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bwl.local\dfs\HomeDrives\acraig\Desktop\Fine Wine\"/>
    </mc:Choice>
  </mc:AlternateContent>
  <xr:revisionPtr revIDLastSave="0" documentId="13_ncr:1_{6E147D9A-158D-4A40-936D-3DEE67D326DE}" xr6:coauthVersionLast="47" xr6:coauthVersionMax="47" xr10:uidLastSave="{00000000-0000-0000-0000-000000000000}"/>
  <bookViews>
    <workbookView xWindow="-120" yWindow="-120" windowWidth="29040" windowHeight="15840" xr2:uid="{39C5E388-B88D-4207-8027-A7E1FBE7464F}"/>
  </bookViews>
  <sheets>
    <sheet name="Fine Wine" sheetId="1" r:id="rId1"/>
    <sheet name="Historical SKUs" sheetId="6" state="hidden" r:id="rId2"/>
    <sheet name="Order Form " sheetId="2" r:id="rId3"/>
  </sheets>
  <externalReferences>
    <externalReference r:id="rId4"/>
  </externalReferences>
  <definedNames>
    <definedName name="_xlnm._FilterDatabase" localSheetId="0" hidden="1">'Fine Wine'!$B$2:$M$346</definedName>
    <definedName name="_xlnm._FilterDatabase" localSheetId="1" hidden="1">'Historical SKUs'!$A$1:$P$274</definedName>
    <definedName name="_xlnm.Print_Area" localSheetId="0">'Fine Wine'!$B$1:$M$346</definedName>
    <definedName name="_xlnm.Print_Titles" localSheetId="0">'Fine Wine'!$2:$2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68" i="6" l="1"/>
  <c r="N234" i="6"/>
  <c r="N257" i="6"/>
  <c r="N249" i="6"/>
  <c r="N263" i="6"/>
  <c r="N262" i="6"/>
  <c r="N205" i="6"/>
  <c r="N233" i="6"/>
  <c r="N259" i="6"/>
  <c r="N260" i="6"/>
  <c r="N196" i="6"/>
  <c r="N265" i="6"/>
  <c r="N258" i="6"/>
  <c r="N261" i="6"/>
  <c r="N256" i="6"/>
  <c r="N255" i="6"/>
  <c r="N254" i="6"/>
  <c r="N195" i="6"/>
  <c r="N253" i="6"/>
  <c r="N252" i="6"/>
  <c r="N251" i="6"/>
  <c r="N250" i="6"/>
  <c r="N198" i="6"/>
  <c r="N248" i="6"/>
  <c r="N247" i="6"/>
  <c r="N246" i="6"/>
  <c r="N194" i="6"/>
  <c r="N245" i="6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7" i="6"/>
  <c r="N199" i="6"/>
  <c r="N200" i="6"/>
  <c r="N201" i="6"/>
  <c r="N202" i="6"/>
  <c r="N203" i="6"/>
  <c r="N204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67" i="6"/>
  <c r="N266" i="6"/>
  <c r="N235" i="6"/>
  <c r="N236" i="6"/>
  <c r="N237" i="6"/>
  <c r="N238" i="6"/>
  <c r="N239" i="6"/>
  <c r="N240" i="6"/>
  <c r="N241" i="6"/>
  <c r="N242" i="6"/>
  <c r="N243" i="6"/>
  <c r="N244" i="6"/>
  <c r="N2" i="6"/>
  <c r="H239" i="6" l="1"/>
  <c r="H274" i="6"/>
  <c r="H238" i="6"/>
  <c r="H240" i="6"/>
  <c r="H241" i="6"/>
  <c r="H242" i="6"/>
  <c r="H243" i="6"/>
  <c r="H244" i="6"/>
  <c r="O245" i="6"/>
  <c r="O194" i="6"/>
  <c r="O246" i="6"/>
  <c r="P246" i="6" s="1"/>
  <c r="O247" i="6"/>
  <c r="P247" i="6" s="1"/>
  <c r="O248" i="6"/>
  <c r="O198" i="6"/>
  <c r="O250" i="6"/>
  <c r="O251" i="6"/>
  <c r="P251" i="6" s="1"/>
  <c r="O252" i="6"/>
  <c r="O253" i="6"/>
  <c r="O195" i="6"/>
  <c r="P195" i="6" s="1"/>
  <c r="O254" i="6"/>
  <c r="P254" i="6" s="1"/>
  <c r="O255" i="6"/>
  <c r="O256" i="6"/>
  <c r="O261" i="6"/>
  <c r="P261" i="6" s="1"/>
  <c r="O258" i="6"/>
  <c r="O265" i="6"/>
  <c r="O196" i="6"/>
  <c r="O260" i="6"/>
  <c r="P260" i="6" s="1"/>
  <c r="O259" i="6"/>
  <c r="O233" i="6"/>
  <c r="O205" i="6"/>
  <c r="O262" i="6"/>
  <c r="P262" i="6" s="1"/>
  <c r="O263" i="6"/>
  <c r="O249" i="6"/>
  <c r="O257" i="6"/>
  <c r="P257" i="6" s="1"/>
  <c r="O234" i="6"/>
  <c r="P234" i="6" s="1"/>
  <c r="O268" i="6"/>
  <c r="N269" i="6"/>
  <c r="O269" i="6"/>
  <c r="H270" i="6"/>
  <c r="H271" i="6"/>
  <c r="H272" i="6"/>
  <c r="H273" i="6"/>
  <c r="H237" i="6"/>
  <c r="P259" i="6" l="1"/>
  <c r="P258" i="6"/>
  <c r="P250" i="6"/>
  <c r="P205" i="6"/>
  <c r="P196" i="6"/>
  <c r="P256" i="6"/>
  <c r="P253" i="6"/>
  <c r="P198" i="6"/>
  <c r="P194" i="6"/>
  <c r="P233" i="6"/>
  <c r="P255" i="6"/>
  <c r="P248" i="6"/>
  <c r="P252" i="6"/>
  <c r="P268" i="6"/>
  <c r="P263" i="6"/>
  <c r="P249" i="6"/>
  <c r="P245" i="6"/>
  <c r="P269" i="6"/>
  <c r="P265" i="6"/>
  <c r="I236" i="6" l="1"/>
  <c r="I223" i="6"/>
  <c r="I224" i="6"/>
  <c r="I225" i="6"/>
  <c r="I226" i="6"/>
  <c r="I227" i="6"/>
  <c r="I228" i="6"/>
  <c r="I229" i="6"/>
  <c r="I230" i="6"/>
  <c r="I231" i="6"/>
  <c r="I232" i="6"/>
  <c r="I267" i="6"/>
  <c r="I266" i="6"/>
  <c r="I235" i="6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10" i="2"/>
  <c r="D10" i="2"/>
  <c r="B10" i="2"/>
  <c r="I34" i="6" l="1"/>
  <c r="G11" i="2" l="1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10" i="2"/>
  <c r="I30" i="6"/>
  <c r="I29" i="6"/>
  <c r="I28" i="6"/>
  <c r="I27" i="6"/>
  <c r="I26" i="6"/>
  <c r="I25" i="6"/>
</calcChain>
</file>

<file path=xl/sharedStrings.xml><?xml version="1.0" encoding="utf-8"?>
<sst xmlns="http://schemas.openxmlformats.org/spreadsheetml/2006/main" count="4206" uniqueCount="707">
  <si>
    <t>Vintage</t>
  </si>
  <si>
    <t>Wine Description</t>
  </si>
  <si>
    <t>Sub Region</t>
  </si>
  <si>
    <t>Region</t>
  </si>
  <si>
    <t>Country</t>
  </si>
  <si>
    <t>Colour</t>
  </si>
  <si>
    <t>DP Sell Price (bottle)</t>
  </si>
  <si>
    <t>Availability 
in Bottles</t>
  </si>
  <si>
    <t>NIC</t>
  </si>
  <si>
    <t>Case 
Size</t>
  </si>
  <si>
    <t>Product 
Code</t>
  </si>
  <si>
    <t>Comments</t>
  </si>
  <si>
    <t>Catena Zapata Chardonnay White Bones 2020 MAGNUM</t>
  </si>
  <si>
    <t>Mendoza</t>
  </si>
  <si>
    <t>Argentina</t>
  </si>
  <si>
    <t>White</t>
  </si>
  <si>
    <t>1.5 lt x 1</t>
  </si>
  <si>
    <t>75 cl x 3</t>
  </si>
  <si>
    <t>Case Purchase Only</t>
  </si>
  <si>
    <t>2021</t>
  </si>
  <si>
    <t>Caro Malbec Cabernet Sauvignon 2017</t>
  </si>
  <si>
    <t>Red</t>
  </si>
  <si>
    <t>75 cl x 6</t>
  </si>
  <si>
    <t>Catena Zapata Malbec Nicasia 2019</t>
  </si>
  <si>
    <t>Catena Zapata Malbec Argentino 2020</t>
  </si>
  <si>
    <t>Nicolas Catena Zapata 2016</t>
  </si>
  <si>
    <t>2018</t>
  </si>
  <si>
    <t>Nicolas Catena Zapata 2018</t>
  </si>
  <si>
    <t>Nicolas Catena Zapata 2019</t>
  </si>
  <si>
    <t>Catena Adrianna Vineyard River Stones Malbec 2017</t>
  </si>
  <si>
    <t>Nicolas Catena Zapata 2002</t>
  </si>
  <si>
    <t>Nicolas Catena Zapata 2003</t>
  </si>
  <si>
    <t>Nicolas Catena Zapata 2004</t>
  </si>
  <si>
    <t>Catena Adrianna Fortuna Terrae Malbec (Wooden Presentation Case) 2018</t>
  </si>
  <si>
    <t>Catena Adrianna Vineyard Fortuna Terrae Malbec 2019</t>
  </si>
  <si>
    <t>3 lt x 1</t>
  </si>
  <si>
    <t>Catena Adrianna Vineyard River Malbec 2020</t>
  </si>
  <si>
    <t>Catena Adrianna Vineyard River Malbec 2019</t>
  </si>
  <si>
    <t>Catena Zapata Argentino Malbec 2019 600cl</t>
  </si>
  <si>
    <t>6 lt x 1</t>
  </si>
  <si>
    <t>El Gran Enemigo Chacayes Cabernet Franc 2017</t>
  </si>
  <si>
    <t>El Gran Enemigo El Cepillo Cabernet Franc 2017</t>
  </si>
  <si>
    <t>El Gran Enemigo Gualtallary Cabernet Franc 2017</t>
  </si>
  <si>
    <t>Gran Enemigo Single Vineyard Agrelo Cabernet Franc 2018, Valle de Uco</t>
  </si>
  <si>
    <t>Yering Station Reserve Chardonnay 2019</t>
  </si>
  <si>
    <t>Yarra Valley</t>
  </si>
  <si>
    <t>Victoria</t>
  </si>
  <si>
    <t>Australia</t>
  </si>
  <si>
    <t>2019</t>
  </si>
  <si>
    <t>Grampians</t>
  </si>
  <si>
    <t>Mount Langi Ghiran Shiraz 2017</t>
  </si>
  <si>
    <t>Xanadu Estate Cabernet Sauvignon 2014</t>
  </si>
  <si>
    <t>Margaret River</t>
  </si>
  <si>
    <t>Western Australia</t>
  </si>
  <si>
    <t>Xanadu Reserve Cabernet Sauvignon 2019</t>
  </si>
  <si>
    <t>Traisental Valley</t>
  </si>
  <si>
    <t>Niederosterreich</t>
  </si>
  <si>
    <t>Austria</t>
  </si>
  <si>
    <t>Markus Huber Ried Berg Gruner Veltliner Erste Lage 2021</t>
  </si>
  <si>
    <t>Checkmate Attack Chardonnay 2019</t>
  </si>
  <si>
    <t>Okanagan Valley</t>
  </si>
  <si>
    <t>British Columbia</t>
  </si>
  <si>
    <t>Canada</t>
  </si>
  <si>
    <t>Mission Hill Vistas Edge Cabernet Franc 2020</t>
  </si>
  <si>
    <t>Checkmate Opening Gambit Merlot 2019</t>
  </si>
  <si>
    <t>Mission Hill Oculus Merlot Cab Franc-Sauvignon 2019, Canada</t>
  </si>
  <si>
    <t>Millahue Valley</t>
  </si>
  <si>
    <t>Cachapoal Valley</t>
  </si>
  <si>
    <t>Chile</t>
  </si>
  <si>
    <t>Vina Vik 2015</t>
  </si>
  <si>
    <t>Caballo Loco Grand Cru Apalta 2021</t>
  </si>
  <si>
    <t>Apalta</t>
  </si>
  <si>
    <t>Colchagua Valley</t>
  </si>
  <si>
    <t>Caballo Loco Grand Cru Limari 2021</t>
  </si>
  <si>
    <t>Limari</t>
  </si>
  <si>
    <t>Caballo Loco Grand Cru Sagrada Familia 2020</t>
  </si>
  <si>
    <t>Curicó Valley</t>
  </si>
  <si>
    <t xml:space="preserve">75 cl x 6  </t>
  </si>
  <si>
    <t>Caballo Loco Grand Cru Maipo 2020</t>
  </si>
  <si>
    <t>Maipo Valley</t>
  </si>
  <si>
    <t>China</t>
  </si>
  <si>
    <t>Ao Yun 2015</t>
  </si>
  <si>
    <t>Yunnan</t>
  </si>
  <si>
    <t>Ao Yun 2019</t>
  </si>
  <si>
    <t>Sussex</t>
  </si>
  <si>
    <t>England</t>
  </si>
  <si>
    <t>Lions de Suduiraut Blanc Sec 2022</t>
  </si>
  <si>
    <t>Bordeaux</t>
  </si>
  <si>
    <t>France</t>
  </si>
  <si>
    <t>Château Climens Asphodele 2020</t>
  </si>
  <si>
    <t>Bordeaux Collection</t>
  </si>
  <si>
    <t>2022</t>
  </si>
  <si>
    <t>Alto de Cantenac Brown 2022</t>
  </si>
  <si>
    <t>Château Climens Lilium 2022, Organic</t>
  </si>
  <si>
    <t>Chateau Carbonnieux Blanc Pessac Leognan 2021</t>
  </si>
  <si>
    <t>Pessac-Leognan</t>
  </si>
  <si>
    <t>75 cl x 12</t>
  </si>
  <si>
    <t>Le Petit Haut Lafitte Blanc Pessac Leognan 2020</t>
  </si>
  <si>
    <t>S de Suduiraut Blanc Sec 2015</t>
  </si>
  <si>
    <t>S de Suduiraut Blanc Sec 2019</t>
  </si>
  <si>
    <t>Chateau Suduiraut Sauternes 2005</t>
  </si>
  <si>
    <t xml:space="preserve">Sauternes &amp; Barsac   </t>
  </si>
  <si>
    <t>Sweet</t>
  </si>
  <si>
    <t>Chateau Figeac 2015</t>
  </si>
  <si>
    <t>St Emilion</t>
  </si>
  <si>
    <t>Chateau Cos d'Estournel Blanc 2015</t>
  </si>
  <si>
    <t>St Estephe</t>
  </si>
  <si>
    <t>Chateau Cos d'Estournel Blanc 2019</t>
  </si>
  <si>
    <t>Chateau Cos d'Estournel Blanc 2017</t>
  </si>
  <si>
    <t>Burgundy</t>
  </si>
  <si>
    <t>La Chablisienne Chablis Grand Cru Chateau Les Grenouilles 2020</t>
  </si>
  <si>
    <t>Chablis</t>
  </si>
  <si>
    <t>La Chablisienne Chablis Grand Cru Chateau Les Grenouilles 2018</t>
  </si>
  <si>
    <t>Chassagne-Montrachet 1er Cru Virondot Domaine Marc Morey 2019</t>
  </si>
  <si>
    <t>Chassagne Montrachet</t>
  </si>
  <si>
    <t>Caroline Lestime Chassagne Montrachet Champ Derriere Blanc 2021</t>
  </si>
  <si>
    <t>Chassagne-Montrachet 1er Cru Virondot Domaine Marc Morey 2020</t>
  </si>
  <si>
    <t>Caroline Lestime Chassagne Montrachet Maltroie 1er Cru 2017</t>
  </si>
  <si>
    <t>Caroline Lestime Chassagne Montrachet Les Champs Gain 1er Cru 2018</t>
  </si>
  <si>
    <t>Caroline Lestime Chassagne Montrachet Champ Derriere Blanc 2017</t>
  </si>
  <si>
    <t>Caroline Lestime Chassagne Montrachet Les Champs Gain 1er Cru 2020</t>
  </si>
  <si>
    <t>Corton-Charlemagne Grand Cru Domaine Bonneau du Martray 2011</t>
  </si>
  <si>
    <t>Corton Charlemagne</t>
  </si>
  <si>
    <t>Meursault 1er Cru Genevrieres Domaine Latour Giraud 2022</t>
  </si>
  <si>
    <t>Meursault</t>
  </si>
  <si>
    <t>Puligny-Montrachet 1er Cru Les Folatieres Domaine Alain Chavy 2020</t>
  </si>
  <si>
    <t>Puligny-Montrachet</t>
  </si>
  <si>
    <t>Puligny 1er Cru Folatières Domaine Alan Chavy 2018 MAGNUM</t>
  </si>
  <si>
    <t>1.5 lt x 6</t>
  </si>
  <si>
    <t>Champagne Lacourte Godbillon Chaillots 2016</t>
  </si>
  <si>
    <t>Champagne</t>
  </si>
  <si>
    <t>David Leclapart Cuvee L'Astre Blanc de Noirs 2013</t>
  </si>
  <si>
    <t>David Leclapart Cuvee L'Apotre Blanc de Blancs 2011</t>
  </si>
  <si>
    <t>NV</t>
  </si>
  <si>
    <t>Palmer &amp; Co Amazone de Palmer NV</t>
  </si>
  <si>
    <t>Palmer &amp; Co Collection 2000</t>
  </si>
  <si>
    <t>75 cl x 1</t>
  </si>
  <si>
    <t>Palmer &amp; Co Collection 1996</t>
  </si>
  <si>
    <t>Palmer &amp; Co Collection 1999</t>
  </si>
  <si>
    <t>Taittinger Comtes de Champagne Blanc de Blancs Brut 2007</t>
  </si>
  <si>
    <t>Bollinger R.D. 2007</t>
  </si>
  <si>
    <t>Palmer &amp; Co Collection Blanc de Blancs 1987</t>
  </si>
  <si>
    <t>Taittinger Comtes de Champagne Blanc de Blancs Brut 2008</t>
  </si>
  <si>
    <t>Palmer &amp; Co Collection 1979</t>
  </si>
  <si>
    <t>Palmer &amp; Co Collection 1980</t>
  </si>
  <si>
    <t>Pol Roger Cuvee Winston Churchill 2013</t>
  </si>
  <si>
    <t>Pol Roger Cuvee Winston Churchill 2012</t>
  </si>
  <si>
    <t>Roederer Cristal 2009 MAGNUM</t>
  </si>
  <si>
    <t>Roederer Cristal 2007 MAGNUM</t>
  </si>
  <si>
    <t>Bollinger R.D. 2008</t>
  </si>
  <si>
    <t xml:space="preserve">Champagne      </t>
  </si>
  <si>
    <t>Bollinger La Grande Annee 2014</t>
  </si>
  <si>
    <t>Occtaine</t>
  </si>
  <si>
    <t>Languedoc-Roussillon</t>
  </si>
  <si>
    <t>Château La Nerthe White Clos de Beauvenir Châteauneuf du Pape 2021</t>
  </si>
  <si>
    <t>Châteauneuf-du-Pape</t>
  </si>
  <si>
    <t>Rhône Valley</t>
  </si>
  <si>
    <t>Hermitage Blanc Chevalier Sterimberg Domaine de la Chapelle 2015</t>
  </si>
  <si>
    <t>Hermitage</t>
  </si>
  <si>
    <t>Hermitage Blanc Chevalier Sterimberg Domaine de la Chapelle 2017</t>
  </si>
  <si>
    <t>Pagodes de Cos D’Estournel St Estephe 2006</t>
  </si>
  <si>
    <t>Taittinger Comtes de Champagne Brut Rosé 2006</t>
  </si>
  <si>
    <t>Rosé</t>
  </si>
  <si>
    <t>Dom Perignon Rose Vintage 2005 MAGNUM</t>
  </si>
  <si>
    <t>1.5 lt x 3</t>
  </si>
  <si>
    <t>Chateau de Berne La Grande Cuvee Rosé 2021 Organic, Cotes de Provence</t>
  </si>
  <si>
    <t>Provence</t>
  </si>
  <si>
    <t>Chateau Marjosse Bordeaux Blanc 2020</t>
  </si>
  <si>
    <t>2011</t>
  </si>
  <si>
    <t>Chateau Potensac 2011</t>
  </si>
  <si>
    <t>Haut-Medoc</t>
  </si>
  <si>
    <t>Chateau Beaumont Haut Medoc 2016</t>
  </si>
  <si>
    <t>Moulin La Lagune Haut Medoc 2014</t>
  </si>
  <si>
    <t>Chateau Beaumont Haut-Medoc 2010</t>
  </si>
  <si>
    <t>2016</t>
  </si>
  <si>
    <t>Chateau Potensac Haut Medoc 2008 MAGNUM</t>
  </si>
  <si>
    <t>Brio de Cantenac Brown 2012</t>
  </si>
  <si>
    <t>Margaux</t>
  </si>
  <si>
    <t>Chateau Cantenac Brown 2018 HALVES</t>
  </si>
  <si>
    <t>37.5 cl x 24</t>
  </si>
  <si>
    <t>Chateau Cantenac Brown 2012</t>
  </si>
  <si>
    <t>2006</t>
  </si>
  <si>
    <t xml:space="preserve">Chateau Potensac 2006                                                                 </t>
  </si>
  <si>
    <t>Medoc</t>
  </si>
  <si>
    <t>Chateau Potensac 2005</t>
  </si>
  <si>
    <t xml:space="preserve">Chateau Mauvesin Barton 2012 </t>
  </si>
  <si>
    <t>Moulis en Medoc</t>
  </si>
  <si>
    <t>Pastourelle de Clerc Milon Pauillac 2016</t>
  </si>
  <si>
    <t>Pauillac</t>
  </si>
  <si>
    <t>Echo de Lynch Bages Chateau Lynch-Bages 2017</t>
  </si>
  <si>
    <t>Allocation Available on Request</t>
  </si>
  <si>
    <t>Chateau Pedesclaux 2016</t>
  </si>
  <si>
    <t xml:space="preserve">Chateau Batailley 2017 </t>
  </si>
  <si>
    <t>Chateau d'Armailhac 2011</t>
  </si>
  <si>
    <t>Chateau d'Armailhac 2014</t>
  </si>
  <si>
    <t>Chateau d'Armailhac 2016</t>
  </si>
  <si>
    <t>Chateau Clerc Milon 2007</t>
  </si>
  <si>
    <t xml:space="preserve">Chateau Clerc Milon 2007 </t>
  </si>
  <si>
    <t>Chateau Armailhac Pauillac 2011 MAGNUM</t>
  </si>
  <si>
    <t>Chateau Lynch-Bages Pauillac 2015</t>
  </si>
  <si>
    <t>Chateau Pichon Baron 2014 75cl</t>
  </si>
  <si>
    <t>Baron Philippe de Rothschild Chateau d'Armailhac Pauillac 2006 MAGNUM</t>
  </si>
  <si>
    <t>Chateau Pichon Baron, Pauillac, 2015</t>
  </si>
  <si>
    <t>Chateau Armailhac Pauillac 2001 MAGNUM</t>
  </si>
  <si>
    <t>2007</t>
  </si>
  <si>
    <t>150cl x 3</t>
  </si>
  <si>
    <t>Le Petit Mouton de Mouton Rothschild 2016</t>
  </si>
  <si>
    <t>Carruades de Lafite Pauillac 2016</t>
  </si>
  <si>
    <t>Carruades de Lafite Pauillac 2010</t>
  </si>
  <si>
    <t>Chateau Mouton Rothschild 2006</t>
  </si>
  <si>
    <t>Chateau Mouton Rothschild Pauillac 2006</t>
  </si>
  <si>
    <t>Carruades de Lafite, Pauillac, 2005 MAGNUM</t>
  </si>
  <si>
    <t>Carruades de Lafite Pauillac 2010 MAGNUM</t>
  </si>
  <si>
    <t>Chateau Lafite Rothschild 1998</t>
  </si>
  <si>
    <t>Chateau Lafite Rothschild 2002 MAGNUM</t>
  </si>
  <si>
    <t>Pessac-Leognan de Haut-Bailly 2017</t>
  </si>
  <si>
    <t>Pessac-Leognan de Haut-Bailly 2016</t>
  </si>
  <si>
    <t>La Parde de Haut Bailly 2016</t>
  </si>
  <si>
    <t>2015</t>
  </si>
  <si>
    <t>Le Petit Haut Lafitte Rouge Pessac-Leognan 2015</t>
  </si>
  <si>
    <t>Chateau Haut-Bailly 2008</t>
  </si>
  <si>
    <t>Chateau Smith Haut Lafitte Rouge, Pessac-Leognan, 2010</t>
  </si>
  <si>
    <t xml:space="preserve">Benjamin de Beauregard 2017                                                          </t>
  </si>
  <si>
    <t xml:space="preserve">Pomerol &amp; Satellites   </t>
  </si>
  <si>
    <t>2020</t>
  </si>
  <si>
    <t>By Clinet 2020</t>
  </si>
  <si>
    <t>2014</t>
  </si>
  <si>
    <t>Chateau Clinet 2014</t>
  </si>
  <si>
    <t>Chateau l'Evangile, Pomerol, 2012 MAGNUM</t>
  </si>
  <si>
    <t>Mondot de Troplong Mondot 2018</t>
  </si>
  <si>
    <t>Chateau Troplong Mondot 2006</t>
  </si>
  <si>
    <t>Chateau Troplong Mondot 1996 MAGNUM</t>
  </si>
  <si>
    <t>Chateau Pavie 2008</t>
  </si>
  <si>
    <t xml:space="preserve">St Emilion </t>
  </si>
  <si>
    <t>Chateau de Fonbel St Emilion Grand Cru 2016</t>
  </si>
  <si>
    <t>Chateau Beau-Sejour-Becot, St Emilion, 2014</t>
  </si>
  <si>
    <t>Carillon de l'Angelus 2015</t>
  </si>
  <si>
    <t>Chateau Troplong Mondot 2011</t>
  </si>
  <si>
    <t>Frank Phelan St Estephe 2018 75cl</t>
  </si>
  <si>
    <t>Tronquoy Lalande St-Estephe 2015</t>
  </si>
  <si>
    <t>Goulee de Cos d'Estournal 2018 75cl</t>
  </si>
  <si>
    <t>Chateau Ormes de Pez 2016</t>
  </si>
  <si>
    <t>Tronquoy Lalande St-Estephe 2017</t>
  </si>
  <si>
    <t>Bordeaux Collection, Allocation Available on Request</t>
  </si>
  <si>
    <t>Tronquoy Lalande St-Estephe 2009</t>
  </si>
  <si>
    <t>Les Pagodes De Cos 2015</t>
  </si>
  <si>
    <t>Chateau Cos D’Estournel St Estephe 2014</t>
  </si>
  <si>
    <t>Reserve de Leoville Barton 2017</t>
  </si>
  <si>
    <t>St Julien</t>
  </si>
  <si>
    <t>Clos du Marquis 2008</t>
  </si>
  <si>
    <t>Chateau Clos du Marquis St Julien 2011</t>
  </si>
  <si>
    <t>Chateau Lagrange St Julien 2015</t>
  </si>
  <si>
    <t>Chateau Langoa Barton 2006</t>
  </si>
  <si>
    <t>Beaune</t>
  </si>
  <si>
    <t>Beaune 1er Cru Clos des Mouches Domaine Nicolas Rossignol 2017</t>
  </si>
  <si>
    <t>Chambolle-Musigny Domaine Roux 2017</t>
  </si>
  <si>
    <t>Chambolle Musigny</t>
  </si>
  <si>
    <t>Chambolle-Musigny les Foucheres Domaine Francois Millet 2019</t>
  </si>
  <si>
    <t>Caroline Lestime Chassagne Montrachet Champ Derriere Blanc 2018</t>
  </si>
  <si>
    <t>Clos Vougeot Grand Cru, Domaine Louis Jadot 2013</t>
  </si>
  <si>
    <t>Clos Vougeot</t>
  </si>
  <si>
    <t>Clos Vougeot Grand Cru, Domaine Louis JadotV 2015</t>
  </si>
  <si>
    <t>Mason Champy Corton Rognet Red 2020</t>
  </si>
  <si>
    <t>Corton</t>
  </si>
  <si>
    <t>Edouard Delaunay Echezeaux Grand Cru Rouge 2019</t>
  </si>
  <si>
    <t>Echezeaux</t>
  </si>
  <si>
    <t>Gevrey-Chambertin</t>
  </si>
  <si>
    <t>Domaine Joseph Roty Gevrey-Chambertin 1er Cru Les Fontenys 2013</t>
  </si>
  <si>
    <t>Domaine Gallois Charmes-Chambertin Grand cru 2022</t>
  </si>
  <si>
    <t>Edoaurd Delaunay Nuits Saint Georges 1er Cru Les Poulettes 2020</t>
  </si>
  <si>
    <t>Nuits St George</t>
  </si>
  <si>
    <t>Pommard Pierre Boisson 2017 Pommard Pierre Boisson 2017</t>
  </si>
  <si>
    <t>Pommard</t>
  </si>
  <si>
    <t>Pommard 1er Cru Epenots Domaine Joseph Voillot 2015</t>
  </si>
  <si>
    <t>Savigny-les-Beaune 1er Cru Aux Guettes Rouge Domaine Pavelot 2017</t>
  </si>
  <si>
    <t>Savigny les Beaune</t>
  </si>
  <si>
    <t>Volnay</t>
  </si>
  <si>
    <t>Volnay 1er Cru Clos des Angles Domaine Nicolas Rossignol 2019</t>
  </si>
  <si>
    <t>Vosne Romanee Domaine Roux 2019</t>
  </si>
  <si>
    <t>Vosne Romanee</t>
  </si>
  <si>
    <t>Domaine Roux Vougeot 1er Cru Les Petits Vougeot 2018</t>
  </si>
  <si>
    <t>Vougeot</t>
  </si>
  <si>
    <t>Domaine Roux Vougeot 1er Cru Les Petits Vougeot 2019</t>
  </si>
  <si>
    <t>Gerard Bertrand Plantabelle Red 2019, Occitanie</t>
  </si>
  <si>
    <t>Languedoc-Cabrières AOC</t>
  </si>
  <si>
    <t>Gerard Bertrand Legend Vintage Rivesaltes 1988</t>
  </si>
  <si>
    <t>Gerard Bertrand Legende Vintage Maury 1982</t>
  </si>
  <si>
    <t>Gerard Bertrand Legend Vintage Rivesaltes 1977 Wooden Box</t>
  </si>
  <si>
    <t>Gerard Bertrand Legende Vintage Maury 1976</t>
  </si>
  <si>
    <t>Château La Nerthe Red 2018, Châteauneuf du Pape</t>
  </si>
  <si>
    <t>Châteauneuf du Pape Les Cèdres Paul Jaboulet Aine 1990</t>
  </si>
  <si>
    <t>Chateau Beaucastel Chateauneuf du Pape 2009</t>
  </si>
  <si>
    <t>Cotes du Rhone Jamet 2020</t>
  </si>
  <si>
    <t>Cote Rotie</t>
  </si>
  <si>
    <t>Cote Rotie Domaine Jamet 2019</t>
  </si>
  <si>
    <t>Cote Rotie Jamet 2020</t>
  </si>
  <si>
    <t>Domaine Jamet Cote Rotie La Landonne 2019</t>
  </si>
  <si>
    <t>Cote Rotie Domaine Jamet 2019 MAGNUM</t>
  </si>
  <si>
    <t>Cote Rotie Cote Brune Jamet 2019</t>
  </si>
  <si>
    <t>Cote Rotie Cote Brune Jamet 2020</t>
  </si>
  <si>
    <t>Cote Rotie Domaine Jamet 2020 MAGNUM</t>
  </si>
  <si>
    <t>Cotes du Rhone Jamet 2021</t>
  </si>
  <si>
    <t>Cotes du Rhone</t>
  </si>
  <si>
    <t>Chateau St Cosme Gigondas Le Claux 2019</t>
  </si>
  <si>
    <t>Gigondas</t>
  </si>
  <si>
    <t>Chateau St Cosme Gigondas Le Claux 2017</t>
  </si>
  <si>
    <t>2017</t>
  </si>
  <si>
    <t>Chateau St Cosme Gigondas 'Le Poste' 2017</t>
  </si>
  <si>
    <t>Chateau St Cosme Gigondas Hominis Fides 2018</t>
  </si>
  <si>
    <t>Chateau St Cosme Gigondas 'Le Poste' 2018</t>
  </si>
  <si>
    <t xml:space="preserve">2020
</t>
  </si>
  <si>
    <t>Hermitage Organic Maison Bleue Paul Jaboulet Aine 2020</t>
  </si>
  <si>
    <t>Hermitage Maison Bleue Paul Jaboulet Aine 2017</t>
  </si>
  <si>
    <t>Hermitage Domaine de la Chapelle 2006</t>
  </si>
  <si>
    <t>Hermitage Organic Domaine de la Chapelle 2020</t>
  </si>
  <si>
    <t>Hermitage Domaine de la Chapelle 2016 MAGNUM</t>
  </si>
  <si>
    <t>Hermitage Domaine de la Chapelle 2006 DOUBLE MAGNUM</t>
  </si>
  <si>
    <t>POA</t>
  </si>
  <si>
    <t>Hermitage Domaine de la Chapelle 2013</t>
  </si>
  <si>
    <t>37.5cl x 12</t>
  </si>
  <si>
    <t>Château Guiraud Sauternes 2006 HALVES</t>
  </si>
  <si>
    <t>Champagne Lacourte Godbillon Mont Ame - Migerats 2016</t>
  </si>
  <si>
    <t>Château La Nerthe Organic Red Cuvée des Cadettes 2017, Châteauneuf du Pape</t>
  </si>
  <si>
    <t>Markus Molitor Bernkasteler Lay Auslese ** White Label 75cl 2020</t>
  </si>
  <si>
    <t>Mosel</t>
  </si>
  <si>
    <t>Germany</t>
  </si>
  <si>
    <t>Robert Weil Kiedrich Gräfenberg Riesling Spatlese 2021</t>
  </si>
  <si>
    <t>Rheingau</t>
  </si>
  <si>
    <t>Royal Tokaji By Appointment Mézes Mály Dry Szamorodni Furmint 2016</t>
  </si>
  <si>
    <t>Tokaj</t>
  </si>
  <si>
    <t>Hungary</t>
  </si>
  <si>
    <t>50 cl x 6</t>
  </si>
  <si>
    <t>37.5cl x 6</t>
  </si>
  <si>
    <t>Gaia &amp; Rey Chardonnay 2015 75cl</t>
  </si>
  <si>
    <t>Langhe</t>
  </si>
  <si>
    <t>Piemonte</t>
  </si>
  <si>
    <t>Italy</t>
  </si>
  <si>
    <t>Toscana</t>
  </si>
  <si>
    <t>Bibi Graetz Testamatta Bianco, Toscana, 2021</t>
  </si>
  <si>
    <t>Alto Adige</t>
  </si>
  <si>
    <t>Trentino - Alto Adige</t>
  </si>
  <si>
    <t>75 cl x 2</t>
  </si>
  <si>
    <t>Alois Lageder Forra Manzoni Bianco Biodynamic 2020</t>
  </si>
  <si>
    <t>Alois Lageder Forra Manzoni Bianco Biodynamic 2021</t>
  </si>
  <si>
    <t>Alois Lageder BLA BLA 2 NV 2x75cl</t>
  </si>
  <si>
    <t>Alois Lageder Cason Bianco 2020, Alto Adige</t>
  </si>
  <si>
    <t>Alois Lageder Lowengang Chardonnay Biodynamic 2020</t>
  </si>
  <si>
    <t>Alois Lageder Lowengang Chardonnay Biodynamic 2019</t>
  </si>
  <si>
    <t>Alois Lageder Lowengang Chardonnay Biodynamic 2012</t>
  </si>
  <si>
    <t>Alois Lageder Löwengang Inedito II Chardonnay Organic 2019</t>
  </si>
  <si>
    <t>Giulio Ferrari Riserva del Fondatore 2009</t>
  </si>
  <si>
    <t>Trentino</t>
  </si>
  <si>
    <t>Giulio Ferrari Riserva del Fondatore 2008</t>
  </si>
  <si>
    <t>Guilio Ferrari Riserva 2010 (Gift Box) MAGNUM</t>
  </si>
  <si>
    <t>Bruno Lunelli 2006, Trentino</t>
  </si>
  <si>
    <t>Bianco Secco IGP Quintarelli 2021</t>
  </si>
  <si>
    <t>Veneto</t>
  </si>
  <si>
    <t>Bianco Secco IGP Quintarelli 2022</t>
  </si>
  <si>
    <t>Elio Grasso Barolo Gavarini Vigna Chiniera 2008</t>
  </si>
  <si>
    <t>Barolo</t>
  </si>
  <si>
    <t>Talenti Brunello di Montalcino Piero 2016</t>
  </si>
  <si>
    <t>Brunello di Montalcino</t>
  </si>
  <si>
    <t>Rocca di Frassinello Beaubourg 2017</t>
  </si>
  <si>
    <t>Castellare di Castellina I Sodi San Niccolo 2017</t>
  </si>
  <si>
    <t>Talenti Brunello di Montalcino Riserva Pian di Conte 2016</t>
  </si>
  <si>
    <t>Bibi Graetz Testamatta Rosso, Toscana, 2020</t>
  </si>
  <si>
    <t>Rocca di Frassinello San Germano 2019</t>
  </si>
  <si>
    <t>Bibi Graetz Testamatta Rosso, Toscana, 2013</t>
  </si>
  <si>
    <t>150cl x 1</t>
  </si>
  <si>
    <t>Bibi Graetz Colore, Toscana, 2020</t>
  </si>
  <si>
    <t>Castellare di Castellina I Sodi San Niccolo 2018</t>
  </si>
  <si>
    <t>Alois Lageder Cor Römigberg Cabernet Sauvignon 2018, Alto Adige</t>
  </si>
  <si>
    <t>Alois Lageder Krafuss Pinot Noir Biodynamic 2008</t>
  </si>
  <si>
    <t>Alois Lageder Krafuss Pinot Noir Biodynamic 2018</t>
  </si>
  <si>
    <t>Alois Lageder Krafuss Pinot Noir Biodynamic 2022</t>
  </si>
  <si>
    <t>Tommasi Amarone della Valpolicella Classico 2016</t>
  </si>
  <si>
    <t>Valpolicella</t>
  </si>
  <si>
    <t>Valpolicella Classico Superiore DOP Quintarelli 2016</t>
  </si>
  <si>
    <t>Primofiore IGP Quintarelli 2021</t>
  </si>
  <si>
    <t>Quintarelli C d Merlo 2015</t>
  </si>
  <si>
    <t>Quintarelli C d Merlo 2016</t>
  </si>
  <si>
    <t>Quintarelli Rosso del Bepi 2014</t>
  </si>
  <si>
    <t>Quintarelli Rosso del Bepi 2016</t>
  </si>
  <si>
    <t>Quintarelli Alzero 2014</t>
  </si>
  <si>
    <t>Quintarelli Alzero 2015</t>
  </si>
  <si>
    <t>Chateau Musar Red, Bekaa Valley</t>
  </si>
  <si>
    <t>Bekaa Valley</t>
  </si>
  <si>
    <t>Lebanon</t>
  </si>
  <si>
    <t>New Zealand</t>
  </si>
  <si>
    <t>Prophet's Rock Cuvee Aux Antipodes 2016</t>
  </si>
  <si>
    <t>Central Otago</t>
  </si>
  <si>
    <t>Hawke's Bay</t>
  </si>
  <si>
    <t>Douro</t>
  </si>
  <si>
    <t>Portugal</t>
  </si>
  <si>
    <t>Vallado Adelaide 2016, Douro</t>
  </si>
  <si>
    <t>Vallado 50 Years old Tawny Port</t>
  </si>
  <si>
    <t>50cl x 6</t>
  </si>
  <si>
    <t>Shannon Mount Bullet, Elgin 2020</t>
  </si>
  <si>
    <t>Elgin Valley</t>
  </si>
  <si>
    <t>South Africa</t>
  </si>
  <si>
    <t>Shannon Black Label Merlot, Elgin 2019</t>
  </si>
  <si>
    <t>Remírez de Ganuza Blanco Reserva 2020</t>
  </si>
  <si>
    <t>Rioja</t>
  </si>
  <si>
    <t>Spain</t>
  </si>
  <si>
    <t>Remirez de Ganuza blanco Gran Reserva 2014, Rioja</t>
  </si>
  <si>
    <t>Fincas de Ganuza Tempranillo Graciano Reserva reserva 2016, Rioja</t>
  </si>
  <si>
    <t>Remírez de Ganuza reserva 2014 Tempranillo-Graciano, Rioja</t>
  </si>
  <si>
    <t>Mas de la Rosa Vi de Finca, Vall Llach, Priorat 2019</t>
  </si>
  <si>
    <t>Priorat</t>
  </si>
  <si>
    <t xml:space="preserve">Catalunya      </t>
  </si>
  <si>
    <t>Robert Mondavi Winery Reserve To Kalon Napa Valley Fume Blanc 2020</t>
  </si>
  <si>
    <t>Napa Valley</t>
  </si>
  <si>
    <t>California</t>
  </si>
  <si>
    <t>United States</t>
  </si>
  <si>
    <t>Robert Mondavi Winery Reserve To Kalon Napa Valley Fume Blanc 2019</t>
  </si>
  <si>
    <t>Robert Mondavi Winery Reserve To Kalon Napa Valley Fume Blanc 2021</t>
  </si>
  <si>
    <t>Patz and Hall Chardonnay 2019, Sonoma</t>
  </si>
  <si>
    <t>Sonoma</t>
  </si>
  <si>
    <t>Patz and Hall Dutton Ranch Chardonnay 2019, Sonoma Coast</t>
  </si>
  <si>
    <t>Patz and Hall Bootlegger's Hill Chardonnay 2018, California</t>
  </si>
  <si>
    <t>Eroica XLC Riesling 2019, Washington states</t>
  </si>
  <si>
    <t>Columbia Valley</t>
  </si>
  <si>
    <t>Washington State</t>
  </si>
  <si>
    <t>Robert Mondavi Reserve Carneros Pinot Noir 2014</t>
  </si>
  <si>
    <t>Carneros</t>
  </si>
  <si>
    <t>Robert Mondavi Winery Napa Valley Cabernet Sauvignon 2018</t>
  </si>
  <si>
    <t>Robert Mondavi Winery Napa Valley Cabernet Sauvignon 2019</t>
  </si>
  <si>
    <t>Robert Mondavi Winery Estate Cabernet Sauvignon 2018</t>
  </si>
  <si>
    <t>Robert Mondavi Winery Estate Cabernet Sauvignon 2020</t>
  </si>
  <si>
    <t>Robert Mondavi Winery Oakville Cabernet Sauvignon 2019</t>
  </si>
  <si>
    <t>Robert Mondavi Winery Reserve To Kalon Cabernet Sauvignon 2017</t>
  </si>
  <si>
    <t>Robert Mondavi Winery Reserve To Kalon Cabernet Sauvignon 2022</t>
  </si>
  <si>
    <t>Overture by Opus One 2022 Release</t>
  </si>
  <si>
    <t>Overture by Opus One 2023 Release</t>
  </si>
  <si>
    <t>Inglenook Rubicon 2013</t>
  </si>
  <si>
    <t>Opus One 2018 HALVES</t>
  </si>
  <si>
    <t>Opus One 2019</t>
  </si>
  <si>
    <t>Opus One 2016 MAGNUM</t>
  </si>
  <si>
    <t>Chateau Montelena Cabernet Sauvignon 2009</t>
  </si>
  <si>
    <t>Opus One 2018</t>
  </si>
  <si>
    <t>Patz and Hall Pinot Noir 2019, Sonoma Coast</t>
  </si>
  <si>
    <t>Patz and Hall Little Boot Vineyard Pinot Noir 2017, California</t>
  </si>
  <si>
    <t>Patz and Hall Gap's Crown Pinot Noir 2019, Sonoma Coast</t>
  </si>
  <si>
    <t>Chateau Ste Michelle Cold Creek Vineyard Cabernet Sauvignon 2020</t>
  </si>
  <si>
    <t>Chateau Ste Michelle Canoe Ridge Estate Merlot 2019, Washington state</t>
  </si>
  <si>
    <t>Chateau Ste Michelle Artist Series Red Blend 2015, Washington State</t>
  </si>
  <si>
    <t>Col Solare Cabernet Sauvignon 2019, Washington State</t>
  </si>
  <si>
    <t>Catena Zapata Malbec Nicasia (Wooden Presentation Case) 2018</t>
  </si>
  <si>
    <t>immediate</t>
  </si>
  <si>
    <t>Case Purchase Only. Pricing stated is full case price</t>
  </si>
  <si>
    <t>Mondot de Troplong Mondot 2011</t>
  </si>
  <si>
    <t>Saint-Émilion</t>
  </si>
  <si>
    <t>Vietti Barolo Riserva 2015</t>
  </si>
  <si>
    <t>Puligny Montrachet 1er Cru Pucelles Domaine Marc Morey 2020</t>
  </si>
  <si>
    <t>Palmer &amp; Co Collection 1985</t>
  </si>
  <si>
    <t>Prophet's Rock Vin de Paille 2020</t>
  </si>
  <si>
    <t>37.5cl x 3</t>
  </si>
  <si>
    <t>Castellare di Castellina I Sodi San Niccolo 2019</t>
  </si>
  <si>
    <t>Talenti Brunello di Montalcino Piero 2018</t>
  </si>
  <si>
    <t>Vietti Barbaresco Roncaglie Masseria 2018</t>
  </si>
  <si>
    <t>Quinta de la Rosa Vale do Inferno 2019, Douro</t>
  </si>
  <si>
    <t>Robert Weil Kiedrich Gräfenberg Riesling Trocken GG 2021</t>
  </si>
  <si>
    <t>Catena Adrianna Vineyard River Malbec 2020 DOUBLE MAGNUM</t>
  </si>
  <si>
    <t>Catena Adrianna Fortuna Terrae Malbec 2018</t>
  </si>
  <si>
    <t>Gran Enemigo Malbec-Cabernet Sauvignon-Cabernet Franc-Merlot 2019, Valle de Uco DOUBLE MAGNUM</t>
  </si>
  <si>
    <t>300cl x 1</t>
  </si>
  <si>
    <t>Gran Enemigo Single Vineyard Chacayes Cabernet Franc 2019, Valle de Uco MAGNUM</t>
  </si>
  <si>
    <t>Gran Enemigo Malbec Cab Sauvignon Cab Franc Merlot 2019, Valle de Uco MAGNUM</t>
  </si>
  <si>
    <t>Remírez de Ganuza Gran Reserva 1994 Tempranillo-Graciano, Rioja</t>
  </si>
  <si>
    <t>Maria Remirez de Ganuza Reserva 2016, Rioja</t>
  </si>
  <si>
    <t xml:space="preserve">2005
</t>
  </si>
  <si>
    <t xml:space="preserve">Remírez de Ganuza Gran Reserva  Tempranillo-Graciano 2005, Rioja								
</t>
  </si>
  <si>
    <t>Santa Rita Casa Real Cabernet Sauvignon 2020, Maipo</t>
  </si>
  <si>
    <t>Nicolas Catena Zapata 2000</t>
  </si>
  <si>
    <t>Nicolas Catena Zapata 2010</t>
  </si>
  <si>
    <t>Château Beychevelle St Julien 2008 Wooden Box</t>
  </si>
  <si>
    <t>Chateau Figeac, Saint-Emilion Grand Cru, France 2009 75cl</t>
  </si>
  <si>
    <t>Catena Adrianna Vineyard River Malbec (Wooden Presentation Case) 2020 MAGNUM</t>
  </si>
  <si>
    <t xml:space="preserve">Mendoza                       </t>
  </si>
  <si>
    <t>Catena Zapata Argentino Malbec 2021 MAGNUM</t>
  </si>
  <si>
    <t xml:space="preserve">Markus Huber Ried Rothenberg Riesling Erste Lage 2021                                                                                                 </t>
  </si>
  <si>
    <t xml:space="preserve">Markus Huber Ried Zwirch Gruner Veltliner Erste Lage 2021                                                                                             </t>
  </si>
  <si>
    <t>Chateau Beaumont Haut Medoc 2016 MAGNUM</t>
  </si>
  <si>
    <t>Chateau Duhart-Milon Pauillac 2007 MAGNUM</t>
  </si>
  <si>
    <t>Pauilliac</t>
  </si>
  <si>
    <t xml:space="preserve">Pomerol &amp; Satellites          </t>
  </si>
  <si>
    <t>Domaine Romanee-Conti Grands-Echezeaux 2003</t>
  </si>
  <si>
    <t>Grands-Echezeaux</t>
  </si>
  <si>
    <t>Jadot Puligny Montrachet 1er Cru Combettes 2017</t>
  </si>
  <si>
    <t>Puligny 1er Cru Folatières Domaine Alan Chavy  2018 MAGNUM</t>
  </si>
  <si>
    <t xml:space="preserve">France                        </t>
  </si>
  <si>
    <t>Alois Lageder Krafuss Pinot Noir Biodynamic 2019</t>
  </si>
  <si>
    <t>Guilio Ferrari Rosé Riserva, Trentino (Gift box) 2010</t>
  </si>
  <si>
    <t>Trentino-Alto Adige</t>
  </si>
  <si>
    <t>Talenti Brunello di Montalcino Riserva Pian di Conte 2015 MAGNUM</t>
  </si>
  <si>
    <t>Vallado 40 Years old Tawny Port</t>
  </si>
  <si>
    <t>Opus One Overture 2022 Release</t>
  </si>
  <si>
    <t>Opus One Overture 2023 Release</t>
  </si>
  <si>
    <t>Catena Adrianna Fortuna Terrae Malbec (Wooden Presentation Case) 2020</t>
  </si>
  <si>
    <t>Catena Adrianna Vineyard Fortuna Terrae Malbec (Wooden Presentation Case) 2020 MAGNUM</t>
  </si>
  <si>
    <t>Catena Adrianna Vineyard River Malbec (Wooden Presentation Case) 2019 MAGNUM</t>
  </si>
  <si>
    <t>Catena Zapata Argentino Malbec 2020 MAGNUM</t>
  </si>
  <si>
    <t>Gran Enemigo Single Vineyard Gualtallary Cabernet Franc 2019, Valle de Uco DOUBLE MAGNUM</t>
  </si>
  <si>
    <t xml:space="preserve">Uco Valley                    </t>
  </si>
  <si>
    <t>Gran Enemigo Single Vineyard Gualtallary Cabernet Franc 2019, Valle de Uco MAGNUM</t>
  </si>
  <si>
    <t>Chateau de Fonbel St Emilion Grand Cru 2012</t>
  </si>
  <si>
    <t>Chateau Suduiraut, Sauternes, 2006 HALVES</t>
  </si>
  <si>
    <t xml:space="preserve">Sauternes &amp; Barsac            </t>
  </si>
  <si>
    <t>Côtes du Rhône Jamet Equivoque 2019</t>
  </si>
  <si>
    <t>R. Pouillon &amp; Fils Blanchiens Brut Nature 2015</t>
  </si>
  <si>
    <t xml:space="preserve">Alois Lageder Natsch4 </t>
  </si>
  <si>
    <t>Aile d'Argent Blanc 2021</t>
  </si>
  <si>
    <t>Chateau Coutet 1989</t>
  </si>
  <si>
    <t xml:space="preserve">Sauternes &amp; Barsac </t>
  </si>
  <si>
    <t>Chateau Coutet 2007</t>
  </si>
  <si>
    <t>Chateau Mouton Rothschild 1989</t>
  </si>
  <si>
    <t>Chateau Mouton Rothschild 1995</t>
  </si>
  <si>
    <t>Chateau Mouton Rothschild 2003</t>
  </si>
  <si>
    <t>Chateau Mouton Rothschild 2005</t>
  </si>
  <si>
    <t>Chateau Mouton Rothschild 2011</t>
  </si>
  <si>
    <t>Petite Mouton de Mouton Rothschild 2010</t>
  </si>
  <si>
    <t>Petite Mouton de Mouton Rothschild 2014</t>
  </si>
  <si>
    <t>Catena Zapata Chardonnay White Stones 2020 MAGNUM</t>
  </si>
  <si>
    <t>Checkmate Attack Chardonnay 2015</t>
  </si>
  <si>
    <t xml:space="preserve">Clos du Marquis 2011                                                                                                                </t>
  </si>
  <si>
    <t>Puligny-Montrachet 1er Cru Les Referts Domaine Marc Morey 2017</t>
  </si>
  <si>
    <t>Puligny-Montrachet 1er Cru Les Referts Domaine Marc Morey 2020</t>
  </si>
  <si>
    <t>Gaia &amp; Rey Gaja 2018, Piemonte</t>
  </si>
  <si>
    <t>Catena Zapata Chardonnay White Stones 2019</t>
  </si>
  <si>
    <t>Anakota Helena Montana Cabernet Sauvignon 2014</t>
  </si>
  <si>
    <t>Chateau Clerc-Milon Pauillac 2015 MAGNUM</t>
  </si>
  <si>
    <t>Chateau Gruaud Larose St Julien 1989</t>
  </si>
  <si>
    <t>Chateau Haut Bailly, Pessac Leognan, 2011</t>
  </si>
  <si>
    <t>Chateau Lynch Moussas Pauillac 2010</t>
  </si>
  <si>
    <t>Clos du Temple Rose 2021 organic (Wooden cases), Occitanie</t>
  </si>
  <si>
    <t>Royal Tokaji Nyulaszo 6 Puttonyos 2016</t>
  </si>
  <si>
    <t>Massetino 2020</t>
  </si>
  <si>
    <t>Remírez de Ganuza Gran Reserva 2012 Tempranillo-Graciano, Rioja</t>
  </si>
  <si>
    <t>Catena Zapata Argentino Malbec 2020 600cl</t>
  </si>
  <si>
    <t>Alto de Cantenac Brown 2021</t>
  </si>
  <si>
    <t>Chateau Carbonnieux Blanc Pessac Leognan 2019</t>
  </si>
  <si>
    <t xml:space="preserve">Pastourelle de Clerc Milon 2012 </t>
  </si>
  <si>
    <t>Royal Tokaji Essencia 2008 HALVES</t>
  </si>
  <si>
    <t>Paolo Conterno Barolo Ginestra 2016</t>
  </si>
  <si>
    <t>Opus One 2010</t>
  </si>
  <si>
    <t>Craggy Range Sophia Red Blend 2016</t>
  </si>
  <si>
    <t>Vallado ABF Very Old Port NV</t>
  </si>
  <si>
    <t>Domaine Pavelot Savigny les Beaune Rouge 1er Cru La Dominode 2021</t>
  </si>
  <si>
    <t>Domaine Roux Vougeot 1er Cru Les Petits Vougeot 2020</t>
  </si>
  <si>
    <t xml:space="preserve">2019
</t>
  </si>
  <si>
    <t xml:space="preserve">Edouard Delaunay Clos de Vougeot Grand Cru Rouge 2019								
</t>
  </si>
  <si>
    <t>Edouard Delaunay Pommard 1er Cru Les Chaponnières 2020</t>
  </si>
  <si>
    <t>Morgon 'Cuvee Marcel Lapierre' Marcel Lapierre 2022</t>
  </si>
  <si>
    <t>Beaujolais</t>
  </si>
  <si>
    <t>Pommard Domaine Nicolas Rossignol 2019</t>
  </si>
  <si>
    <t>Pommard Les Rugiens Premier Cru Domaine Faiveley 2017</t>
  </si>
  <si>
    <t>Puligny-Montrachet 1er Cru Les Referts Domaine Marc Morey 2019</t>
  </si>
  <si>
    <t>Cote Rotie Cote Brune Jamet 2021</t>
  </si>
  <si>
    <t>Cote Rotie Domaine Jamet 2021</t>
  </si>
  <si>
    <t>2001</t>
  </si>
  <si>
    <t>Cote Rotie Jamet 2001</t>
  </si>
  <si>
    <t>Cote Rotie Jamet 2021</t>
  </si>
  <si>
    <t>Cotes du Rhone Jamet 2022</t>
  </si>
  <si>
    <t>Hermitage Blanc Chevalier Sterimberg Domaine de la Chapelle 2021</t>
  </si>
  <si>
    <t>Hermitage La Chapelle 2011</t>
  </si>
  <si>
    <t>Account Number</t>
  </si>
  <si>
    <t>Account Name</t>
  </si>
  <si>
    <t>PO reference</t>
  </si>
  <si>
    <r>
      <t xml:space="preserve">Product Code 
- </t>
    </r>
    <r>
      <rPr>
        <b/>
        <u/>
        <sz val="10"/>
        <color indexed="9"/>
        <rFont val="Arial"/>
        <family val="2"/>
      </rPr>
      <t>ESSENTIAL</t>
    </r>
    <r>
      <rPr>
        <b/>
        <sz val="10"/>
        <color indexed="9"/>
        <rFont val="Arial"/>
        <family val="2"/>
      </rPr>
      <t xml:space="preserve"> -</t>
    </r>
  </si>
  <si>
    <t>Product Description</t>
  </si>
  <si>
    <t> </t>
  </si>
  <si>
    <t>Unit of Measure</t>
  </si>
  <si>
    <t>Price
DP ex 
VAT / bt</t>
  </si>
  <si>
    <t>Requested Quantity (bottle)</t>
  </si>
  <si>
    <t>TOTAL</t>
  </si>
  <si>
    <t>2013</t>
  </si>
  <si>
    <t>Perrier-Jouët Belle Epoque Rosé Brut</t>
  </si>
  <si>
    <t>Château Clinet, Pomerol</t>
  </si>
  <si>
    <t>Saletta Riccardi</t>
  </si>
  <si>
    <t>Saletta Giulia</t>
  </si>
  <si>
    <t>Château Talbot 4ème Cru Classé, Saint-Julien 2015</t>
  </si>
  <si>
    <t>Château Doisy Daëne, Barsac</t>
  </si>
  <si>
    <t>Château d'Issan 3ème Cru Classé, Margaux</t>
  </si>
  <si>
    <t>Puligny-Montrachet 1er Cru Les Folatieres Domaine Alain Chavy 2022</t>
  </si>
  <si>
    <t>Shannon Mount Bullet, Elgin</t>
  </si>
  <si>
    <t>Gevrey Chambertain 1er Cru Les Goulots Domaine Gallois 2022</t>
  </si>
  <si>
    <t>Pol Roger Cuvee Winston Churchill 2015</t>
  </si>
  <si>
    <t>Cherubino Margaret River Chardonnay Larry Cherubino, Margaret River</t>
  </si>
  <si>
    <t>1991</t>
  </si>
  <si>
    <t>Hermitage La Chapelle Paul Jaboulet Aine 1991</t>
  </si>
  <si>
    <t>Catena Adrianna Vineyard Fortuna Terrae Malbec (Wooden Presentation Case) 2019</t>
  </si>
  <si>
    <t>Chateau Lagrange 2014</t>
  </si>
  <si>
    <t>Catena Zapata Malbec Argentino 2020 halves, Mendoza</t>
  </si>
  <si>
    <t>2012</t>
  </si>
  <si>
    <t>Louis Roederer Cristal Rosé 2012</t>
  </si>
  <si>
    <t>Jadot Chambertin Grand Cru 2011</t>
  </si>
  <si>
    <t>Cherubino Margaret River Cabernet Sauvignon Larry Cherubino 2019</t>
  </si>
  <si>
    <t>1989</t>
  </si>
  <si>
    <t>Vietti Barbaresco Masseria 2017</t>
  </si>
  <si>
    <t>Hermitage, Monier de la Sizeranne, Organic, M.Chapoutier</t>
  </si>
  <si>
    <t>Caballo Loco Grand Cru Limari 2022</t>
  </si>
  <si>
    <t>Caballo Loco Grand Cru Apalta 2022</t>
  </si>
  <si>
    <t>Castellare di Castellina I Sodi San Niccolo 2020</t>
  </si>
  <si>
    <t>Craggy Range Aroha Pinot Noir</t>
  </si>
  <si>
    <t>2010</t>
  </si>
  <si>
    <t>Zuccardi Finca Piedra Infinita, Mendoza</t>
  </si>
  <si>
    <t>2005</t>
  </si>
  <si>
    <t>Chateau Langoa Barton St-Julien 2011</t>
  </si>
  <si>
    <t>Chambetain</t>
  </si>
  <si>
    <t>Barbaresco</t>
  </si>
  <si>
    <t>Uco Valley</t>
  </si>
  <si>
    <t>Nyetimber 1086 Rosé</t>
  </si>
  <si>
    <t>Nyetimber 1086 White</t>
  </si>
  <si>
    <t>Les Grand Vins Blanc Sec de Chateau Guiraud 2020</t>
  </si>
  <si>
    <t>Chateau Mouton Rothschild 2011 MAGNUM</t>
  </si>
  <si>
    <t>Petite Mouton de Mouton Rothschild 2010 MAGNUM</t>
  </si>
  <si>
    <t>Chateau Phelan Segur St Estephe 2011 MAGNUM</t>
  </si>
  <si>
    <t>Amarone della Valpolicella Classico DOP Quintarelli 2017 MAGNUM</t>
  </si>
  <si>
    <t>Gran Enemigo Red Blend 2017  DOUBLE MAGNUM</t>
  </si>
  <si>
    <t>Gran Enemigo El Cepillo 2017  DOUBLE MAGNUM</t>
  </si>
  <si>
    <t>Gran Enemigo Chacayes 2017  DOUBLE MAGNUM</t>
  </si>
  <si>
    <t>Catena Zapata Malbec Argentino 2020  DOUBLE MAGNUM</t>
  </si>
  <si>
    <t>Catena Zapata Malbec Argentino 2019  DOUBLE MAGNUM</t>
  </si>
  <si>
    <t>Amarone della Valpolicella Classico DOP Quintarelli 2017</t>
  </si>
  <si>
    <t>FW Embruix de Vall Llach, Celler Vall Llach, Priorat</t>
  </si>
  <si>
    <t>Porrera vi de Vila Vall Llach, Priorat</t>
  </si>
  <si>
    <t>Catalunya</t>
  </si>
  <si>
    <t>37.5 cl x 12</t>
  </si>
  <si>
    <t>Catena Adrianna Vineyard River Malbec 2018</t>
  </si>
  <si>
    <t>Nicolas Catena Zapata 2004 DOUBLE MAGNUM</t>
  </si>
  <si>
    <t>Catena Zapata Chardonnay White Stones 2020</t>
  </si>
  <si>
    <t>Catena Zapata Chardonnay White Stones 2021</t>
  </si>
  <si>
    <t>Catena Zapata Chardonnay White Bones 2021</t>
  </si>
  <si>
    <t>Catena Zapata Chardonnay White Bones 2020</t>
  </si>
  <si>
    <t>Catena Zapata Malbec Argentino 2020 HALVES</t>
  </si>
  <si>
    <t>Gran Enemigo El Cepillo Cabernet Franc 2018</t>
  </si>
  <si>
    <t>Gran Enemigo Agrelo Cabernet Franc 2018 MAGNUM</t>
  </si>
  <si>
    <t>Château Climens Lilium 2022</t>
  </si>
  <si>
    <t>Chateau La Lagune Haut Medoc 2012</t>
  </si>
  <si>
    <t>Chateau Cantenac Brown 2006</t>
  </si>
  <si>
    <t>Château d'Issan 2014</t>
  </si>
  <si>
    <t>Carruades de Lafite Pauillac 2005</t>
  </si>
  <si>
    <t>Carruades de Lafite Pauillac 2005 MAGNUM</t>
  </si>
  <si>
    <t>Chateau d'Armailhac Pauillac 2006 MAGNUM</t>
  </si>
  <si>
    <t>Chateau Clerc Milon 2015</t>
  </si>
  <si>
    <t>Chateau Clerc Milon 2015 MAGNUM</t>
  </si>
  <si>
    <t>Chateau d'Armailhac Pauillac 2011 MAGNUM</t>
  </si>
  <si>
    <t>Chateau d'Armailhac Pauillac 2001 MAGNUM</t>
  </si>
  <si>
    <t>Chateau Duhart-Milon 2007 MAGNUM</t>
  </si>
  <si>
    <t>Chateau Duhart-Milon 2008</t>
  </si>
  <si>
    <t>Chateau Lafite Rothschild 2002</t>
  </si>
  <si>
    <t>Chateau Lafite Rothschild 2004</t>
  </si>
  <si>
    <t>Chateau Lafite Rothschild2004 MAGNUM</t>
  </si>
  <si>
    <t>Chateau Mouton Rothschild 2008</t>
  </si>
  <si>
    <t>Chateau Mouton Rothschild 2014</t>
  </si>
  <si>
    <t>Chateau Pichon Baron 2011 MAGNUM</t>
  </si>
  <si>
    <t>Chateau Pichon Baron 2012 MAGNUM</t>
  </si>
  <si>
    <t>Chateau Pichon Baron 2015</t>
  </si>
  <si>
    <t>Les Tourelles de Longueville 2011</t>
  </si>
  <si>
    <t>Les Tourelles de Longueville 2015 MAGNUM</t>
  </si>
  <si>
    <t>Les Tourelles de Longueville 2017</t>
  </si>
  <si>
    <t>Le Petit Mouton de Mouton Rothschild 2015</t>
  </si>
  <si>
    <t>Les Tourelles de Longueville 2015</t>
  </si>
  <si>
    <t>Chateau Haut-Bailly 2015</t>
  </si>
  <si>
    <t>By Clinet 2018</t>
  </si>
  <si>
    <t>Chateau Clinet 2011</t>
  </si>
  <si>
    <t>Chateau Clinet 2013</t>
  </si>
  <si>
    <t>Chateau l'Evangile 2012 MAGNUM</t>
  </si>
  <si>
    <t>Chateau L'Evangile 2012</t>
  </si>
  <si>
    <t>Chateau d'Yquem 2001 MAGNUM</t>
  </si>
  <si>
    <t>Chateau d'Yquem 2006 HALVES</t>
  </si>
  <si>
    <t>Chateau Suduiraut Sauternes 2016 HALVES</t>
  </si>
  <si>
    <t>Petit Figeac 2018</t>
  </si>
  <si>
    <t>Carillon d'Angelus 2012</t>
  </si>
  <si>
    <t>Carillon d'Angelus 2014</t>
  </si>
  <si>
    <t>Petit Figeac 2016</t>
  </si>
  <si>
    <t>Château Montrose St Estephe 1998</t>
  </si>
  <si>
    <t>Chateau Phelan Segur St Estephe 2011</t>
  </si>
  <si>
    <t>Chateau Phelan Segur St Estephe 2012 MAGNUM</t>
  </si>
  <si>
    <t>La Dame de Montrose St Estephe 2015 MAGNUM</t>
  </si>
  <si>
    <t>La Dame de Montrose St Estephe 2007 MAGNUM</t>
  </si>
  <si>
    <t>La Dame de Montrose St Estephe 2007</t>
  </si>
  <si>
    <t>La Dame de Montrose St Estephe 2015</t>
  </si>
  <si>
    <t>Chateau Beychevelle Saint-Julien 2014</t>
  </si>
  <si>
    <t>Chateau Leoville Las Cases St Julien 2001</t>
  </si>
  <si>
    <t>Cherubino Pemberton Sauvignon Blanc 2019,  Larry Cherubino</t>
  </si>
  <si>
    <t>Pemberton</t>
  </si>
  <si>
    <t>Remírez de Ganuza reserva 2016 Tempranillo-Graciano, Rioja</t>
  </si>
  <si>
    <t>Querciabella Batar 2018</t>
  </si>
  <si>
    <t>Edouard Delaunay Clos de Vougeot Grand Cru Rouge 2019</t>
  </si>
  <si>
    <t>Allocation Available on Request. Bordeaux Collection</t>
  </si>
  <si>
    <t>Catena Zapata Chardonnay White Bones (Wooden Presentation Case) 2020</t>
  </si>
  <si>
    <t>Catena Zapata Chardonnay White Bones (Wooden Presentation Case) 2021</t>
  </si>
  <si>
    <t>Caro Malbec Cabernet Sauvignon 2020</t>
  </si>
  <si>
    <t>Gerard Bertrand Clos D'Ora Red 2018, Occitanie</t>
  </si>
  <si>
    <t>Gerard Bertrand Clos du Temple Rosé Organic, Occitanie</t>
  </si>
  <si>
    <t>Gerard Bertrand Le Viala Red 2020, Occitanie</t>
  </si>
  <si>
    <t>Gerard Bertrand Villa Soleilla Orange 2020 Organic, Occitanie</t>
  </si>
  <si>
    <t>Gerard Bertrand Villa Soleilla Orange 2021 Organic, Occitanie</t>
  </si>
  <si>
    <t xml:space="preserve">Gerard Bertrand Clos D'Ora Organic Red 2019, Occitanie
</t>
  </si>
  <si>
    <t>Gerard Bertrand La Forge Red 2020, Occitanie</t>
  </si>
  <si>
    <t>Gerard Betrand Aigle Imperial Cremant de Limoux White 2015 , Occitaine</t>
  </si>
  <si>
    <t>Orange</t>
  </si>
  <si>
    <t>USA</t>
  </si>
  <si>
    <t>Remírez de Ganuza Maria Reserva 2016, Rioja</t>
  </si>
  <si>
    <t>Remírez de Ganuza Gran Reserva 2005, Rioja</t>
  </si>
  <si>
    <t>150cl x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</si>
</sst>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_-[$£-809]* #,##0.00_-;\-[$£-809]* #,##0.00_-;_-[$£-809]* &quot;-&quot;??_-;_-@_-"/>
    <numFmt numFmtId="166" formatCode="_-* #,##0.00\ &quot;€&quot;_-;\-* #,##0.00\ &quot;€&quot;_-;_-* &quot;-&quot;??\ &quot;€&quot;_-;_-@_-"/>
  </numFmts>
  <fonts count="28">
    <font>
      <sz val="11"/>
      <color theme="1"/>
      <name val="Calibri"/>
      <family val="2"/>
      <scheme val="minor"/>
    </font>
    <font>
      <b/>
      <sz val="10"/>
      <color theme="2" tint="-0.749992370372631"/>
      <name val="Arial"/>
      <family val="2"/>
    </font>
    <font>
      <sz val="10"/>
      <color theme="1"/>
      <name val="Georgia"/>
      <family val="1"/>
    </font>
    <font>
      <sz val="10"/>
      <name val="Georgia"/>
      <family val="1"/>
    </font>
    <font>
      <b/>
      <sz val="12"/>
      <color indexed="9"/>
      <name val="Georgia"/>
      <family val="1"/>
    </font>
    <font>
      <i/>
      <sz val="14"/>
      <color indexed="8"/>
      <name val="Georgia"/>
      <family val="1"/>
    </font>
    <font>
      <b/>
      <sz val="10"/>
      <color indexed="8"/>
      <name val="Calibri"/>
      <family val="2"/>
    </font>
    <font>
      <i/>
      <sz val="11"/>
      <color indexed="8"/>
      <name val="Calibri"/>
      <family val="2"/>
    </font>
    <font>
      <sz val="9"/>
      <color indexed="8"/>
      <name val="Calibri"/>
      <family val="2"/>
    </font>
    <font>
      <i/>
      <sz val="9"/>
      <color indexed="8"/>
      <name val="Calibri"/>
      <family val="2"/>
    </font>
    <font>
      <sz val="10"/>
      <color rgb="FF000000"/>
      <name val="Calibri"/>
      <family val="2"/>
    </font>
    <font>
      <b/>
      <sz val="10"/>
      <color indexed="9"/>
      <name val="Arial"/>
      <family val="2"/>
    </font>
    <font>
      <b/>
      <u/>
      <sz val="10"/>
      <color indexed="9"/>
      <name val="Arial"/>
      <family val="2"/>
    </font>
    <font>
      <b/>
      <sz val="10"/>
      <color indexed="22"/>
      <name val="Arial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Arial"/>
      <family val="2"/>
    </font>
    <font>
      <sz val="10"/>
      <name val="Arial"/>
      <family val="2"/>
    </font>
    <font>
      <sz val="10"/>
      <color theme="1"/>
      <name val="BasicCommercial LT Com Light"/>
      <family val="2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9F0E1"/>
        <bgColor indexed="64"/>
      </patternFill>
    </fill>
    <fill>
      <patternFill patternType="solid">
        <fgColor rgb="FFE7DECF"/>
        <bgColor indexed="64"/>
      </patternFill>
    </fill>
    <fill>
      <patternFill patternType="solid">
        <fgColor rgb="FF006A71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rgb="FFF2F2F2"/>
        <bgColor rgb="FF000000"/>
      </patternFill>
    </fill>
    <fill>
      <patternFill patternType="solid">
        <fgColor rgb="FF006564"/>
        <bgColor indexed="64"/>
      </patternFill>
    </fill>
  </fills>
  <borders count="16">
    <border>
      <left/>
      <right/>
      <top/>
      <bottom/>
      <diagonal/>
    </border>
    <border>
      <left style="thin">
        <color rgb="FFB19882"/>
      </left>
      <right style="thin">
        <color rgb="FFB19882"/>
      </right>
      <top style="thin">
        <color rgb="FFB1988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10"/>
      </left>
      <right/>
      <top/>
      <bottom/>
      <diagonal/>
    </border>
    <border>
      <left/>
      <right style="thin">
        <color indexed="20"/>
      </right>
      <top/>
      <bottom/>
      <diagonal/>
    </border>
    <border>
      <left style="thin">
        <color indexed="10"/>
      </left>
      <right/>
      <top/>
      <bottom style="thin">
        <color indexed="20"/>
      </bottom>
      <diagonal/>
    </border>
    <border>
      <left/>
      <right/>
      <top/>
      <bottom style="thin">
        <color indexed="20"/>
      </bottom>
      <diagonal/>
    </border>
    <border>
      <left/>
      <right style="thin">
        <color indexed="20"/>
      </right>
      <top/>
      <bottom style="thin">
        <color indexed="20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</borders>
  <cellStyleXfs count="7393">
    <xf numFmtId="0" fontId="0" fillId="0" borderId="0"/>
    <xf numFmtId="0" fontId="15" fillId="0" borderId="0"/>
    <xf numFmtId="43" fontId="18" fillId="0" borderId="0" applyFont="0" applyFill="0" applyBorder="0" applyAlignment="0" applyProtection="0"/>
    <xf numFmtId="0" fontId="20" fillId="0" borderId="0"/>
    <xf numFmtId="0" fontId="2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6" fontId="2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2" fillId="0" borderId="0"/>
    <xf numFmtId="0" fontId="23" fillId="0" borderId="0"/>
    <xf numFmtId="0" fontId="19" fillId="0" borderId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4" fillId="0" borderId="0"/>
    <xf numFmtId="0" fontId="23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5" fillId="0" borderId="0"/>
    <xf numFmtId="0" fontId="18" fillId="0" borderId="0"/>
    <xf numFmtId="0" fontId="22" fillId="0" borderId="0"/>
    <xf numFmtId="0" fontId="22" fillId="0" borderId="0"/>
    <xf numFmtId="43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2" fillId="0" borderId="0"/>
    <xf numFmtId="0" fontId="19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</cellStyleXfs>
  <cellXfs count="62">
    <xf numFmtId="0" fontId="0" fillId="0" borderId="0" xfId="0"/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49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49" fontId="4" fillId="5" borderId="4" xfId="0" applyNumberFormat="1" applyFont="1" applyFill="1" applyBorder="1" applyAlignment="1">
      <alignment horizontal="center" vertical="center" wrapText="1"/>
    </xf>
    <xf numFmtId="0" fontId="6" fillId="0" borderId="4" xfId="0" applyFont="1" applyBorder="1"/>
    <xf numFmtId="0" fontId="7" fillId="0" borderId="0" xfId="0" applyFont="1"/>
    <xf numFmtId="0" fontId="8" fillId="0" borderId="0" xfId="0" applyFont="1"/>
    <xf numFmtId="0" fontId="9" fillId="6" borderId="0" xfId="0" applyFont="1" applyFill="1" applyAlignment="1">
      <alignment vertical="center" wrapText="1"/>
    </xf>
    <xf numFmtId="0" fontId="9" fillId="6" borderId="5" xfId="0" applyFont="1" applyFill="1" applyBorder="1" applyAlignment="1">
      <alignment vertical="center" wrapText="1"/>
    </xf>
    <xf numFmtId="0" fontId="6" fillId="6" borderId="4" xfId="0" applyFont="1" applyFill="1" applyBorder="1" applyAlignment="1">
      <alignment wrapText="1"/>
    </xf>
    <xf numFmtId="0" fontId="10" fillId="7" borderId="10" xfId="0" applyFont="1" applyFill="1" applyBorder="1" applyAlignment="1">
      <alignment horizontal="center" vertical="center"/>
    </xf>
    <xf numFmtId="165" fontId="10" fillId="7" borderId="10" xfId="0" applyNumberFormat="1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7" borderId="11" xfId="0" applyFont="1" applyFill="1" applyBorder="1" applyAlignment="1">
      <alignment horizontal="center" vertical="center"/>
    </xf>
    <xf numFmtId="165" fontId="0" fillId="0" borderId="0" xfId="0" applyNumberFormat="1"/>
    <xf numFmtId="49" fontId="11" fillId="5" borderId="9" xfId="0" applyNumberFormat="1" applyFont="1" applyFill="1" applyBorder="1" applyAlignment="1">
      <alignment horizontal="center" vertical="center" wrapText="1"/>
    </xf>
    <xf numFmtId="49" fontId="13" fillId="5" borderId="9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164" fontId="0" fillId="2" borderId="0" xfId="0" applyNumberForma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7" fillId="2" borderId="12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16" fillId="8" borderId="0" xfId="0" applyFont="1" applyFill="1" applyAlignment="1">
      <alignment horizontal="center" vertical="center" wrapText="1"/>
    </xf>
    <xf numFmtId="164" fontId="16" fillId="8" borderId="0" xfId="0" applyNumberFormat="1" applyFont="1" applyFill="1" applyAlignment="1">
      <alignment horizontal="center" vertical="center" wrapText="1"/>
    </xf>
    <xf numFmtId="0" fontId="17" fillId="2" borderId="12" xfId="0" applyFont="1" applyFill="1" applyBorder="1" applyAlignment="1">
      <alignment horizontal="center" vertical="center" wrapText="1"/>
    </xf>
    <xf numFmtId="164" fontId="17" fillId="2" borderId="14" xfId="0" applyNumberFormat="1" applyFont="1" applyFill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1" fontId="17" fillId="2" borderId="13" xfId="2" applyNumberFormat="1" applyFont="1" applyFill="1" applyBorder="1" applyAlignment="1">
      <alignment horizontal="center" vertical="center"/>
    </xf>
    <xf numFmtId="164" fontId="17" fillId="2" borderId="12" xfId="0" applyNumberFormat="1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17" fillId="2" borderId="15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right"/>
    </xf>
    <xf numFmtId="0" fontId="17" fillId="0" borderId="0" xfId="1" applyFont="1" applyAlignment="1">
      <alignment horizontal="right"/>
    </xf>
    <xf numFmtId="164" fontId="0" fillId="2" borderId="0" xfId="0" applyNumberFormat="1" applyFill="1" applyAlignment="1">
      <alignment horizontal="center" vertical="center" wrapText="1"/>
    </xf>
    <xf numFmtId="164" fontId="17" fillId="2" borderId="0" xfId="0" applyNumberFormat="1" applyFont="1" applyFill="1" applyAlignment="1">
      <alignment horizontal="center" vertical="center"/>
    </xf>
    <xf numFmtId="10" fontId="0" fillId="2" borderId="0" xfId="0" applyNumberFormat="1" applyFill="1" applyAlignment="1">
      <alignment horizontal="center" vertical="center" wrapText="1"/>
    </xf>
    <xf numFmtId="0" fontId="17" fillId="0" borderId="12" xfId="1" applyFont="1" applyBorder="1"/>
    <xf numFmtId="0" fontId="17" fillId="0" borderId="0" xfId="0" applyFont="1" applyAlignment="1">
      <alignment horizontal="center" vertical="center"/>
    </xf>
    <xf numFmtId="49" fontId="17" fillId="0" borderId="12" xfId="0" applyNumberFormat="1" applyFont="1" applyBorder="1" applyAlignment="1">
      <alignment horizontal="center" vertical="center"/>
    </xf>
    <xf numFmtId="0" fontId="17" fillId="0" borderId="0" xfId="1" applyFont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164" fontId="17" fillId="2" borderId="12" xfId="0" applyNumberFormat="1" applyFont="1" applyFill="1" applyBorder="1" applyAlignment="1">
      <alignment horizontal="center" vertical="center" wrapText="1"/>
    </xf>
    <xf numFmtId="1" fontId="0" fillId="2" borderId="0" xfId="0" applyNumberFormat="1" applyFill="1" applyAlignment="1">
      <alignment horizontal="center" vertical="center"/>
    </xf>
    <xf numFmtId="1" fontId="16" fillId="8" borderId="0" xfId="0" applyNumberFormat="1" applyFont="1" applyFill="1" applyAlignment="1">
      <alignment horizontal="center" vertical="center" wrapText="1"/>
    </xf>
    <xf numFmtId="1" fontId="17" fillId="2" borderId="12" xfId="0" applyNumberFormat="1" applyFont="1" applyFill="1" applyBorder="1" applyAlignment="1">
      <alignment horizontal="center" vertical="center"/>
    </xf>
    <xf numFmtId="1" fontId="17" fillId="2" borderId="12" xfId="0" applyNumberFormat="1" applyFont="1" applyFill="1" applyBorder="1" applyAlignment="1">
      <alignment horizontal="center" vertical="center" wrapText="1"/>
    </xf>
    <xf numFmtId="1" fontId="17" fillId="2" borderId="0" xfId="0" applyNumberFormat="1" applyFont="1" applyFill="1" applyAlignment="1">
      <alignment horizontal="center" vertical="center"/>
    </xf>
    <xf numFmtId="0" fontId="6" fillId="6" borderId="6" xfId="0" applyFont="1" applyFill="1" applyBorder="1" applyAlignment="1">
      <alignment horizontal="center" wrapText="1"/>
    </xf>
    <xf numFmtId="0" fontId="6" fillId="6" borderId="7" xfId="0" applyFont="1" applyFill="1" applyBorder="1" applyAlignment="1">
      <alignment horizontal="center" wrapText="1"/>
    </xf>
    <xf numFmtId="0" fontId="6" fillId="6" borderId="8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5" fillId="3" borderId="0" xfId="0" applyFont="1" applyFill="1" applyAlignment="1">
      <alignment horizontal="left" vertical="center"/>
    </xf>
    <xf numFmtId="0" fontId="5" fillId="3" borderId="5" xfId="0" applyFont="1" applyFill="1" applyBorder="1" applyAlignment="1">
      <alignment horizontal="left" vertical="center"/>
    </xf>
  </cellXfs>
  <cellStyles count="7393">
    <cellStyle name="Comma" xfId="2" builtinId="3"/>
    <cellStyle name="Comma 10" xfId="99" xr:uid="{1647E3C0-A8DB-4E71-8CBB-FDE88C128F82}"/>
    <cellStyle name="Comma 10 2" xfId="308" xr:uid="{2EEB9992-A9C9-42EE-9A2F-AE36B524BE3B}"/>
    <cellStyle name="Comma 10 2 2" xfId="581" xr:uid="{695883ED-952B-45FE-AEFE-D169D1D45308}"/>
    <cellStyle name="Comma 10 2 2 2" xfId="963" xr:uid="{40FE25B4-DDFF-4DD0-8133-2425D8F7910E}"/>
    <cellStyle name="Comma 10 2 2 2 2" xfId="1881" xr:uid="{551F063E-7272-4B2E-AC6A-6B782008AF75}"/>
    <cellStyle name="Comma 10 2 2 2 2 2" xfId="5555" xr:uid="{BF7C18AB-5602-4CF0-B6ED-0BE43DF4B218}"/>
    <cellStyle name="Comma 10 2 2 2 3" xfId="4637" xr:uid="{AE3C73B7-4BA5-4519-8358-C05D0FCAAC06}"/>
    <cellStyle name="Comma 10 2 2 3" xfId="1882" xr:uid="{12902571-5278-49CF-B02A-C2A8518A7476}"/>
    <cellStyle name="Comma 10 2 2 3 2" xfId="5556" xr:uid="{862C3424-F7BD-48C8-A52A-C502869CC80A}"/>
    <cellStyle name="Comma 10 2 2 4" xfId="4267" xr:uid="{246395B8-DC06-4CF3-90E2-E60CDC10C564}"/>
    <cellStyle name="Comma 10 2 3" xfId="964" xr:uid="{E46ACA20-A8C0-4298-9164-71876B84E0C6}"/>
    <cellStyle name="Comma 10 2 3 2" xfId="1883" xr:uid="{A5B18457-61BB-41CB-968F-35F7D7A47EF2}"/>
    <cellStyle name="Comma 10 2 3 2 2" xfId="5557" xr:uid="{6DDF8727-851A-44B5-8B12-4B91759F4BF6}"/>
    <cellStyle name="Comma 10 2 3 3" xfId="4638" xr:uid="{9C512FD1-BBC2-4DAA-9CCC-FA349C61D871}"/>
    <cellStyle name="Comma 10 2 4" xfId="1884" xr:uid="{009F31B7-2DDD-44A6-9832-597D7831CD67}"/>
    <cellStyle name="Comma 10 2 4 2" xfId="5558" xr:uid="{F0F33B67-D39A-4D18-9506-4C28D29DC4B2}"/>
    <cellStyle name="Comma 10 2 5" xfId="3997" xr:uid="{FB6291CB-A492-4F0B-AA89-18DC92402E11}"/>
    <cellStyle name="Comma 10 3" xfId="582" xr:uid="{FE91FC0F-C084-4D2F-B1E3-E9FE67AB1AFD}"/>
    <cellStyle name="Comma 10 3 2" xfId="965" xr:uid="{81A5CDE9-1528-4FEF-A298-E86FBDC1B2FD}"/>
    <cellStyle name="Comma 10 3 2 2" xfId="1885" xr:uid="{0E17B3D8-D595-4795-ADB5-15EE84D83FF4}"/>
    <cellStyle name="Comma 10 3 2 2 2" xfId="5559" xr:uid="{6DA4E3A8-A974-4EBE-880D-E9E5E528B81E}"/>
    <cellStyle name="Comma 10 3 2 3" xfId="4639" xr:uid="{864370E4-0407-4824-A7D6-85488FD4CB1A}"/>
    <cellStyle name="Comma 10 3 3" xfId="1886" xr:uid="{A2587CA5-1C5F-47EE-9ED8-82355D691C87}"/>
    <cellStyle name="Comma 10 3 3 2" xfId="5560" xr:uid="{B8104F7E-F4FB-493B-BA8B-A1AC6B85BDE0}"/>
    <cellStyle name="Comma 10 3 4" xfId="4268" xr:uid="{323EE552-CE2B-42C4-8E05-FD4E9B87F740}"/>
    <cellStyle name="Comma 10 4" xfId="489" xr:uid="{38B75356-4FAA-48CA-A8AD-772D9FDA8FDB}"/>
    <cellStyle name="Comma 10 4 2" xfId="966" xr:uid="{7C009BF7-CCFA-4FE7-89B0-C34057455E64}"/>
    <cellStyle name="Comma 10 4 2 2" xfId="1887" xr:uid="{3EF964DC-C3B9-40C0-AD29-B29A8C094831}"/>
    <cellStyle name="Comma 10 4 2 2 2" xfId="5561" xr:uid="{0DB9828A-6638-4EB9-8AAA-D0A34F1CD2AE}"/>
    <cellStyle name="Comma 10 4 2 3" xfId="4640" xr:uid="{D2C755A5-E542-426E-A814-ED28D3A3967C}"/>
    <cellStyle name="Comma 10 4 3" xfId="1888" xr:uid="{45776A93-921E-4D34-989F-C0669B7AC7D0}"/>
    <cellStyle name="Comma 10 4 3 2" xfId="5562" xr:uid="{9BC5F885-513C-4FCA-B23A-E4EECA9F4DAA}"/>
    <cellStyle name="Comma 10 4 4" xfId="4175" xr:uid="{DD28EDA8-A386-4298-98C7-0FAE63CA907C}"/>
    <cellStyle name="Comma 10 5" xfId="967" xr:uid="{18EC8775-99B0-4D79-BED9-880F3277797C}"/>
    <cellStyle name="Comma 10 5 2" xfId="1889" xr:uid="{E9235518-F338-461E-A925-B2DF127FEEA9}"/>
    <cellStyle name="Comma 10 5 2 2" xfId="5563" xr:uid="{9E801926-E86B-42E6-9EA4-95091B3A2DC1}"/>
    <cellStyle name="Comma 10 5 3" xfId="4641" xr:uid="{F496DB1A-FD9B-4674-A247-B6F83729C61E}"/>
    <cellStyle name="Comma 10 6" xfId="1890" xr:uid="{2D0E15FC-BB05-41D9-A88D-B6BDBCB60034}"/>
    <cellStyle name="Comma 10 6 2" xfId="5564" xr:uid="{9401070C-2E89-4935-A549-DE3A2E7937D8}"/>
    <cellStyle name="Comma 10 7" xfId="3807" xr:uid="{4D93A88A-846B-4C5A-8B2E-4ACD106FB7F4}"/>
    <cellStyle name="Comma 11" xfId="186" xr:uid="{6BCEAF02-8831-4AB1-B27B-CDDE50A67612}"/>
    <cellStyle name="Comma 11 2" xfId="395" xr:uid="{4A3D9D0B-7A3F-4B91-B5EC-8D2AFE44B611}"/>
    <cellStyle name="Comma 11 2 2" xfId="583" xr:uid="{729AC456-5462-4267-8940-E06D60DDC026}"/>
    <cellStyle name="Comma 11 2 2 2" xfId="968" xr:uid="{CA777D43-2ABB-4EC2-9616-4A5CEEC7A037}"/>
    <cellStyle name="Comma 11 2 2 2 2" xfId="1891" xr:uid="{68EF3612-01D0-471A-8933-D16D892835C9}"/>
    <cellStyle name="Comma 11 2 2 2 2 2" xfId="5565" xr:uid="{3E60761B-5A45-4661-90C5-92FECCD57550}"/>
    <cellStyle name="Comma 11 2 2 2 3" xfId="4642" xr:uid="{E5C754C5-BBAD-42A1-8F16-B47E794545F7}"/>
    <cellStyle name="Comma 11 2 2 3" xfId="1892" xr:uid="{B3B328DB-19BB-49A0-A421-72EAD85F04E8}"/>
    <cellStyle name="Comma 11 2 2 3 2" xfId="5566" xr:uid="{7B468F31-7821-4523-866C-BB62BC5A9D27}"/>
    <cellStyle name="Comma 11 2 2 4" xfId="4269" xr:uid="{8C8B4F97-0476-4CFD-BE77-91DAA90A7E51}"/>
    <cellStyle name="Comma 11 2 3" xfId="969" xr:uid="{A1B8113B-9285-4D23-BC3D-9EA4E37BF78B}"/>
    <cellStyle name="Comma 11 2 3 2" xfId="1893" xr:uid="{89D977F6-9A0A-4B5D-9D37-739FABB8C6CF}"/>
    <cellStyle name="Comma 11 2 3 2 2" xfId="5567" xr:uid="{EBDC5A25-85ED-4620-AA54-CBB038708D51}"/>
    <cellStyle name="Comma 11 2 3 3" xfId="4643" xr:uid="{2FCC9FDA-BC71-4052-9CD7-15DC02D17B58}"/>
    <cellStyle name="Comma 11 2 4" xfId="1894" xr:uid="{A7778ADE-D0E6-4CBF-B083-D7139E344964}"/>
    <cellStyle name="Comma 11 2 4 2" xfId="5568" xr:uid="{06EFF30D-27F3-4FF3-8DFB-48C495BF7F17}"/>
    <cellStyle name="Comma 11 2 5" xfId="4083" xr:uid="{48FE386C-2796-44A1-840C-EA1B0CEA2926}"/>
    <cellStyle name="Comma 11 3" xfId="584" xr:uid="{7C85BC38-7941-4E64-A01F-21E223082716}"/>
    <cellStyle name="Comma 11 3 2" xfId="970" xr:uid="{60A0A7E3-B4A4-4316-90B6-B11A5A40C544}"/>
    <cellStyle name="Comma 11 3 2 2" xfId="1895" xr:uid="{E1925CFC-3BF1-484B-867D-9D2F04A64FB4}"/>
    <cellStyle name="Comma 11 3 2 2 2" xfId="5569" xr:uid="{A027A97B-181A-407B-971E-0C1E20226C46}"/>
    <cellStyle name="Comma 11 3 2 3" xfId="4644" xr:uid="{715556B3-DA0B-4E6D-8B77-5A330C065282}"/>
    <cellStyle name="Comma 11 3 3" xfId="1896" xr:uid="{023126B8-DD7B-4910-962D-BF0549F4ED57}"/>
    <cellStyle name="Comma 11 3 3 2" xfId="5570" xr:uid="{06A44DCA-4CAF-4F4D-B9AD-286CAF1371EA}"/>
    <cellStyle name="Comma 11 3 4" xfId="4270" xr:uid="{0F04D36A-7368-46F7-A725-D6F778A44CDF}"/>
    <cellStyle name="Comma 11 4" xfId="575" xr:uid="{2B08DD26-5948-41C0-AFE4-C3A1E86CE5ED}"/>
    <cellStyle name="Comma 11 4 2" xfId="971" xr:uid="{4C8DE4E9-CFB5-4232-A1E1-40245990C37A}"/>
    <cellStyle name="Comma 11 4 2 2" xfId="1897" xr:uid="{DB5EF431-5190-4BF7-985A-714B3FA98358}"/>
    <cellStyle name="Comma 11 4 2 2 2" xfId="5571" xr:uid="{16FF4A62-1D0D-4ED6-BBAF-9F9E3E2526B6}"/>
    <cellStyle name="Comma 11 4 2 3" xfId="4645" xr:uid="{B23EF33B-F0F9-43CE-8E1E-ED3A6D422FBD}"/>
    <cellStyle name="Comma 11 4 3" xfId="1898" xr:uid="{82B67A47-4C0F-4328-B904-EFCBBFE674F0}"/>
    <cellStyle name="Comma 11 4 3 2" xfId="5572" xr:uid="{605C65A8-D789-4BAF-A589-A7589451D6E5}"/>
    <cellStyle name="Comma 11 4 4" xfId="4261" xr:uid="{3834043C-166F-4378-8DCB-1CDC4E7E930E}"/>
    <cellStyle name="Comma 11 5" xfId="972" xr:uid="{B83A3B23-27DA-49E9-8718-AE57B9EA88D2}"/>
    <cellStyle name="Comma 11 5 2" xfId="1899" xr:uid="{771549B1-DC51-4168-AC6D-266BBADDED55}"/>
    <cellStyle name="Comma 11 5 2 2" xfId="5573" xr:uid="{722CBE71-B666-4ECC-A870-A434C72C49A2}"/>
    <cellStyle name="Comma 11 5 3" xfId="4646" xr:uid="{F878A930-4DF2-4262-BA05-3F7540480AEC}"/>
    <cellStyle name="Comma 11 6" xfId="1900" xr:uid="{8228E1F5-8594-4C98-8CA6-0573F98FF72E}"/>
    <cellStyle name="Comma 11 6 2" xfId="5574" xr:uid="{4172CD4A-EE15-42F9-A6A3-1FDD07FC2BE9}"/>
    <cellStyle name="Comma 11 7" xfId="3893" xr:uid="{AC1D2FFF-9039-4F5A-8E5F-08EC675FAB5C}"/>
    <cellStyle name="Comma 12" xfId="191" xr:uid="{D804C722-A0E2-48E8-A369-EE7336D885A8}"/>
    <cellStyle name="Comma 12 2" xfId="398" xr:uid="{15C3A873-9476-4FB0-BCEB-D774764B90EB}"/>
    <cellStyle name="Comma 12 2 2" xfId="585" xr:uid="{7E8B8779-4F63-4BF4-A8F5-4B09641E2C80}"/>
    <cellStyle name="Comma 12 2 2 2" xfId="973" xr:uid="{CA84DFA1-2FFA-4D82-82F2-7786604C67CD}"/>
    <cellStyle name="Comma 12 2 2 2 2" xfId="1901" xr:uid="{98E4727C-36B7-4272-82B7-0F9A6D723B70}"/>
    <cellStyle name="Comma 12 2 2 2 2 2" xfId="5575" xr:uid="{7B4A4C9E-3332-40F5-99BD-CA775270C595}"/>
    <cellStyle name="Comma 12 2 2 2 3" xfId="4647" xr:uid="{5FC61616-35D2-432D-ACE5-721AB9AD4920}"/>
    <cellStyle name="Comma 12 2 2 3" xfId="1902" xr:uid="{40720950-0225-41E5-91C5-868B4B813573}"/>
    <cellStyle name="Comma 12 2 2 3 2" xfId="5576" xr:uid="{5E114DDB-B62E-4F11-A2F4-A77F53F1784C}"/>
    <cellStyle name="Comma 12 2 2 4" xfId="4271" xr:uid="{7AD04C80-D344-4BE5-B5F5-08779850F149}"/>
    <cellStyle name="Comma 12 2 3" xfId="974" xr:uid="{95CB11A7-0206-42E3-8209-CE29528A987C}"/>
    <cellStyle name="Comma 12 2 3 2" xfId="1903" xr:uid="{8A29F949-E9A3-4CF6-89EE-8FD51D72AE5D}"/>
    <cellStyle name="Comma 12 2 3 2 2" xfId="5577" xr:uid="{BED600AC-5B7C-4B8F-BE4E-307466D3770C}"/>
    <cellStyle name="Comma 12 2 3 3" xfId="4648" xr:uid="{B4A28116-EAF3-4581-8ABF-D2FB21EFB1E0}"/>
    <cellStyle name="Comma 12 2 4" xfId="1904" xr:uid="{90D14EA3-6013-4E7F-A2C2-5DB6E1708395}"/>
    <cellStyle name="Comma 12 2 4 2" xfId="5578" xr:uid="{9D280934-68F9-4A4C-A66A-C516787ADCA8}"/>
    <cellStyle name="Comma 12 2 5" xfId="4085" xr:uid="{9BA3D121-C462-41BD-82B6-910D1229534C}"/>
    <cellStyle name="Comma 12 3" xfId="586" xr:uid="{E4862EB9-88F1-40A1-B092-E55E64985BC4}"/>
    <cellStyle name="Comma 12 3 2" xfId="975" xr:uid="{C261C565-B80F-4F72-8059-7961664BF269}"/>
    <cellStyle name="Comma 12 3 2 2" xfId="1905" xr:uid="{0E9EB948-9F13-482B-BBC2-71A788D880DC}"/>
    <cellStyle name="Comma 12 3 2 2 2" xfId="5579" xr:uid="{FE8347E7-BAFA-47FE-AD11-02C923357BB4}"/>
    <cellStyle name="Comma 12 3 2 3" xfId="4649" xr:uid="{3D649679-91F4-41DC-A62D-3B5DAF50FBC0}"/>
    <cellStyle name="Comma 12 3 3" xfId="1906" xr:uid="{E59EB178-0003-4024-BC3A-913938120730}"/>
    <cellStyle name="Comma 12 3 3 2" xfId="5580" xr:uid="{26A8988D-1298-461B-9613-CE140F293C44}"/>
    <cellStyle name="Comma 12 3 4" xfId="4272" xr:uid="{477FD9DB-7583-41EC-9BEB-D02D6AE22A21}"/>
    <cellStyle name="Comma 12 4" xfId="577" xr:uid="{8665929D-5A5F-4A18-B692-AA70B4ADDACE}"/>
    <cellStyle name="Comma 12 4 2" xfId="976" xr:uid="{4E52500D-3777-4A69-8247-89D06FD7E69B}"/>
    <cellStyle name="Comma 12 4 2 2" xfId="1907" xr:uid="{1B5CFB97-1658-4F99-B237-D0CDC24FCF89}"/>
    <cellStyle name="Comma 12 4 2 2 2" xfId="5581" xr:uid="{B5225859-87A0-465D-A55A-536097880C84}"/>
    <cellStyle name="Comma 12 4 2 3" xfId="4650" xr:uid="{26D28F02-37CD-42C1-876E-F0967AEC735C}"/>
    <cellStyle name="Comma 12 4 3" xfId="1908" xr:uid="{7DF7050E-5008-4083-9F7A-6348807E56EC}"/>
    <cellStyle name="Comma 12 4 3 2" xfId="5582" xr:uid="{D877D2B4-B348-463C-88A2-03C9892A9825}"/>
    <cellStyle name="Comma 12 4 4" xfId="4263" xr:uid="{0A8C3864-7209-4064-AEA8-53AF9F3C47FB}"/>
    <cellStyle name="Comma 12 5" xfId="977" xr:uid="{386A0501-8581-4234-A86D-DFB7DDB00BB0}"/>
    <cellStyle name="Comma 12 5 2" xfId="1909" xr:uid="{3CD606B3-C736-4A71-B23D-855EF309DB3D}"/>
    <cellStyle name="Comma 12 5 2 2" xfId="5583" xr:uid="{3F2254C4-8DF4-4F74-9A05-F5D906018376}"/>
    <cellStyle name="Comma 12 5 3" xfId="4651" xr:uid="{27B5F29E-A352-4162-8CFA-A0C4796FA34F}"/>
    <cellStyle name="Comma 12 6" xfId="1910" xr:uid="{404122F7-A3BF-473A-8538-AB1194261803}"/>
    <cellStyle name="Comma 12 6 2" xfId="5584" xr:uid="{43048EAF-4B88-4CD7-B2F7-30528A081411}"/>
    <cellStyle name="Comma 12 7" xfId="3895" xr:uid="{5F270DB2-AB88-4FCF-BA71-5CFE17ADC473}"/>
    <cellStyle name="Comma 13" xfId="194" xr:uid="{20A6F0B8-84D3-496A-85FC-246666CA14B9}"/>
    <cellStyle name="Comma 13 2" xfId="400" xr:uid="{42724283-2306-4AB8-A140-C72C8FBF74EA}"/>
    <cellStyle name="Comma 13 2 2" xfId="587" xr:uid="{891A863A-36A7-4E9E-9FFB-3B1C115491BF}"/>
    <cellStyle name="Comma 13 2 2 2" xfId="978" xr:uid="{C27DE368-05D9-4135-98DD-628A784503E6}"/>
    <cellStyle name="Comma 13 2 2 2 2" xfId="1911" xr:uid="{881F8E40-6FF5-42A2-A124-69CE7CDD9E61}"/>
    <cellStyle name="Comma 13 2 2 2 2 2" xfId="5585" xr:uid="{260A46FC-1AE0-48B9-AF43-CA4EAF3F3289}"/>
    <cellStyle name="Comma 13 2 2 2 3" xfId="4652" xr:uid="{F9629940-110A-4C5C-8BE6-A9440EC3821C}"/>
    <cellStyle name="Comma 13 2 2 3" xfId="1912" xr:uid="{537146AF-4993-48C1-A3F0-0F0C09B886FA}"/>
    <cellStyle name="Comma 13 2 2 3 2" xfId="5586" xr:uid="{E5529994-6501-461C-9191-BCFF97502F13}"/>
    <cellStyle name="Comma 13 2 2 4" xfId="4273" xr:uid="{AC6E428B-5A5B-4046-989C-5A5B397DA73A}"/>
    <cellStyle name="Comma 13 2 3" xfId="979" xr:uid="{EB314F14-3DDA-4946-9C48-FF739E88C2E1}"/>
    <cellStyle name="Comma 13 2 3 2" xfId="1913" xr:uid="{B2323812-3AA0-4115-B978-ABCA5C67AB8A}"/>
    <cellStyle name="Comma 13 2 3 2 2" xfId="5587" xr:uid="{3D905481-62FF-44BC-B8A3-CC1B40E20800}"/>
    <cellStyle name="Comma 13 2 3 3" xfId="4653" xr:uid="{A654A209-D00A-491C-B49E-388281A739C4}"/>
    <cellStyle name="Comma 13 2 4" xfId="1914" xr:uid="{9A55CBD7-0CA0-423D-96CA-01260ADCC832}"/>
    <cellStyle name="Comma 13 2 4 2" xfId="5588" xr:uid="{F377EF60-A258-4DA0-81A5-2EA7006A22B2}"/>
    <cellStyle name="Comma 13 2 5" xfId="4087" xr:uid="{10FB98C5-3684-499B-ACF4-35E0BB44341A}"/>
    <cellStyle name="Comma 13 3" xfId="588" xr:uid="{D069C5F4-F590-4E69-A32F-711B915E3501}"/>
    <cellStyle name="Comma 13 3 2" xfId="980" xr:uid="{3182E696-A760-461A-873D-460D3A30676D}"/>
    <cellStyle name="Comma 13 3 2 2" xfId="1915" xr:uid="{EBE56683-4A5B-48D5-860A-6CEE6A7A14E2}"/>
    <cellStyle name="Comma 13 3 2 2 2" xfId="5589" xr:uid="{CDF60FE2-F21E-4442-95C4-12B0D5897C01}"/>
    <cellStyle name="Comma 13 3 2 3" xfId="4654" xr:uid="{8401EF87-07D7-4856-8A7D-1BA264790C17}"/>
    <cellStyle name="Comma 13 3 3" xfId="1916" xr:uid="{6DF771DC-9A92-41CA-95E5-C99DE858D5C4}"/>
    <cellStyle name="Comma 13 3 3 2" xfId="5590" xr:uid="{7CE55F8C-232D-4BA7-8943-6273B57B636C}"/>
    <cellStyle name="Comma 13 3 4" xfId="4274" xr:uid="{FBA65E61-DB55-4C15-A439-470046D9C6F0}"/>
    <cellStyle name="Comma 13 4" xfId="579" xr:uid="{E359FB8F-0168-4911-9F68-3D7545AE3AD1}"/>
    <cellStyle name="Comma 13 4 2" xfId="981" xr:uid="{CDE26990-B19C-4D75-8DA8-7DA0440F9B75}"/>
    <cellStyle name="Comma 13 4 2 2" xfId="1917" xr:uid="{072EC711-DEA8-4106-A9EC-4582E52F7083}"/>
    <cellStyle name="Comma 13 4 2 2 2" xfId="5591" xr:uid="{D2CA1C83-AB22-4CE3-AFD1-ED112C3C26FC}"/>
    <cellStyle name="Comma 13 4 2 3" xfId="4655" xr:uid="{B38508BD-20F2-4D01-B6BD-C3E3D2D52092}"/>
    <cellStyle name="Comma 13 4 3" xfId="1918" xr:uid="{BABFF71B-BEED-486D-AD77-4088FD43B673}"/>
    <cellStyle name="Comma 13 4 3 2" xfId="5592" xr:uid="{328294B1-ED66-4728-953E-B502AE7AA74F}"/>
    <cellStyle name="Comma 13 4 4" xfId="4265" xr:uid="{2F8594A2-3E7E-488B-8A4A-D5CF019891F0}"/>
    <cellStyle name="Comma 13 5" xfId="982" xr:uid="{F40A136B-C6AF-46A3-BF3C-9AF22AFE05D1}"/>
    <cellStyle name="Comma 13 5 2" xfId="1919" xr:uid="{35D9F520-00B6-4586-9070-4A8801639DD6}"/>
    <cellStyle name="Comma 13 5 2 2" xfId="5593" xr:uid="{92D32453-4668-4183-854D-A9DE80A2996B}"/>
    <cellStyle name="Comma 13 5 3" xfId="4656" xr:uid="{1836BF95-EE69-4D55-9DB5-FB7A7A9663AE}"/>
    <cellStyle name="Comma 13 6" xfId="1920" xr:uid="{B8CB2EB1-4147-44AE-81AE-0814DF9625A9}"/>
    <cellStyle name="Comma 13 6 2" xfId="5594" xr:uid="{2CF55D8E-F76C-423D-B340-C8FA3887A9CB}"/>
    <cellStyle name="Comma 13 7" xfId="3897" xr:uid="{05CA3B1A-B1E7-4BF9-9C87-E89BF4F9FA24}"/>
    <cellStyle name="Comma 14" xfId="217" xr:uid="{B0B090A2-AB2D-4E56-8076-7D5029F5A866}"/>
    <cellStyle name="Comma 14 2" xfId="589" xr:uid="{11CF4FB6-8C12-42D4-A6DB-20C6FC14B1BB}"/>
    <cellStyle name="Comma 14 2 2" xfId="983" xr:uid="{91DD12D6-AA6E-49DB-86A8-860295F423CD}"/>
    <cellStyle name="Comma 14 2 2 2" xfId="1921" xr:uid="{BB901D5B-CE4C-46A6-B7B6-6B472179FD24}"/>
    <cellStyle name="Comma 14 2 2 2 2" xfId="5595" xr:uid="{92E05953-864B-453B-B54F-E7DA06893923}"/>
    <cellStyle name="Comma 14 2 2 3" xfId="4657" xr:uid="{D8221CD1-EB78-4F8E-8BB1-342B3286966C}"/>
    <cellStyle name="Comma 14 2 3" xfId="1922" xr:uid="{6FB52CE7-0B59-4D01-9B7E-469D70A9800B}"/>
    <cellStyle name="Comma 14 2 3 2" xfId="5596" xr:uid="{CF24BC6D-CBB0-4024-AE09-D1967F910CF7}"/>
    <cellStyle name="Comma 14 2 4" xfId="4275" xr:uid="{3103FC87-3DE9-4283-A6A0-05EA9605E129}"/>
    <cellStyle name="Comma 14 3" xfId="984" xr:uid="{23C66D0A-9A02-4EDF-8994-1E33DB959C10}"/>
    <cellStyle name="Comma 14 3 2" xfId="1923" xr:uid="{3B64566D-8C9B-4EDD-A885-42A0FAE5ADBD}"/>
    <cellStyle name="Comma 14 3 2 2" xfId="5597" xr:uid="{B80E7761-8CC6-480A-B62C-A8F8A8C93241}"/>
    <cellStyle name="Comma 14 3 3" xfId="4658" xr:uid="{B4F1F0EF-87A1-453C-A856-4D4BD9FB34BD}"/>
    <cellStyle name="Comma 14 4" xfId="1924" xr:uid="{10D5BEC7-89F0-44FD-B676-E022879E5CFB}"/>
    <cellStyle name="Comma 14 4 2" xfId="5598" xr:uid="{A1C1EDD6-7CC9-42C7-B36D-141127D7E1D1}"/>
    <cellStyle name="Comma 14 5" xfId="3909" xr:uid="{D38B191E-BBC7-467F-9D64-9DB0434ED422}"/>
    <cellStyle name="Comma 15" xfId="590" xr:uid="{70211D58-D5F1-4D6E-9BE3-B812DBE12E93}"/>
    <cellStyle name="Comma 15 2" xfId="985" xr:uid="{FE3637F8-E86B-4A02-BBBA-102C12023481}"/>
    <cellStyle name="Comma 15 2 2" xfId="1925" xr:uid="{8E7DDE5D-8A1F-4879-8BD9-15A2C5B1E782}"/>
    <cellStyle name="Comma 15 2 2 2" xfId="5599" xr:uid="{D25349F1-5EAB-43E6-9B1C-9B92F30E4F8D}"/>
    <cellStyle name="Comma 15 2 3" xfId="4659" xr:uid="{992CD6C6-04CE-4EE1-A262-BCC13973C927}"/>
    <cellStyle name="Comma 15 3" xfId="1926" xr:uid="{4B1EA7B9-4A65-4B1D-8063-C3AB914DCBFF}"/>
    <cellStyle name="Comma 15 3 2" xfId="5600" xr:uid="{F4489412-35F0-4FC2-ABC4-123529A73857}"/>
    <cellStyle name="Comma 15 4" xfId="4276" xr:uid="{AFF4319A-FC63-450F-8CA3-5E3FDADC1FA8}"/>
    <cellStyle name="Comma 16" xfId="986" xr:uid="{E30BE5AD-3A06-48AD-A033-546F8B3E4B2C}"/>
    <cellStyle name="Comma 16 2" xfId="1927" xr:uid="{7FE76393-1A7A-4971-9BF9-376A0F9AB184}"/>
    <cellStyle name="Comma 16 2 2" xfId="5601" xr:uid="{662A0DD9-5047-4BBD-A4D8-9E53D5F8AB21}"/>
    <cellStyle name="Comma 16 3" xfId="4660" xr:uid="{F8D4B93C-E75A-4397-812B-D067BD82A686}"/>
    <cellStyle name="Comma 17" xfId="1928" xr:uid="{F36440B4-7E8E-4DCD-A5FF-6EB0E0433CBF}"/>
    <cellStyle name="Comma 17 2" xfId="5602" xr:uid="{4E455A03-7849-4C29-8BB9-5DF58D83CA10}"/>
    <cellStyle name="Comma 18" xfId="3718" xr:uid="{2D6F0B4F-F212-4BBF-A3F2-02A472A3DD1B}"/>
    <cellStyle name="Comma 18 2" xfId="7392" xr:uid="{B08136D6-185F-478F-94B8-8A7B2DA7A72D}"/>
    <cellStyle name="Comma 19" xfId="3719" xr:uid="{307E412D-42F2-47AA-8897-922646EE2C3C}"/>
    <cellStyle name="Comma 2" xfId="5" xr:uid="{4358A07B-D34E-4E6C-94A6-F13070E0F1C0}"/>
    <cellStyle name="Comma 2 10" xfId="201" xr:uid="{EABC30C3-B17C-44EB-9DBD-BE85BB6F0389}"/>
    <cellStyle name="Comma 2 10 2" xfId="591" xr:uid="{058BBB5D-8645-4AD9-9761-5B73FF740AB0}"/>
    <cellStyle name="Comma 2 10 2 2" xfId="987" xr:uid="{179F57B5-5962-4C97-9D52-8586899D29B2}"/>
    <cellStyle name="Comma 2 10 2 2 2" xfId="1929" xr:uid="{FC3C2E01-A4F7-4D05-B9C8-1E0915F0B779}"/>
    <cellStyle name="Comma 2 10 2 2 2 2" xfId="5603" xr:uid="{20A337A3-8A8A-4212-A936-7CFD40F0AE83}"/>
    <cellStyle name="Comma 2 10 2 2 3" xfId="4661" xr:uid="{925683C8-54A1-4684-B360-BC2BFB4ED085}"/>
    <cellStyle name="Comma 2 10 2 3" xfId="1930" xr:uid="{BADCB1A5-C75A-4624-B368-E2D3687A350C}"/>
    <cellStyle name="Comma 2 10 2 3 2" xfId="5604" xr:uid="{20E3B7BC-CD82-46BC-98E3-78868F73F107}"/>
    <cellStyle name="Comma 2 10 2 4" xfId="4277" xr:uid="{D72AA054-A319-4C83-923F-7441C615A54D}"/>
    <cellStyle name="Comma 2 10 3" xfId="988" xr:uid="{8445121D-EA31-4065-A4D0-66A4B3A32425}"/>
    <cellStyle name="Comma 2 10 3 2" xfId="1931" xr:uid="{1EC9CBB5-CB2B-4C05-8032-1EF460F9E0E3}"/>
    <cellStyle name="Comma 2 10 3 2 2" xfId="5605" xr:uid="{FF3727D3-722A-483C-88C0-1444EDD63B55}"/>
    <cellStyle name="Comma 2 10 3 3" xfId="4662" xr:uid="{A72DEF20-8020-4ADB-87D9-AF79AAED4A47}"/>
    <cellStyle name="Comma 2 10 4" xfId="1932" xr:uid="{AA1A49E0-03E3-4D46-A2F4-6C138013EA74}"/>
    <cellStyle name="Comma 2 10 4 2" xfId="5606" xr:uid="{A9F7718B-5311-4017-8E14-34EA50C14E26}"/>
    <cellStyle name="Comma 2 10 5" xfId="3899" xr:uid="{A48AE5AA-F47E-41FB-9B5A-F7B728361A17}"/>
    <cellStyle name="Comma 2 11" xfId="592" xr:uid="{A7A1490A-D6E9-4CCD-8E11-E9911C30C098}"/>
    <cellStyle name="Comma 2 11 2" xfId="989" xr:uid="{22510B31-F205-412E-96BC-BDD25D2A3CE3}"/>
    <cellStyle name="Comma 2 11 2 2" xfId="1933" xr:uid="{C8314A14-568D-46D8-A5A6-1531E70B7FF9}"/>
    <cellStyle name="Comma 2 11 2 2 2" xfId="5607" xr:uid="{C4406C7E-D46F-46C0-8FF1-B30C7ED9E4A8}"/>
    <cellStyle name="Comma 2 11 2 3" xfId="4663" xr:uid="{C08E6805-9804-4216-9F3B-77908D220D11}"/>
    <cellStyle name="Comma 2 11 3" xfId="1934" xr:uid="{3B632FA3-DC40-4812-835E-B1FA0618A168}"/>
    <cellStyle name="Comma 2 11 3 2" xfId="5608" xr:uid="{25D11C51-16AE-42FA-88DC-9D212F61990E}"/>
    <cellStyle name="Comma 2 11 4" xfId="4278" xr:uid="{B6E7F28C-5388-44EE-B976-F6595DA8B8CA}"/>
    <cellStyle name="Comma 2 12" xfId="403" xr:uid="{2F3CF767-F5EA-46CD-8D8E-AC5D20708DB7}"/>
    <cellStyle name="Comma 2 12 2" xfId="990" xr:uid="{5707892B-33B2-4EDB-A08F-CFB51ECCD136}"/>
    <cellStyle name="Comma 2 12 2 2" xfId="1935" xr:uid="{E0181988-A213-48B3-97B6-504397DA32F2}"/>
    <cellStyle name="Comma 2 12 2 2 2" xfId="5609" xr:uid="{2B670C08-2E61-4D30-856F-2F697EF659D2}"/>
    <cellStyle name="Comma 2 12 2 3" xfId="4664" xr:uid="{8D20834E-E455-4B04-9C59-B82C64D14F69}"/>
    <cellStyle name="Comma 2 12 3" xfId="1936" xr:uid="{EC59A230-DD9D-4626-8E3B-0EBF4A911C61}"/>
    <cellStyle name="Comma 2 12 3 2" xfId="5610" xr:uid="{5DC64621-98B9-4315-91D1-2FFE0101E826}"/>
    <cellStyle name="Comma 2 12 4" xfId="4089" xr:uid="{DB9A7D5C-1343-4964-B4FC-39F41CDCA963}"/>
    <cellStyle name="Comma 2 13" xfId="991" xr:uid="{E1463F40-61F2-4F64-BD98-510980190A1D}"/>
    <cellStyle name="Comma 2 13 2" xfId="1937" xr:uid="{10A910CE-C0DC-4851-B154-3DE997CD5DC1}"/>
    <cellStyle name="Comma 2 13 2 2" xfId="5611" xr:uid="{BA7DA22C-5456-4093-A393-CBDA9C724C81}"/>
    <cellStyle name="Comma 2 13 3" xfId="4665" xr:uid="{31720744-9802-4A1A-8AD0-B253F6CFBC86}"/>
    <cellStyle name="Comma 2 14" xfId="1938" xr:uid="{52DE101E-16F5-4AB4-AA34-2B7678EAC19D}"/>
    <cellStyle name="Comma 2 14 2" xfId="5612" xr:uid="{F76A4747-7971-4304-AB10-8A5ADFDB9723}"/>
    <cellStyle name="Comma 2 15" xfId="3717" xr:uid="{7C341171-B7D5-4895-8393-6FC9EC4EBC20}"/>
    <cellStyle name="Comma 2 15 2" xfId="7391" xr:uid="{4BBAF740-0AED-4688-BBE3-D983AEE080CF}"/>
    <cellStyle name="Comma 2 16" xfId="3721" xr:uid="{2CA1E100-A3D0-44A7-8DC1-913764D8A340}"/>
    <cellStyle name="Comma 2 2" xfId="6" xr:uid="{8771B47E-2F6B-4DA7-820E-698A1B1DBCF4}"/>
    <cellStyle name="Comma 2 2 10" xfId="593" xr:uid="{BBDCCC02-0B77-4A95-AD7E-94B68AAE2E48}"/>
    <cellStyle name="Comma 2 2 10 2" xfId="992" xr:uid="{5DED7B0B-9352-4C3A-A6DC-628885D9B72C}"/>
    <cellStyle name="Comma 2 2 10 2 2" xfId="1939" xr:uid="{6547A40E-6DD1-4253-B4CF-A4F27753102A}"/>
    <cellStyle name="Comma 2 2 10 2 2 2" xfId="5613" xr:uid="{ADA2875A-5723-49EB-96F7-3CB33E3F4C78}"/>
    <cellStyle name="Comma 2 2 10 2 3" xfId="4666" xr:uid="{4E455F91-7C6B-4D98-9979-7BC78BC292FF}"/>
    <cellStyle name="Comma 2 2 10 3" xfId="1940" xr:uid="{5B279126-2981-4F07-BD92-470526120C10}"/>
    <cellStyle name="Comma 2 2 10 3 2" xfId="5614" xr:uid="{C344D066-4C61-41FA-B5E1-8AFF8DE9A450}"/>
    <cellStyle name="Comma 2 2 10 4" xfId="4279" xr:uid="{835C3B8F-8645-4CD6-BEA0-39EF6B373235}"/>
    <cellStyle name="Comma 2 2 11" xfId="404" xr:uid="{811AAF76-D9BE-4870-B47B-207282CE120A}"/>
    <cellStyle name="Comma 2 2 11 2" xfId="993" xr:uid="{A8B2A568-409F-4A96-A70B-85949FAB0E04}"/>
    <cellStyle name="Comma 2 2 11 2 2" xfId="1941" xr:uid="{2DC70145-B11E-4613-AF25-116407C87803}"/>
    <cellStyle name="Comma 2 2 11 2 2 2" xfId="5615" xr:uid="{66A7CD72-0875-4FA7-BCF9-E5ADE435E892}"/>
    <cellStyle name="Comma 2 2 11 2 3" xfId="4667" xr:uid="{0F2A1A6A-14E7-4047-83B8-848F169439C4}"/>
    <cellStyle name="Comma 2 2 11 3" xfId="1942" xr:uid="{C20B42AD-43D6-4A91-95F9-630AB2EF982B}"/>
    <cellStyle name="Comma 2 2 11 3 2" xfId="5616" xr:uid="{9019C17D-F8F7-4125-8449-8451E6897138}"/>
    <cellStyle name="Comma 2 2 11 4" xfId="4090" xr:uid="{CC770B92-3D4A-4221-A920-5BB745C1FB09}"/>
    <cellStyle name="Comma 2 2 12" xfId="994" xr:uid="{B543FE16-B6ED-49AC-9CDD-ABA0F2FA4E2D}"/>
    <cellStyle name="Comma 2 2 12 2" xfId="1943" xr:uid="{8E750FF2-1A44-4170-BB30-4F1434E0C3B0}"/>
    <cellStyle name="Comma 2 2 12 2 2" xfId="5617" xr:uid="{92313CB4-B8CB-4ABF-9BA8-7413E2EC6384}"/>
    <cellStyle name="Comma 2 2 12 3" xfId="4668" xr:uid="{011D7C55-430C-49B9-A714-BD0990B6F371}"/>
    <cellStyle name="Comma 2 2 13" xfId="1944" xr:uid="{1E4CE184-08FE-4E3F-AC29-4C336699A4C4}"/>
    <cellStyle name="Comma 2 2 13 2" xfId="5618" xr:uid="{0F675418-97C4-412A-AB50-66DFBA7E6EF6}"/>
    <cellStyle name="Comma 2 2 14" xfId="3722" xr:uid="{565BAF7F-6184-41E6-8B9B-7A6BADC1DCF0}"/>
    <cellStyle name="Comma 2 2 2" xfId="7" xr:uid="{7E670DCA-5183-468B-A499-270E1400AA2C}"/>
    <cellStyle name="Comma 2 2 2 10" xfId="1945" xr:uid="{EF070C70-3D35-4695-9E00-E336FCE46A64}"/>
    <cellStyle name="Comma 2 2 2 10 2" xfId="5619" xr:uid="{B081534D-52E7-4315-9BCC-5F2863D819C1}"/>
    <cellStyle name="Comma 2 2 2 11" xfId="3723" xr:uid="{B99B25B8-A651-4C4E-9029-31FF81BBC51B}"/>
    <cellStyle name="Comma 2 2 2 2" xfId="8" xr:uid="{A8666771-C750-4634-9D28-22282BE88770}"/>
    <cellStyle name="Comma 2 2 2 2 2" xfId="164" xr:uid="{29070251-A58E-437F-AECB-DF27E04A2AAD}"/>
    <cellStyle name="Comma 2 2 2 2 2 2" xfId="373" xr:uid="{7084EEC2-8C18-428A-8862-1C0E495D9426}"/>
    <cellStyle name="Comma 2 2 2 2 2 2 2" xfId="594" xr:uid="{425D34CE-C506-4F31-AC1D-4E0754F30B48}"/>
    <cellStyle name="Comma 2 2 2 2 2 2 2 2" xfId="995" xr:uid="{34386221-3639-4A15-A5F8-E88170951223}"/>
    <cellStyle name="Comma 2 2 2 2 2 2 2 2 2" xfId="1946" xr:uid="{CA215E69-EBBF-46F0-A003-B7738E51C451}"/>
    <cellStyle name="Comma 2 2 2 2 2 2 2 2 2 2" xfId="5620" xr:uid="{416BCF4F-C7EE-4EDF-9568-0BA2F8C22D4A}"/>
    <cellStyle name="Comma 2 2 2 2 2 2 2 2 3" xfId="4669" xr:uid="{336AC4D9-B9C0-4EC2-A232-6B8214CB5F96}"/>
    <cellStyle name="Comma 2 2 2 2 2 2 2 3" xfId="1947" xr:uid="{6A205B56-30F5-4B67-BA79-507AE338430D}"/>
    <cellStyle name="Comma 2 2 2 2 2 2 2 3 2" xfId="5621" xr:uid="{42ED77BD-BED6-473E-B0D1-B5B08F910309}"/>
    <cellStyle name="Comma 2 2 2 2 2 2 2 4" xfId="4280" xr:uid="{7D044AF7-A8F1-4443-AC54-F1A5BE5FACAE}"/>
    <cellStyle name="Comma 2 2 2 2 2 2 3" xfId="996" xr:uid="{B5DA3CA0-1107-45E8-AC7F-45C12DAFB429}"/>
    <cellStyle name="Comma 2 2 2 2 2 2 3 2" xfId="1948" xr:uid="{FE1FBB07-6581-4AE3-9A74-42C1CB8A6E29}"/>
    <cellStyle name="Comma 2 2 2 2 2 2 3 2 2" xfId="5622" xr:uid="{6AD2BB99-1C1F-4D03-B7E3-DC5ACB35F300}"/>
    <cellStyle name="Comma 2 2 2 2 2 2 3 3" xfId="4670" xr:uid="{C78F802D-919E-4D0A-AC55-F83D53625591}"/>
    <cellStyle name="Comma 2 2 2 2 2 2 4" xfId="1949" xr:uid="{AC616687-7EC9-44FF-A4C1-FA7ACB2E4345}"/>
    <cellStyle name="Comma 2 2 2 2 2 2 4 2" xfId="5623" xr:uid="{094F7339-A6C3-4B1C-AC84-99E6BF3D98B0}"/>
    <cellStyle name="Comma 2 2 2 2 2 2 5" xfId="4061" xr:uid="{3AB7583D-552F-4758-91FF-7FC7D9AB7941}"/>
    <cellStyle name="Comma 2 2 2 2 2 3" xfId="595" xr:uid="{D92A20A8-2FAC-4C60-9399-2879D61E75B7}"/>
    <cellStyle name="Comma 2 2 2 2 2 3 2" xfId="997" xr:uid="{14A3ECAC-8758-448E-B5D4-085D46A133CC}"/>
    <cellStyle name="Comma 2 2 2 2 2 3 2 2" xfId="1950" xr:uid="{EF151865-F391-4AEC-B357-324F314A592A}"/>
    <cellStyle name="Comma 2 2 2 2 2 3 2 2 2" xfId="5624" xr:uid="{1C62A8D0-9DF9-4F87-9FE1-EB517011245E}"/>
    <cellStyle name="Comma 2 2 2 2 2 3 2 3" xfId="4671" xr:uid="{292304C2-C5B5-421A-926A-FEE97DEB03D4}"/>
    <cellStyle name="Comma 2 2 2 2 2 3 3" xfId="1951" xr:uid="{45A3888D-6AAF-4AC6-A59E-C3C4B348F7DB}"/>
    <cellStyle name="Comma 2 2 2 2 2 3 3 2" xfId="5625" xr:uid="{0B4A8545-A674-4AD1-A883-7BAEBA8AEE63}"/>
    <cellStyle name="Comma 2 2 2 2 2 3 4" xfId="4281" xr:uid="{00523A06-74BF-4305-8E0A-9008B9B36F45}"/>
    <cellStyle name="Comma 2 2 2 2 2 4" xfId="553" xr:uid="{BB08334D-4F64-47C4-8E09-4F1CED83A3A8}"/>
    <cellStyle name="Comma 2 2 2 2 2 4 2" xfId="998" xr:uid="{77389512-F5E4-46E5-9D8B-40DA6D3E2B77}"/>
    <cellStyle name="Comma 2 2 2 2 2 4 2 2" xfId="1952" xr:uid="{CE3354C8-8925-434E-9965-A9ECB9B4372E}"/>
    <cellStyle name="Comma 2 2 2 2 2 4 2 2 2" xfId="5626" xr:uid="{CCAD1536-BE55-4766-9AD2-D848A79A098A}"/>
    <cellStyle name="Comma 2 2 2 2 2 4 2 3" xfId="4672" xr:uid="{06805B94-B7E2-4406-889B-A1FAAC1B5D8A}"/>
    <cellStyle name="Comma 2 2 2 2 2 4 3" xfId="1953" xr:uid="{36B05BD5-2A8A-4241-BCB1-53B89E025F4E}"/>
    <cellStyle name="Comma 2 2 2 2 2 4 3 2" xfId="5627" xr:uid="{7B5DECD9-CEFA-498C-9E33-B49D5498D1CB}"/>
    <cellStyle name="Comma 2 2 2 2 2 4 4" xfId="4239" xr:uid="{CDACA5DB-A17A-4E12-9E1F-BC2C68191C37}"/>
    <cellStyle name="Comma 2 2 2 2 2 5" xfId="999" xr:uid="{FB154D94-7649-4F0A-90FE-9AE289570C7E}"/>
    <cellStyle name="Comma 2 2 2 2 2 5 2" xfId="1954" xr:uid="{0F6D3C07-63D3-45A7-A2F1-54BB648A924C}"/>
    <cellStyle name="Comma 2 2 2 2 2 5 2 2" xfId="5628" xr:uid="{E0F92357-470F-4B7F-A320-57CFE96B95BD}"/>
    <cellStyle name="Comma 2 2 2 2 2 5 3" xfId="4673" xr:uid="{44F5221D-CBAB-4F5D-9339-AF38A201805A}"/>
    <cellStyle name="Comma 2 2 2 2 2 6" xfId="1955" xr:uid="{1368B887-FFE2-470E-AF2F-75EFA6AFF012}"/>
    <cellStyle name="Comma 2 2 2 2 2 6 2" xfId="5629" xr:uid="{848D9083-A4B3-4EBA-8C9D-61F95158059C}"/>
    <cellStyle name="Comma 2 2 2 2 2 7" xfId="3871" xr:uid="{0F32A779-59BA-4D68-8800-550894190FE5}"/>
    <cellStyle name="Comma 2 2 2 2 3" xfId="223" xr:uid="{BEF9782F-B405-433D-AF3A-C7D26452DCD9}"/>
    <cellStyle name="Comma 2 2 2 2 3 2" xfId="596" xr:uid="{2575B0A3-4787-48B2-AB0C-2A0C69A4AB65}"/>
    <cellStyle name="Comma 2 2 2 2 3 2 2" xfId="1000" xr:uid="{2B41CAC3-9D32-4659-8C6E-5C3A34AC64DD}"/>
    <cellStyle name="Comma 2 2 2 2 3 2 2 2" xfId="1956" xr:uid="{B20D5C4C-B588-4DC4-8317-37F669151761}"/>
    <cellStyle name="Comma 2 2 2 2 3 2 2 2 2" xfId="5630" xr:uid="{E0D5D6C7-BD51-449A-B814-C4DAF905F959}"/>
    <cellStyle name="Comma 2 2 2 2 3 2 2 3" xfId="4674" xr:uid="{90D00105-3379-48AD-94DD-E91BCFF82C34}"/>
    <cellStyle name="Comma 2 2 2 2 3 2 3" xfId="1957" xr:uid="{C4192F19-FBC3-40E1-9706-C298117C7DDE}"/>
    <cellStyle name="Comma 2 2 2 2 3 2 3 2" xfId="5631" xr:uid="{843F5C4C-0353-4905-A52D-BDCEEAB2FD5B}"/>
    <cellStyle name="Comma 2 2 2 2 3 2 4" xfId="4282" xr:uid="{A0E8ADA7-FA25-443E-B501-442FD18C074E}"/>
    <cellStyle name="Comma 2 2 2 2 3 3" xfId="1001" xr:uid="{EA2ACAFA-D8FF-4FF6-8B39-620496AA44CC}"/>
    <cellStyle name="Comma 2 2 2 2 3 3 2" xfId="1958" xr:uid="{CCF52A3C-CEA7-43E9-BA35-66632639BAB9}"/>
    <cellStyle name="Comma 2 2 2 2 3 3 2 2" xfId="5632" xr:uid="{3F0D6C92-2A36-4D2B-85C8-D56DAB7900A7}"/>
    <cellStyle name="Comma 2 2 2 2 3 3 3" xfId="4675" xr:uid="{6B7B272F-898E-4E90-96BB-B576AD178781}"/>
    <cellStyle name="Comma 2 2 2 2 3 4" xfId="1959" xr:uid="{74A67A8A-AEF0-4CC4-9EB1-DDD71CE6F03E}"/>
    <cellStyle name="Comma 2 2 2 2 3 4 2" xfId="5633" xr:uid="{E712CDA9-89E9-4400-8CA0-447BFDCACBEA}"/>
    <cellStyle name="Comma 2 2 2 2 3 5" xfId="3914" xr:uid="{2FE3B1A5-169F-4324-AFFE-91A16DA80436}"/>
    <cellStyle name="Comma 2 2 2 2 4" xfId="597" xr:uid="{CE9492C2-0C81-486E-B510-1EA7F300D48A}"/>
    <cellStyle name="Comma 2 2 2 2 4 2" xfId="1002" xr:uid="{1137367E-E7D8-49C7-A7CD-E36E123EB179}"/>
    <cellStyle name="Comma 2 2 2 2 4 2 2" xfId="1960" xr:uid="{8FE114CD-4AED-4546-B7EA-6A804F70C587}"/>
    <cellStyle name="Comma 2 2 2 2 4 2 2 2" xfId="5634" xr:uid="{F2D10271-43F7-4D3A-A7A8-1DF1008AE45D}"/>
    <cellStyle name="Comma 2 2 2 2 4 2 3" xfId="4676" xr:uid="{FCB2FA03-CB31-4B87-930D-6D80CE737AB6}"/>
    <cellStyle name="Comma 2 2 2 2 4 3" xfId="1961" xr:uid="{90175525-CF86-461D-9BD2-48BA65B37B64}"/>
    <cellStyle name="Comma 2 2 2 2 4 3 2" xfId="5635" xr:uid="{EFD99483-409A-4DA7-B7B3-70173750C44A}"/>
    <cellStyle name="Comma 2 2 2 2 4 4" xfId="4283" xr:uid="{A276CE87-7354-4994-9692-DCD0D3B5282C}"/>
    <cellStyle name="Comma 2 2 2 2 5" xfId="406" xr:uid="{D643E6A1-FFB9-481F-8E4C-2ECB9595EBB9}"/>
    <cellStyle name="Comma 2 2 2 2 5 2" xfId="1003" xr:uid="{8905A344-B172-4C91-A430-0D13FFD31CEA}"/>
    <cellStyle name="Comma 2 2 2 2 5 2 2" xfId="1962" xr:uid="{A9922759-C71C-4A46-B167-B040B2C70FC7}"/>
    <cellStyle name="Comma 2 2 2 2 5 2 2 2" xfId="5636" xr:uid="{18611503-D867-4016-B333-BB11A6F14D79}"/>
    <cellStyle name="Comma 2 2 2 2 5 2 3" xfId="4677" xr:uid="{7C95B06C-41D2-4188-8107-2B2513DE242A}"/>
    <cellStyle name="Comma 2 2 2 2 5 3" xfId="1963" xr:uid="{4F06A49A-6A4F-4C8E-A954-ADD87476D1E8}"/>
    <cellStyle name="Comma 2 2 2 2 5 3 2" xfId="5637" xr:uid="{90C0A5DF-D09B-4E5D-AB13-B0ACC2C19FD7}"/>
    <cellStyle name="Comma 2 2 2 2 5 4" xfId="4092" xr:uid="{F211AC0D-6AB3-4BB4-AA6A-3214CBC2FDD5}"/>
    <cellStyle name="Comma 2 2 2 2 6" xfId="1004" xr:uid="{6DC8BFBD-3137-42B8-8464-8DE6AC67C2AD}"/>
    <cellStyle name="Comma 2 2 2 2 6 2" xfId="1964" xr:uid="{774E785A-07D9-4C6A-8E30-D35F91AD2872}"/>
    <cellStyle name="Comma 2 2 2 2 6 2 2" xfId="5638" xr:uid="{740EFB85-FA3A-4F59-93E6-C876F9BF0AFB}"/>
    <cellStyle name="Comma 2 2 2 2 6 3" xfId="4678" xr:uid="{01CF798C-1A7E-4501-9357-E634E54ED1CF}"/>
    <cellStyle name="Comma 2 2 2 2 7" xfId="1965" xr:uid="{74A820ED-8AEA-41FB-B841-7D3F72061681}"/>
    <cellStyle name="Comma 2 2 2 2 7 2" xfId="5639" xr:uid="{8BC6AF6D-DCD2-4294-BD82-30FCC3996C38}"/>
    <cellStyle name="Comma 2 2 2 2 8" xfId="3724" xr:uid="{3FEE3974-991B-4D4B-98E5-4A8AD20CE869}"/>
    <cellStyle name="Comma 2 2 2 3" xfId="9" xr:uid="{594B20F9-135B-45D4-9AD9-EE78DDC73CF9}"/>
    <cellStyle name="Comma 2 2 2 3 2" xfId="184" xr:uid="{3249BAAC-20A1-4708-A469-BD03FD32B49A}"/>
    <cellStyle name="Comma 2 2 2 3 2 2" xfId="393" xr:uid="{A7755C55-0381-44A3-A536-ECD0C3DA3BD2}"/>
    <cellStyle name="Comma 2 2 2 3 2 2 2" xfId="598" xr:uid="{8CC18E7F-1EFD-45C0-AA8D-6D11D054263E}"/>
    <cellStyle name="Comma 2 2 2 3 2 2 2 2" xfId="1005" xr:uid="{0FA73054-6770-4278-9863-D97462F866DC}"/>
    <cellStyle name="Comma 2 2 2 3 2 2 2 2 2" xfId="1966" xr:uid="{8AE35CEA-4936-4F4E-B2E1-A57B22DE62FA}"/>
    <cellStyle name="Comma 2 2 2 3 2 2 2 2 2 2" xfId="5640" xr:uid="{BC335482-9B23-4ED6-BC2B-B49A79E633CC}"/>
    <cellStyle name="Comma 2 2 2 3 2 2 2 2 3" xfId="4679" xr:uid="{EE774910-3CE0-4708-8B00-84E7E2361694}"/>
    <cellStyle name="Comma 2 2 2 3 2 2 2 3" xfId="1967" xr:uid="{F5A55133-7327-459D-9D21-831A6CA36A0E}"/>
    <cellStyle name="Comma 2 2 2 3 2 2 2 3 2" xfId="5641" xr:uid="{5C61F017-C5B9-430E-9050-4524E35D0AB2}"/>
    <cellStyle name="Comma 2 2 2 3 2 2 2 4" xfId="4284" xr:uid="{214E3749-1121-44DB-A652-00323FE9B6D2}"/>
    <cellStyle name="Comma 2 2 2 3 2 2 3" xfId="1006" xr:uid="{272415CE-2D83-4EF5-A5D9-C4BD3AD562E2}"/>
    <cellStyle name="Comma 2 2 2 3 2 2 3 2" xfId="1968" xr:uid="{65152FE4-48BC-450A-B84C-893CF57904F0}"/>
    <cellStyle name="Comma 2 2 2 3 2 2 3 2 2" xfId="5642" xr:uid="{8C1D5FA6-7E99-4A7A-A89B-38A41DB8B0D2}"/>
    <cellStyle name="Comma 2 2 2 3 2 2 3 3" xfId="4680" xr:uid="{EBA19848-AED0-4367-9B0B-268AD04CE073}"/>
    <cellStyle name="Comma 2 2 2 3 2 2 4" xfId="1969" xr:uid="{8A46018D-D7F2-4379-98FF-38EECE7BBA67}"/>
    <cellStyle name="Comma 2 2 2 3 2 2 4 2" xfId="5643" xr:uid="{B743D598-6673-460A-8E09-827E0F53C45E}"/>
    <cellStyle name="Comma 2 2 2 3 2 2 5" xfId="4081" xr:uid="{FBD5FEA8-6EB8-48B4-AF4F-CA8B096450C9}"/>
    <cellStyle name="Comma 2 2 2 3 2 3" xfId="599" xr:uid="{12E8333C-2C57-463A-A2DA-EF5AE3217AB6}"/>
    <cellStyle name="Comma 2 2 2 3 2 3 2" xfId="1007" xr:uid="{1295603C-90D6-4DD5-B200-E98BD7C3DAA6}"/>
    <cellStyle name="Comma 2 2 2 3 2 3 2 2" xfId="1970" xr:uid="{4C443C26-DE90-441D-9D76-A7101E2F242E}"/>
    <cellStyle name="Comma 2 2 2 3 2 3 2 2 2" xfId="5644" xr:uid="{620FA80C-498E-44C6-B16A-19EFE814CA63}"/>
    <cellStyle name="Comma 2 2 2 3 2 3 2 3" xfId="4681" xr:uid="{D3F49D2D-E6CD-4467-8127-A904CE95C57E}"/>
    <cellStyle name="Comma 2 2 2 3 2 3 3" xfId="1971" xr:uid="{754E6022-F2E1-42C4-9CEF-FD71B06EAE38}"/>
    <cellStyle name="Comma 2 2 2 3 2 3 3 2" xfId="5645" xr:uid="{E9EDE21A-3481-4184-A731-2B263E0F0880}"/>
    <cellStyle name="Comma 2 2 2 3 2 3 4" xfId="4285" xr:uid="{CDFD1C2A-A0AE-4D37-9908-7AC6F89A4F5F}"/>
    <cellStyle name="Comma 2 2 2 3 2 4" xfId="573" xr:uid="{8B3904B3-BE47-402A-99D7-AB5AEE241A21}"/>
    <cellStyle name="Comma 2 2 2 3 2 4 2" xfId="1008" xr:uid="{B1BD9D89-E0CB-48B2-8AA5-2A7E96AD678E}"/>
    <cellStyle name="Comma 2 2 2 3 2 4 2 2" xfId="1972" xr:uid="{50F898DA-5E68-470F-912C-1DCE4286DC18}"/>
    <cellStyle name="Comma 2 2 2 3 2 4 2 2 2" xfId="5646" xr:uid="{79E620C3-3006-4531-A599-304C60BF2110}"/>
    <cellStyle name="Comma 2 2 2 3 2 4 2 3" xfId="4682" xr:uid="{4CAD2E56-8E1D-43FE-8B28-F38E5333B7A8}"/>
    <cellStyle name="Comma 2 2 2 3 2 4 3" xfId="1973" xr:uid="{3BAFBF75-9797-46F0-92E1-41AF76C2A748}"/>
    <cellStyle name="Comma 2 2 2 3 2 4 3 2" xfId="5647" xr:uid="{CF61A03D-1DE4-4983-B3C1-664C7ECE1467}"/>
    <cellStyle name="Comma 2 2 2 3 2 4 4" xfId="4259" xr:uid="{6596E221-0E95-4A7E-B38E-353EF054B2A3}"/>
    <cellStyle name="Comma 2 2 2 3 2 5" xfId="1009" xr:uid="{A2DAF281-1DB8-4FE6-BA49-62467E1E78F8}"/>
    <cellStyle name="Comma 2 2 2 3 2 5 2" xfId="1974" xr:uid="{5B85A9D7-74A4-4B01-8A7E-A30B1AA41003}"/>
    <cellStyle name="Comma 2 2 2 3 2 5 2 2" xfId="5648" xr:uid="{FB1D80B9-8CB7-4C94-88E4-D9555D3DD537}"/>
    <cellStyle name="Comma 2 2 2 3 2 5 3" xfId="4683" xr:uid="{EFCD7E18-B77C-427C-B11C-D36E7FBD93BA}"/>
    <cellStyle name="Comma 2 2 2 3 2 6" xfId="1975" xr:uid="{04A86408-E87A-4ADA-A096-2D2BD5B211CE}"/>
    <cellStyle name="Comma 2 2 2 3 2 6 2" xfId="5649" xr:uid="{A754732B-F427-4C7A-AABB-5EACBAB79101}"/>
    <cellStyle name="Comma 2 2 2 3 2 7" xfId="3891" xr:uid="{A1F4B03E-3FE9-448A-94A2-809825C4335F}"/>
    <cellStyle name="Comma 2 2 2 3 3" xfId="224" xr:uid="{C169A034-E882-4B73-9283-07EBB276550F}"/>
    <cellStyle name="Comma 2 2 2 3 3 2" xfId="600" xr:uid="{87D849D1-AF79-4703-A028-114EDC35EA96}"/>
    <cellStyle name="Comma 2 2 2 3 3 2 2" xfId="1010" xr:uid="{409E5B61-5EC8-45ED-98EE-564403ED2A72}"/>
    <cellStyle name="Comma 2 2 2 3 3 2 2 2" xfId="1976" xr:uid="{C0661BB5-BF41-4CA2-9E9F-B5BBEE2FC814}"/>
    <cellStyle name="Comma 2 2 2 3 3 2 2 2 2" xfId="5650" xr:uid="{D1F7B8D4-311D-4E3B-BB36-49FDF0B12114}"/>
    <cellStyle name="Comma 2 2 2 3 3 2 2 3" xfId="4684" xr:uid="{5088ECA6-AD5B-4230-B0F7-DCB8480B35C1}"/>
    <cellStyle name="Comma 2 2 2 3 3 2 3" xfId="1977" xr:uid="{1AB054F9-F11D-4DE2-A216-361E84341F60}"/>
    <cellStyle name="Comma 2 2 2 3 3 2 3 2" xfId="5651" xr:uid="{00667425-2472-4BA2-85A0-F1EEA3DA8E88}"/>
    <cellStyle name="Comma 2 2 2 3 3 2 4" xfId="4286" xr:uid="{551EEF69-ED11-4347-97EC-7770FFB61E6B}"/>
    <cellStyle name="Comma 2 2 2 3 3 3" xfId="1011" xr:uid="{B253E635-8499-4003-8ABB-AF3BB1B7159E}"/>
    <cellStyle name="Comma 2 2 2 3 3 3 2" xfId="1978" xr:uid="{B153D95C-2064-4CFE-9ADA-ED78BE79DD76}"/>
    <cellStyle name="Comma 2 2 2 3 3 3 2 2" xfId="5652" xr:uid="{101297F1-689F-4162-A9A0-D346C1EAD3B1}"/>
    <cellStyle name="Comma 2 2 2 3 3 3 3" xfId="4685" xr:uid="{7EA8AF72-6EFD-437F-A77D-9DD739555665}"/>
    <cellStyle name="Comma 2 2 2 3 3 4" xfId="1979" xr:uid="{8D7BCE51-BC2B-4E2E-81C1-67FB24BE0207}"/>
    <cellStyle name="Comma 2 2 2 3 3 4 2" xfId="5653" xr:uid="{F6F70F46-469A-489A-9260-B1C236E9072C}"/>
    <cellStyle name="Comma 2 2 2 3 3 5" xfId="3915" xr:uid="{F4D1FDD8-C622-4E9A-B9EB-2A94C1F922D4}"/>
    <cellStyle name="Comma 2 2 2 3 4" xfId="601" xr:uid="{06329C9F-E84B-48A4-A8A3-BEF9F4854087}"/>
    <cellStyle name="Comma 2 2 2 3 4 2" xfId="1012" xr:uid="{92863395-A270-4260-BDF7-6F30D9C59494}"/>
    <cellStyle name="Comma 2 2 2 3 4 2 2" xfId="1980" xr:uid="{961F8727-DAB9-4538-B9F8-7A7DCCCDB66B}"/>
    <cellStyle name="Comma 2 2 2 3 4 2 2 2" xfId="5654" xr:uid="{CBB50CEA-F826-416F-A811-9502B4848092}"/>
    <cellStyle name="Comma 2 2 2 3 4 2 3" xfId="4686" xr:uid="{887D2B88-3CB6-4FC0-9D7F-995D26D3AC33}"/>
    <cellStyle name="Comma 2 2 2 3 4 3" xfId="1981" xr:uid="{950E285A-2397-4B55-8253-94D1880AD988}"/>
    <cellStyle name="Comma 2 2 2 3 4 3 2" xfId="5655" xr:uid="{D30B3645-0151-446E-8E27-BFBFBD53F29E}"/>
    <cellStyle name="Comma 2 2 2 3 4 4" xfId="4287" xr:uid="{C04AEFEC-347F-4B74-81BB-F39BC717CFCE}"/>
    <cellStyle name="Comma 2 2 2 3 5" xfId="407" xr:uid="{814D47EF-34FC-4202-A15C-B3768BF7D431}"/>
    <cellStyle name="Comma 2 2 2 3 5 2" xfId="1013" xr:uid="{ABCC1A34-4DED-425B-B808-A2CF756ACB98}"/>
    <cellStyle name="Comma 2 2 2 3 5 2 2" xfId="1982" xr:uid="{AD3E98C1-D228-4C8B-A4B9-BB1F9E3D238E}"/>
    <cellStyle name="Comma 2 2 2 3 5 2 2 2" xfId="5656" xr:uid="{B8CB41CF-BEBF-404A-A8A4-8B9BC8F7A509}"/>
    <cellStyle name="Comma 2 2 2 3 5 2 3" xfId="4687" xr:uid="{C27E604C-8EB2-4C77-9536-D847EE5BFBBF}"/>
    <cellStyle name="Comma 2 2 2 3 5 3" xfId="1983" xr:uid="{FB2A76AE-AAE5-4DBD-86AE-9E82E01733C2}"/>
    <cellStyle name="Comma 2 2 2 3 5 3 2" xfId="5657" xr:uid="{85B367D6-413D-4D77-A42D-4DC08AC785EF}"/>
    <cellStyle name="Comma 2 2 2 3 5 4" xfId="4093" xr:uid="{FDF909DE-B9B4-49F0-9834-89EAB15A87AC}"/>
    <cellStyle name="Comma 2 2 2 3 6" xfId="1014" xr:uid="{84E7B8C2-D509-4F88-8F6E-7B7CF6B5CA58}"/>
    <cellStyle name="Comma 2 2 2 3 6 2" xfId="1984" xr:uid="{1D90FB30-885D-4602-8BBA-E8C2D20DA216}"/>
    <cellStyle name="Comma 2 2 2 3 6 2 2" xfId="5658" xr:uid="{1AE2ECBD-7E02-46BB-B6FB-0EA474150A2B}"/>
    <cellStyle name="Comma 2 2 2 3 6 3" xfId="4688" xr:uid="{B6AD07FC-4F83-40BE-9982-94B5D4244B94}"/>
    <cellStyle name="Comma 2 2 2 3 7" xfId="1985" xr:uid="{1C76A533-6F04-47EC-B459-E3E99D78C100}"/>
    <cellStyle name="Comma 2 2 2 3 7 2" xfId="5659" xr:uid="{CF6945D0-62CC-428C-B31C-066BB771D026}"/>
    <cellStyle name="Comma 2 2 2 3 8" xfId="3725" xr:uid="{2887C189-BC40-4811-B66C-9F1A0002C632}"/>
    <cellStyle name="Comma 2 2 2 4" xfId="10" xr:uid="{64E90F10-7607-4FEB-BF82-9A9A8BAD375D}"/>
    <cellStyle name="Comma 2 2 2 4 2" xfId="134" xr:uid="{33E6AB0E-6BD4-489C-9611-376C6EAE09F8}"/>
    <cellStyle name="Comma 2 2 2 4 2 2" xfId="343" xr:uid="{8F7776AE-B327-4A1F-A01D-F2D7BF4DAE5E}"/>
    <cellStyle name="Comma 2 2 2 4 2 2 2" xfId="602" xr:uid="{7DBD905E-9665-41EB-ADA7-E330AC88C7E9}"/>
    <cellStyle name="Comma 2 2 2 4 2 2 2 2" xfId="1015" xr:uid="{AB8DC007-7519-444B-84EF-51FFA0721324}"/>
    <cellStyle name="Comma 2 2 2 4 2 2 2 2 2" xfId="1986" xr:uid="{82D0542B-82A4-4A9A-B5D9-828C156D9285}"/>
    <cellStyle name="Comma 2 2 2 4 2 2 2 2 2 2" xfId="5660" xr:uid="{1976281F-D3D4-4C61-ADD3-8B041AFAC52A}"/>
    <cellStyle name="Comma 2 2 2 4 2 2 2 2 3" xfId="4689" xr:uid="{062C3D4C-5524-4FFB-886C-6227D8602B80}"/>
    <cellStyle name="Comma 2 2 2 4 2 2 2 3" xfId="1987" xr:uid="{6543ED74-79BC-466D-812C-71E06D6FF173}"/>
    <cellStyle name="Comma 2 2 2 4 2 2 2 3 2" xfId="5661" xr:uid="{A8340F40-BB23-41DA-A2D3-F0F9412BBC21}"/>
    <cellStyle name="Comma 2 2 2 4 2 2 2 4" xfId="4288" xr:uid="{3C174202-CC03-41C3-9846-181806B29816}"/>
    <cellStyle name="Comma 2 2 2 4 2 2 3" xfId="1016" xr:uid="{365DAE3A-DD3F-48C3-A147-D5600C4684A8}"/>
    <cellStyle name="Comma 2 2 2 4 2 2 3 2" xfId="1988" xr:uid="{765FEAE3-2B79-426F-8C0E-5208C5A35DEA}"/>
    <cellStyle name="Comma 2 2 2 4 2 2 3 2 2" xfId="5662" xr:uid="{13A682E4-E1E0-40DD-8D56-2A73256FFA64}"/>
    <cellStyle name="Comma 2 2 2 4 2 2 3 3" xfId="4690" xr:uid="{6E0BB56C-0AF3-4F6F-8053-D0F93FA1FE35}"/>
    <cellStyle name="Comma 2 2 2 4 2 2 4" xfId="1989" xr:uid="{F86500B6-C9C1-49FD-9288-235C01234C86}"/>
    <cellStyle name="Comma 2 2 2 4 2 2 4 2" xfId="5663" xr:uid="{7FA8AFAF-7148-4467-97AA-948CB0707C22}"/>
    <cellStyle name="Comma 2 2 2 4 2 2 5" xfId="4031" xr:uid="{2EE9D6D0-997B-4D0D-8FEC-A2E012BAF6D1}"/>
    <cellStyle name="Comma 2 2 2 4 2 3" xfId="603" xr:uid="{DA164DC0-2848-4570-8B2A-254D123D1F64}"/>
    <cellStyle name="Comma 2 2 2 4 2 3 2" xfId="1017" xr:uid="{ED05EB75-C67C-455E-BDF6-AF2B5F8B4065}"/>
    <cellStyle name="Comma 2 2 2 4 2 3 2 2" xfId="1990" xr:uid="{D284A18A-9CD9-4815-B986-923805241649}"/>
    <cellStyle name="Comma 2 2 2 4 2 3 2 2 2" xfId="5664" xr:uid="{70CA3606-D1E3-43D1-92B6-1D5BC354AE5C}"/>
    <cellStyle name="Comma 2 2 2 4 2 3 2 3" xfId="4691" xr:uid="{55CE803E-EB26-42D3-8953-5549A46762E8}"/>
    <cellStyle name="Comma 2 2 2 4 2 3 3" xfId="1991" xr:uid="{080A5749-048F-4079-BBAA-772297D5A4FD}"/>
    <cellStyle name="Comma 2 2 2 4 2 3 3 2" xfId="5665" xr:uid="{218859CB-99F9-4586-9A76-7561872B0AEC}"/>
    <cellStyle name="Comma 2 2 2 4 2 3 4" xfId="4289" xr:uid="{C0F95E85-E886-46C5-B2DE-4D57803A3965}"/>
    <cellStyle name="Comma 2 2 2 4 2 4" xfId="523" xr:uid="{9640B971-E7D3-4C93-998B-779A054E9FD6}"/>
    <cellStyle name="Comma 2 2 2 4 2 4 2" xfId="1018" xr:uid="{40750251-F841-4FC0-B835-3688EAE5BD89}"/>
    <cellStyle name="Comma 2 2 2 4 2 4 2 2" xfId="1992" xr:uid="{EFF7466A-631B-4775-BE7F-FA5F2CEE4ECE}"/>
    <cellStyle name="Comma 2 2 2 4 2 4 2 2 2" xfId="5666" xr:uid="{F6980016-422D-49B0-9962-3FB944F6EA6D}"/>
    <cellStyle name="Comma 2 2 2 4 2 4 2 3" xfId="4692" xr:uid="{8998228C-008C-4905-A616-7CEAC62F77C1}"/>
    <cellStyle name="Comma 2 2 2 4 2 4 3" xfId="1993" xr:uid="{6359863F-597A-4610-8BE4-A348C98F62F5}"/>
    <cellStyle name="Comma 2 2 2 4 2 4 3 2" xfId="5667" xr:uid="{394B7861-31C3-4053-8B49-0F5B79351FCF}"/>
    <cellStyle name="Comma 2 2 2 4 2 4 4" xfId="4209" xr:uid="{AEC995B3-9691-490C-AF26-8CF8BC6E8F92}"/>
    <cellStyle name="Comma 2 2 2 4 2 5" xfId="1019" xr:uid="{63DFAD49-79B4-4422-9FEF-AAC8824DEFCB}"/>
    <cellStyle name="Comma 2 2 2 4 2 5 2" xfId="1994" xr:uid="{39491420-34EB-4ABD-B581-BD6B6C9B818A}"/>
    <cellStyle name="Comma 2 2 2 4 2 5 2 2" xfId="5668" xr:uid="{0E5EF12E-C3BB-4169-80DB-99A12A02BD87}"/>
    <cellStyle name="Comma 2 2 2 4 2 5 3" xfId="4693" xr:uid="{16BA3155-BDD7-485E-8C71-82360A5A929D}"/>
    <cellStyle name="Comma 2 2 2 4 2 6" xfId="1995" xr:uid="{EF57ADEF-F45D-4C4A-9710-6F2E298CE059}"/>
    <cellStyle name="Comma 2 2 2 4 2 6 2" xfId="5669" xr:uid="{F09DCAFB-534B-4350-A2D8-3EACB164F171}"/>
    <cellStyle name="Comma 2 2 2 4 2 7" xfId="3841" xr:uid="{8C2F9F1E-97B7-4F4C-B878-1EA6453C2881}"/>
    <cellStyle name="Comma 2 2 2 4 3" xfId="225" xr:uid="{BD31D43C-5325-4400-82E5-D103FD039B82}"/>
    <cellStyle name="Comma 2 2 2 4 3 2" xfId="604" xr:uid="{8506554F-6AD4-42BD-9E63-13D8DCD4A262}"/>
    <cellStyle name="Comma 2 2 2 4 3 2 2" xfId="1020" xr:uid="{6F5C0E2E-DDAD-4936-998A-B9431AFD8E72}"/>
    <cellStyle name="Comma 2 2 2 4 3 2 2 2" xfId="1996" xr:uid="{FC318BA7-E5AD-4D63-B1B5-5DD73DD32810}"/>
    <cellStyle name="Comma 2 2 2 4 3 2 2 2 2" xfId="5670" xr:uid="{05466C8B-DB8B-47AB-A314-722BADAA0736}"/>
    <cellStyle name="Comma 2 2 2 4 3 2 2 3" xfId="4694" xr:uid="{2C513328-1E36-45F6-A86F-080D495379AC}"/>
    <cellStyle name="Comma 2 2 2 4 3 2 3" xfId="1997" xr:uid="{183643D4-9A61-49A0-BA1F-F7A397B76B0E}"/>
    <cellStyle name="Comma 2 2 2 4 3 2 3 2" xfId="5671" xr:uid="{CE1B8B8C-BF57-4D78-B66E-73B1AD76C8A9}"/>
    <cellStyle name="Comma 2 2 2 4 3 2 4" xfId="4290" xr:uid="{DF98E95D-48D5-425B-8CB9-7936101E127E}"/>
    <cellStyle name="Comma 2 2 2 4 3 3" xfId="1021" xr:uid="{10824BD6-3855-41C7-A231-9F1A057F94AE}"/>
    <cellStyle name="Comma 2 2 2 4 3 3 2" xfId="1998" xr:uid="{764C77E2-5744-46A4-B654-08B9B89B416C}"/>
    <cellStyle name="Comma 2 2 2 4 3 3 2 2" xfId="5672" xr:uid="{DDE92455-570C-49E0-B68D-9A702B958AD7}"/>
    <cellStyle name="Comma 2 2 2 4 3 3 3" xfId="4695" xr:uid="{89FA4401-3803-4E05-A1E9-A6BD95163C88}"/>
    <cellStyle name="Comma 2 2 2 4 3 4" xfId="1999" xr:uid="{40C13B83-37A5-4E33-A528-6B8A45D8DFDA}"/>
    <cellStyle name="Comma 2 2 2 4 3 4 2" xfId="5673" xr:uid="{0674EDCF-C8BD-43E7-9092-6BA3CBC58556}"/>
    <cellStyle name="Comma 2 2 2 4 3 5" xfId="3916" xr:uid="{6338A9D1-74E0-4B95-BAB1-5ED8B588A539}"/>
    <cellStyle name="Comma 2 2 2 4 4" xfId="605" xr:uid="{F5A3585D-F9D2-481B-83CB-F721C331BBB2}"/>
    <cellStyle name="Comma 2 2 2 4 4 2" xfId="1022" xr:uid="{EA2ED67D-4223-429A-A51F-CB9BD867FE5A}"/>
    <cellStyle name="Comma 2 2 2 4 4 2 2" xfId="2000" xr:uid="{4EC6D063-AE3B-47E8-A031-31B7D8312088}"/>
    <cellStyle name="Comma 2 2 2 4 4 2 2 2" xfId="5674" xr:uid="{2AB407CB-7DE2-4817-9059-AD67D2DC7483}"/>
    <cellStyle name="Comma 2 2 2 4 4 2 3" xfId="4696" xr:uid="{45581814-2C9B-452A-AA34-81BC4643A043}"/>
    <cellStyle name="Comma 2 2 2 4 4 3" xfId="2001" xr:uid="{6CAFD859-C550-43B3-8528-B6D746C30EFB}"/>
    <cellStyle name="Comma 2 2 2 4 4 3 2" xfId="5675" xr:uid="{CEFBD5DB-000F-4B17-AD8E-654EC2023E1D}"/>
    <cellStyle name="Comma 2 2 2 4 4 4" xfId="4291" xr:uid="{0C07CFE1-AA2F-464E-B8D6-3A4CA52E687F}"/>
    <cellStyle name="Comma 2 2 2 4 5" xfId="408" xr:uid="{B61D4099-0DAF-4911-91BE-ECDA3FBDEEF1}"/>
    <cellStyle name="Comma 2 2 2 4 5 2" xfId="1023" xr:uid="{027A7226-E9DC-45FE-B707-B009D18EC454}"/>
    <cellStyle name="Comma 2 2 2 4 5 2 2" xfId="2002" xr:uid="{3AE7D99F-563B-4CDE-86A3-050448676A25}"/>
    <cellStyle name="Comma 2 2 2 4 5 2 2 2" xfId="5676" xr:uid="{6FB5D6A0-ADBF-49AA-885D-DF9F7695623D}"/>
    <cellStyle name="Comma 2 2 2 4 5 2 3" xfId="4697" xr:uid="{CE83B7B9-E36C-4290-9163-29ED9F8CB436}"/>
    <cellStyle name="Comma 2 2 2 4 5 3" xfId="2003" xr:uid="{2A33D812-F8F9-4CFF-9AC1-63986C5C6146}"/>
    <cellStyle name="Comma 2 2 2 4 5 3 2" xfId="5677" xr:uid="{EEA4F65F-90FC-4D33-83F3-89EAE9AE669B}"/>
    <cellStyle name="Comma 2 2 2 4 5 4" xfId="4094" xr:uid="{7EB164D3-9552-4AFE-9199-97C4E58EF58D}"/>
    <cellStyle name="Comma 2 2 2 4 6" xfId="1024" xr:uid="{86B2446E-46F4-431E-BFF2-B060B2AFBE69}"/>
    <cellStyle name="Comma 2 2 2 4 6 2" xfId="2004" xr:uid="{8578463E-DD61-46C1-BBA8-09A5E3B27EDC}"/>
    <cellStyle name="Comma 2 2 2 4 6 2 2" xfId="5678" xr:uid="{F1E861C4-4261-40ED-AF06-9B3D0F5902C3}"/>
    <cellStyle name="Comma 2 2 2 4 6 3" xfId="4698" xr:uid="{208D104C-9970-4CA4-93C7-D7D3021DF19D}"/>
    <cellStyle name="Comma 2 2 2 4 7" xfId="2005" xr:uid="{820C6F4D-3753-4F78-97BC-74A9BEEB8A23}"/>
    <cellStyle name="Comma 2 2 2 4 7 2" xfId="5679" xr:uid="{A1258DDE-2932-4A73-BBA3-D1D3910C724E}"/>
    <cellStyle name="Comma 2 2 2 4 8" xfId="3726" xr:uid="{5DB164D9-CCA0-417E-A4E3-AD896320BB09}"/>
    <cellStyle name="Comma 2 2 2 5" xfId="119" xr:uid="{BC01955F-46D9-4B19-878B-D9328B6C37D4}"/>
    <cellStyle name="Comma 2 2 2 5 2" xfId="328" xr:uid="{F035EE7C-5EF0-404A-A8DD-8AA39148E2B5}"/>
    <cellStyle name="Comma 2 2 2 5 2 2" xfId="606" xr:uid="{42C1239C-FDB8-433D-8ED1-D5BED7C3A28F}"/>
    <cellStyle name="Comma 2 2 2 5 2 2 2" xfId="1025" xr:uid="{9B59DE7B-1AB3-4F0A-BD47-1C25D826AA16}"/>
    <cellStyle name="Comma 2 2 2 5 2 2 2 2" xfId="2006" xr:uid="{137F3610-076F-4EC0-A3A9-BFCF095F6EC4}"/>
    <cellStyle name="Comma 2 2 2 5 2 2 2 2 2" xfId="5680" xr:uid="{9103B754-99BB-44D4-86E6-15B07BB1CF0B}"/>
    <cellStyle name="Comma 2 2 2 5 2 2 2 3" xfId="4699" xr:uid="{FE24E114-3020-47C6-8CBB-B7C29857DDD3}"/>
    <cellStyle name="Comma 2 2 2 5 2 2 3" xfId="2007" xr:uid="{FB45CE7D-2CF6-49E2-9036-046649EFC1B9}"/>
    <cellStyle name="Comma 2 2 2 5 2 2 3 2" xfId="5681" xr:uid="{CEC0C8AB-0B23-49DA-B229-1E7CFFEC5A33}"/>
    <cellStyle name="Comma 2 2 2 5 2 2 4" xfId="4292" xr:uid="{5A9D50AB-E4D1-4D3B-934E-C87B6671727B}"/>
    <cellStyle name="Comma 2 2 2 5 2 3" xfId="1026" xr:uid="{BE68618C-5F2B-495E-9920-84F5277B5E7C}"/>
    <cellStyle name="Comma 2 2 2 5 2 3 2" xfId="2008" xr:uid="{9C734F1F-F294-4B45-BB29-25A468599030}"/>
    <cellStyle name="Comma 2 2 2 5 2 3 2 2" xfId="5682" xr:uid="{04FB53C5-E92B-43BC-AB2E-45CD95199A3A}"/>
    <cellStyle name="Comma 2 2 2 5 2 3 3" xfId="4700" xr:uid="{2C272859-E411-4C6E-9478-AAE9949626D8}"/>
    <cellStyle name="Comma 2 2 2 5 2 4" xfId="2009" xr:uid="{B9BEA6E3-1962-48F7-AC4B-5486BBCDCDBA}"/>
    <cellStyle name="Comma 2 2 2 5 2 4 2" xfId="5683" xr:uid="{0E71359F-F31E-4AA8-9ED1-80F257D6DEBE}"/>
    <cellStyle name="Comma 2 2 2 5 2 5" xfId="4016" xr:uid="{D88FB929-F72D-4FE1-B12E-6C36AFFBB83F}"/>
    <cellStyle name="Comma 2 2 2 5 3" xfId="607" xr:uid="{E7BBEE20-914B-4579-B675-3DB821F54CBA}"/>
    <cellStyle name="Comma 2 2 2 5 3 2" xfId="1027" xr:uid="{5FA71644-7156-40DA-A7E8-D5291E8897CA}"/>
    <cellStyle name="Comma 2 2 2 5 3 2 2" xfId="2010" xr:uid="{5B33DA35-C218-43A8-9828-7867CC67C80E}"/>
    <cellStyle name="Comma 2 2 2 5 3 2 2 2" xfId="5684" xr:uid="{45A64393-3E02-4A3A-BA95-A9BEB3AB7C4B}"/>
    <cellStyle name="Comma 2 2 2 5 3 2 3" xfId="4701" xr:uid="{07FFDBE2-09EC-4557-9046-C60C2306D1D4}"/>
    <cellStyle name="Comma 2 2 2 5 3 3" xfId="2011" xr:uid="{824E59F9-8611-4F94-8379-D40EE75F43F4}"/>
    <cellStyle name="Comma 2 2 2 5 3 3 2" xfId="5685" xr:uid="{DE463BD4-A581-448F-AAF4-B4B6E967EE17}"/>
    <cellStyle name="Comma 2 2 2 5 3 4" xfId="4293" xr:uid="{52C07E0D-EBD8-4E19-A38F-73A6048D44D2}"/>
    <cellStyle name="Comma 2 2 2 5 4" xfId="508" xr:uid="{1CA46364-0D73-47C0-B28F-50AA86A28F20}"/>
    <cellStyle name="Comma 2 2 2 5 4 2" xfId="1028" xr:uid="{EE8C9E9A-52C8-4F1A-AFEB-AB596294DEA4}"/>
    <cellStyle name="Comma 2 2 2 5 4 2 2" xfId="2012" xr:uid="{1008E368-8809-46CF-B5BB-BF925852E86B}"/>
    <cellStyle name="Comma 2 2 2 5 4 2 2 2" xfId="5686" xr:uid="{AAA34E8F-F968-449F-B4D3-3651EE946B72}"/>
    <cellStyle name="Comma 2 2 2 5 4 2 3" xfId="4702" xr:uid="{F9FB203C-FC36-461B-B94E-C76A7B75997E}"/>
    <cellStyle name="Comma 2 2 2 5 4 3" xfId="2013" xr:uid="{1AA97E73-324A-4ED8-99EA-0CE32700B60B}"/>
    <cellStyle name="Comma 2 2 2 5 4 3 2" xfId="5687" xr:uid="{3CF314CB-2445-43C9-891C-1BEC316C953B}"/>
    <cellStyle name="Comma 2 2 2 5 4 4" xfId="4194" xr:uid="{824E2FE8-6B7F-4ECE-98D9-25F03441C472}"/>
    <cellStyle name="Comma 2 2 2 5 5" xfId="1029" xr:uid="{0EF45279-0024-46F5-B8CC-A7615E3797A5}"/>
    <cellStyle name="Comma 2 2 2 5 5 2" xfId="2014" xr:uid="{23F2CF32-4E39-4126-B1A6-0DB89FEC5F24}"/>
    <cellStyle name="Comma 2 2 2 5 5 2 2" xfId="5688" xr:uid="{9AD373DF-D5C4-49E5-B5AF-B65B06D42369}"/>
    <cellStyle name="Comma 2 2 2 5 5 3" xfId="4703" xr:uid="{5788EF2D-B8CE-4440-874B-BA40D369C6D0}"/>
    <cellStyle name="Comma 2 2 2 5 6" xfId="2015" xr:uid="{FC7588B1-A1D9-4074-B167-586C7EC0BFE5}"/>
    <cellStyle name="Comma 2 2 2 5 6 2" xfId="5689" xr:uid="{F3C79980-FED1-4409-88F9-0E4AFAD46011}"/>
    <cellStyle name="Comma 2 2 2 5 7" xfId="3826" xr:uid="{4DB9D62B-9D78-44CE-B33D-9D09A5CED3E9}"/>
    <cellStyle name="Comma 2 2 2 6" xfId="222" xr:uid="{EC5125F1-2C5A-4E90-BE63-CC062A79D2D7}"/>
    <cellStyle name="Comma 2 2 2 6 2" xfId="608" xr:uid="{A67DBF99-7E7C-4A08-8A98-B6E0091B5CB7}"/>
    <cellStyle name="Comma 2 2 2 6 2 2" xfId="1030" xr:uid="{A7AB059C-81B7-4C6C-835F-1814DABF2534}"/>
    <cellStyle name="Comma 2 2 2 6 2 2 2" xfId="2016" xr:uid="{5713C84C-4606-4892-A32E-FDD8B21F246D}"/>
    <cellStyle name="Comma 2 2 2 6 2 2 2 2" xfId="5690" xr:uid="{5C804CF1-A0A9-4ABF-AB51-6D8459A3060A}"/>
    <cellStyle name="Comma 2 2 2 6 2 2 3" xfId="4704" xr:uid="{2BC38DE0-C89B-4AB9-856F-8A4C085A194C}"/>
    <cellStyle name="Comma 2 2 2 6 2 3" xfId="2017" xr:uid="{0876253B-B74D-4D18-9092-8474B544A6AB}"/>
    <cellStyle name="Comma 2 2 2 6 2 3 2" xfId="5691" xr:uid="{0D2E7F9B-847B-428E-9B80-6D775F23924E}"/>
    <cellStyle name="Comma 2 2 2 6 2 4" xfId="4294" xr:uid="{A3FE4A48-738D-481D-ABEA-4024F1CC62E6}"/>
    <cellStyle name="Comma 2 2 2 6 3" xfId="1031" xr:uid="{4E40FC35-701D-4EEE-881E-1E738932B1FF}"/>
    <cellStyle name="Comma 2 2 2 6 3 2" xfId="2018" xr:uid="{8F19CB0D-4795-4BB1-8246-A66D4A171965}"/>
    <cellStyle name="Comma 2 2 2 6 3 2 2" xfId="5692" xr:uid="{6A663837-188B-41E2-83E3-85D6D2B2901A}"/>
    <cellStyle name="Comma 2 2 2 6 3 3" xfId="4705" xr:uid="{371DF08F-BADE-4E1F-8211-2E90A5F56B78}"/>
    <cellStyle name="Comma 2 2 2 6 4" xfId="2019" xr:uid="{8A92942B-D75D-455D-9D7D-DD20FD16CAD3}"/>
    <cellStyle name="Comma 2 2 2 6 4 2" xfId="5693" xr:uid="{A5032176-FAE0-4922-9553-886AE3E94D41}"/>
    <cellStyle name="Comma 2 2 2 6 5" xfId="3913" xr:uid="{7945E4BF-5C31-4091-B087-25DCAF75A8F7}"/>
    <cellStyle name="Comma 2 2 2 7" xfId="609" xr:uid="{6074C27D-5D26-4178-A8AC-28E89DC20EC6}"/>
    <cellStyle name="Comma 2 2 2 7 2" xfId="1032" xr:uid="{EA07531D-7174-4E3F-ADF9-1270A9083013}"/>
    <cellStyle name="Comma 2 2 2 7 2 2" xfId="2020" xr:uid="{03C0AE54-E4B4-4B41-8223-00C13B8132DB}"/>
    <cellStyle name="Comma 2 2 2 7 2 2 2" xfId="5694" xr:uid="{0E6E1669-8494-462A-9A8F-82B276540E88}"/>
    <cellStyle name="Comma 2 2 2 7 2 3" xfId="4706" xr:uid="{2B2008CC-6A80-482B-A64E-A772F5597B0A}"/>
    <cellStyle name="Comma 2 2 2 7 3" xfId="2021" xr:uid="{D01E7A9C-B6CD-4C93-8CF7-CF984EC2A607}"/>
    <cellStyle name="Comma 2 2 2 7 3 2" xfId="5695" xr:uid="{CE96D685-6697-4AFE-8E0D-728A87E2240D}"/>
    <cellStyle name="Comma 2 2 2 7 4" xfId="4295" xr:uid="{762F2B61-940F-457D-B69C-9A4F30C59489}"/>
    <cellStyle name="Comma 2 2 2 8" xfId="405" xr:uid="{DFE5FD98-25A3-486F-8B25-41B11360AED6}"/>
    <cellStyle name="Comma 2 2 2 8 2" xfId="1033" xr:uid="{327D93D9-8B92-4379-B557-51C648482031}"/>
    <cellStyle name="Comma 2 2 2 8 2 2" xfId="2022" xr:uid="{03F57819-4B05-471C-B506-D7635A5E74A4}"/>
    <cellStyle name="Comma 2 2 2 8 2 2 2" xfId="5696" xr:uid="{FDCB510E-DFD7-4225-99F8-1DBC3342CF1A}"/>
    <cellStyle name="Comma 2 2 2 8 2 3" xfId="4707" xr:uid="{FC980E64-ECEA-4156-B231-2941523AD769}"/>
    <cellStyle name="Comma 2 2 2 8 3" xfId="2023" xr:uid="{08E9981F-8EDD-4923-B2A9-B9F84F6C8DCB}"/>
    <cellStyle name="Comma 2 2 2 8 3 2" xfId="5697" xr:uid="{0FDBC87A-39AA-4350-B597-D4D5E83C946D}"/>
    <cellStyle name="Comma 2 2 2 8 4" xfId="4091" xr:uid="{BF59673F-1C14-49AB-ABA7-8F73D91468AF}"/>
    <cellStyle name="Comma 2 2 2 9" xfId="1034" xr:uid="{C0CCBE8B-AA0B-4388-B15F-0D5C656F5133}"/>
    <cellStyle name="Comma 2 2 2 9 2" xfId="2024" xr:uid="{276AE049-E966-43A0-82EE-667F2E59ABDF}"/>
    <cellStyle name="Comma 2 2 2 9 2 2" xfId="5698" xr:uid="{2D87C3D8-00B1-46A2-9035-EFBEEA6ADA91}"/>
    <cellStyle name="Comma 2 2 2 9 3" xfId="4708" xr:uid="{0E796F30-2AE8-4770-B845-0AE10810E5D2}"/>
    <cellStyle name="Comma 2 2 3" xfId="11" xr:uid="{344292DB-3130-44D4-BEC5-332933702ACB}"/>
    <cellStyle name="Comma 2 2 3 10" xfId="2025" xr:uid="{3967A6B4-96B5-4C1E-81D3-D3837F81C246}"/>
    <cellStyle name="Comma 2 2 3 10 2" xfId="5699" xr:uid="{849C0158-61AE-43C8-834C-CB0F245D8528}"/>
    <cellStyle name="Comma 2 2 3 11" xfId="3727" xr:uid="{8955817C-949D-4578-B8C3-8B09FD2FC3B1}"/>
    <cellStyle name="Comma 2 2 3 2" xfId="12" xr:uid="{353850A8-8B6A-485A-AD07-AA7EAB9C7E5C}"/>
    <cellStyle name="Comma 2 2 3 2 2" xfId="156" xr:uid="{B865ED9F-43D4-444D-9F2D-12586D966274}"/>
    <cellStyle name="Comma 2 2 3 2 2 2" xfId="365" xr:uid="{281FAFBB-3EB1-43FB-B7B9-4DE5D1C8673C}"/>
    <cellStyle name="Comma 2 2 3 2 2 2 2" xfId="610" xr:uid="{14B39B21-D88F-43BC-97C1-EA9D981A1FFB}"/>
    <cellStyle name="Comma 2 2 3 2 2 2 2 2" xfId="1035" xr:uid="{5465066B-DF6B-4F9F-B012-F846A0563FAD}"/>
    <cellStyle name="Comma 2 2 3 2 2 2 2 2 2" xfId="2026" xr:uid="{E02FEB23-74BB-4EF0-9C63-B4065434BD25}"/>
    <cellStyle name="Comma 2 2 3 2 2 2 2 2 2 2" xfId="5700" xr:uid="{31324FD8-588C-4387-B6AB-5E8B06B3E958}"/>
    <cellStyle name="Comma 2 2 3 2 2 2 2 2 3" xfId="4709" xr:uid="{63EC11A0-CB01-4BBE-8D03-3FCE7B0032BA}"/>
    <cellStyle name="Comma 2 2 3 2 2 2 2 3" xfId="2027" xr:uid="{75AD827F-C396-43AF-BC98-B58DA4409BAC}"/>
    <cellStyle name="Comma 2 2 3 2 2 2 2 3 2" xfId="5701" xr:uid="{03DCF08A-94E2-4653-B058-3DE672CD8FD4}"/>
    <cellStyle name="Comma 2 2 3 2 2 2 2 4" xfId="4296" xr:uid="{9DC64183-0E2F-4C95-9B52-60455C2D38B4}"/>
    <cellStyle name="Comma 2 2 3 2 2 2 3" xfId="1036" xr:uid="{7627843C-8224-4832-BDC3-04FD16FB2D8F}"/>
    <cellStyle name="Comma 2 2 3 2 2 2 3 2" xfId="2028" xr:uid="{5B92E696-9584-4423-A097-35F866CD39D0}"/>
    <cellStyle name="Comma 2 2 3 2 2 2 3 2 2" xfId="5702" xr:uid="{002B2CC3-D459-4532-8E76-7C91170C8927}"/>
    <cellStyle name="Comma 2 2 3 2 2 2 3 3" xfId="4710" xr:uid="{C0F7B8CB-9EDC-437C-9B83-922D8855B88F}"/>
    <cellStyle name="Comma 2 2 3 2 2 2 4" xfId="2029" xr:uid="{099BFD53-F6EA-45D2-9536-9A07FDA2AC95}"/>
    <cellStyle name="Comma 2 2 3 2 2 2 4 2" xfId="5703" xr:uid="{7639B2EC-910E-4D04-8855-2F3D0672A727}"/>
    <cellStyle name="Comma 2 2 3 2 2 2 5" xfId="4053" xr:uid="{91D4A3A7-F03C-4F36-8200-FA2B928D93C0}"/>
    <cellStyle name="Comma 2 2 3 2 2 3" xfId="611" xr:uid="{40085FA1-AFFB-4AB7-906F-1FA7F8C69D08}"/>
    <cellStyle name="Comma 2 2 3 2 2 3 2" xfId="1037" xr:uid="{5BD79814-9B50-43EE-9133-898C21DC4D4E}"/>
    <cellStyle name="Comma 2 2 3 2 2 3 2 2" xfId="2030" xr:uid="{02A1104E-8985-4BF5-8902-D60E10A287EA}"/>
    <cellStyle name="Comma 2 2 3 2 2 3 2 2 2" xfId="5704" xr:uid="{A4A07E94-E085-4738-9DAE-36A66F37D295}"/>
    <cellStyle name="Comma 2 2 3 2 2 3 2 3" xfId="4711" xr:uid="{6DB2130E-382A-4522-8150-3E8D25ECE5DF}"/>
    <cellStyle name="Comma 2 2 3 2 2 3 3" xfId="2031" xr:uid="{C54F5737-11AA-4464-84B4-69B1C3E1A95E}"/>
    <cellStyle name="Comma 2 2 3 2 2 3 3 2" xfId="5705" xr:uid="{0C33E29F-7D62-4F4D-AE1E-B459D5D0E751}"/>
    <cellStyle name="Comma 2 2 3 2 2 3 4" xfId="4297" xr:uid="{1F9ADA74-F677-4B7A-9BBD-4779278522F9}"/>
    <cellStyle name="Comma 2 2 3 2 2 4" xfId="545" xr:uid="{FFCA620D-DDA3-428A-A222-F5EE41D81905}"/>
    <cellStyle name="Comma 2 2 3 2 2 4 2" xfId="1038" xr:uid="{B7A9E29B-C7BF-4AE8-8BDA-C689F5274BAD}"/>
    <cellStyle name="Comma 2 2 3 2 2 4 2 2" xfId="2032" xr:uid="{D448457C-5BF6-44C3-990F-9CF8DCA936E1}"/>
    <cellStyle name="Comma 2 2 3 2 2 4 2 2 2" xfId="5706" xr:uid="{FE706346-FDEA-4D6E-B5B2-71F297A48EB7}"/>
    <cellStyle name="Comma 2 2 3 2 2 4 2 3" xfId="4712" xr:uid="{B7B5A46C-5794-4F72-8DB3-7FBAB092B656}"/>
    <cellStyle name="Comma 2 2 3 2 2 4 3" xfId="2033" xr:uid="{912BCB1B-7DCF-4A5B-AAC0-1B8A1D3454EC}"/>
    <cellStyle name="Comma 2 2 3 2 2 4 3 2" xfId="5707" xr:uid="{EC5C3B9E-D702-4F42-BE44-D40B16E6C7A1}"/>
    <cellStyle name="Comma 2 2 3 2 2 4 4" xfId="4231" xr:uid="{5AD0B15D-ADC8-4343-B73A-89627D5662B1}"/>
    <cellStyle name="Comma 2 2 3 2 2 5" xfId="1039" xr:uid="{234F837D-620C-4638-929E-8A3CB587F8F7}"/>
    <cellStyle name="Comma 2 2 3 2 2 5 2" xfId="2034" xr:uid="{DE9FCD9F-3527-42D7-B0CD-B00EBF99A2B2}"/>
    <cellStyle name="Comma 2 2 3 2 2 5 2 2" xfId="5708" xr:uid="{04A13425-26D4-4FA3-8F56-005269E4C1C8}"/>
    <cellStyle name="Comma 2 2 3 2 2 5 3" xfId="4713" xr:uid="{F35BE42C-53BC-4FE4-A931-929678111229}"/>
    <cellStyle name="Comma 2 2 3 2 2 6" xfId="2035" xr:uid="{661DC727-0F18-4CDD-89DB-83D6DF40C24F}"/>
    <cellStyle name="Comma 2 2 3 2 2 6 2" xfId="5709" xr:uid="{1914E2A2-98A8-4160-812D-BE0315830858}"/>
    <cellStyle name="Comma 2 2 3 2 2 7" xfId="3863" xr:uid="{DFF2E2FE-D939-4CBF-9A74-BD6138853353}"/>
    <cellStyle name="Comma 2 2 3 2 3" xfId="227" xr:uid="{8F099712-D786-44B5-910D-F11857CB6FD8}"/>
    <cellStyle name="Comma 2 2 3 2 3 2" xfId="612" xr:uid="{5E2C12D2-1E67-403C-AA3A-A53692546F90}"/>
    <cellStyle name="Comma 2 2 3 2 3 2 2" xfId="1040" xr:uid="{4174EA99-F8E4-4B52-B876-939A8F9621C8}"/>
    <cellStyle name="Comma 2 2 3 2 3 2 2 2" xfId="2036" xr:uid="{04920FF6-63A0-4D5F-8E01-176703F990B7}"/>
    <cellStyle name="Comma 2 2 3 2 3 2 2 2 2" xfId="5710" xr:uid="{6B47A9B2-AC00-4071-B385-CFB49E2EC04D}"/>
    <cellStyle name="Comma 2 2 3 2 3 2 2 3" xfId="4714" xr:uid="{F64E2787-33D8-4A6D-BBCC-20B98F50B911}"/>
    <cellStyle name="Comma 2 2 3 2 3 2 3" xfId="2037" xr:uid="{BB916174-2CE9-4A6B-89FE-5311F4DE7294}"/>
    <cellStyle name="Comma 2 2 3 2 3 2 3 2" xfId="5711" xr:uid="{F8696177-DF94-44B1-9BF0-AD7D2015E1B9}"/>
    <cellStyle name="Comma 2 2 3 2 3 2 4" xfId="4298" xr:uid="{BB54EF27-C552-414B-B1DE-2B18BC41EA14}"/>
    <cellStyle name="Comma 2 2 3 2 3 3" xfId="1041" xr:uid="{25006752-E418-4358-9E47-1F2D8DB9CAD1}"/>
    <cellStyle name="Comma 2 2 3 2 3 3 2" xfId="2038" xr:uid="{D79F7B08-AD6E-4428-95B5-2F92F28C0125}"/>
    <cellStyle name="Comma 2 2 3 2 3 3 2 2" xfId="5712" xr:uid="{CE9EEF38-86B1-4F88-83A6-38988CABC2E4}"/>
    <cellStyle name="Comma 2 2 3 2 3 3 3" xfId="4715" xr:uid="{B2371771-D46F-4738-A063-9E529DE9C96D}"/>
    <cellStyle name="Comma 2 2 3 2 3 4" xfId="2039" xr:uid="{DAA15277-22C3-49C2-A280-F3A3A51D79AD}"/>
    <cellStyle name="Comma 2 2 3 2 3 4 2" xfId="5713" xr:uid="{9B7AE6F5-00E8-4ABD-A70A-E568C62456CD}"/>
    <cellStyle name="Comma 2 2 3 2 3 5" xfId="3918" xr:uid="{E1EA1999-35FE-435B-A888-7C911B3A044C}"/>
    <cellStyle name="Comma 2 2 3 2 4" xfId="613" xr:uid="{4EDDC788-56EB-4696-9F67-D78EF9962902}"/>
    <cellStyle name="Comma 2 2 3 2 4 2" xfId="1042" xr:uid="{1AD64170-902C-4D0C-81C7-770D8EE0E5E6}"/>
    <cellStyle name="Comma 2 2 3 2 4 2 2" xfId="2040" xr:uid="{773162F6-A51F-4F1E-B6CA-71B256953718}"/>
    <cellStyle name="Comma 2 2 3 2 4 2 2 2" xfId="5714" xr:uid="{9C4C6129-2C03-4FD3-9AF2-43F0F2582416}"/>
    <cellStyle name="Comma 2 2 3 2 4 2 3" xfId="4716" xr:uid="{67FF6592-77FE-4AD0-B461-486C0B1A7299}"/>
    <cellStyle name="Comma 2 2 3 2 4 3" xfId="2041" xr:uid="{2F945A3E-B028-4F1E-B4D9-746BDE1F25BB}"/>
    <cellStyle name="Comma 2 2 3 2 4 3 2" xfId="5715" xr:uid="{B4FAABC8-77CB-43CB-BC45-615C49286A2B}"/>
    <cellStyle name="Comma 2 2 3 2 4 4" xfId="4299" xr:uid="{AAA65F0E-5E82-4B7D-99D5-449D899A2772}"/>
    <cellStyle name="Comma 2 2 3 2 5" xfId="410" xr:uid="{96210E63-0D9E-4EE6-BF9F-2C81A3ED9660}"/>
    <cellStyle name="Comma 2 2 3 2 5 2" xfId="1043" xr:uid="{9E4BE0BE-586F-4CC7-AF49-4652EDC5F468}"/>
    <cellStyle name="Comma 2 2 3 2 5 2 2" xfId="2042" xr:uid="{0122E555-0E88-429D-8D2F-5E88116A8014}"/>
    <cellStyle name="Comma 2 2 3 2 5 2 2 2" xfId="5716" xr:uid="{5B755208-26F6-400F-BCCA-C7236B392C0D}"/>
    <cellStyle name="Comma 2 2 3 2 5 2 3" xfId="4717" xr:uid="{8D80C026-8C3F-49F6-862E-CC6E055C6348}"/>
    <cellStyle name="Comma 2 2 3 2 5 3" xfId="2043" xr:uid="{E529D83A-AC88-4574-B018-A060BC89AFFE}"/>
    <cellStyle name="Comma 2 2 3 2 5 3 2" xfId="5717" xr:uid="{CA6C3DFB-2279-46B0-9F7A-13A236AEEEC3}"/>
    <cellStyle name="Comma 2 2 3 2 5 4" xfId="4096" xr:uid="{9E33C384-9D29-4A0E-8C2F-035C7B84485B}"/>
    <cellStyle name="Comma 2 2 3 2 6" xfId="1044" xr:uid="{06E71B71-726F-4238-BA6F-FECE3AEB0C2B}"/>
    <cellStyle name="Comma 2 2 3 2 6 2" xfId="2044" xr:uid="{D8DFA013-13F1-4639-82B7-932E18286CD6}"/>
    <cellStyle name="Comma 2 2 3 2 6 2 2" xfId="5718" xr:uid="{B6308ACB-709B-42D9-A005-BC5B94D1966B}"/>
    <cellStyle name="Comma 2 2 3 2 6 3" xfId="4718" xr:uid="{87207A16-1A6B-47C2-AB54-CBA7A5E2CCCD}"/>
    <cellStyle name="Comma 2 2 3 2 7" xfId="2045" xr:uid="{1B4E6B5D-2A19-41FD-A8AC-BE3B756EED01}"/>
    <cellStyle name="Comma 2 2 3 2 7 2" xfId="5719" xr:uid="{987ADE23-B17F-4EC7-8CB8-8D20D737E49F}"/>
    <cellStyle name="Comma 2 2 3 2 8" xfId="3728" xr:uid="{3522193D-662F-4E46-92D9-26FB51EA913B}"/>
    <cellStyle name="Comma 2 2 3 3" xfId="13" xr:uid="{B4F6C41F-8DAD-4658-AD47-163C6292B523}"/>
    <cellStyle name="Comma 2 2 3 3 2" xfId="176" xr:uid="{AB635252-DE49-4E66-89A8-0657F267A7B1}"/>
    <cellStyle name="Comma 2 2 3 3 2 2" xfId="385" xr:uid="{3FE423A0-8291-46A3-A675-83B87C8DFF51}"/>
    <cellStyle name="Comma 2 2 3 3 2 2 2" xfId="614" xr:uid="{D4862368-F373-4FA8-BDF8-D23EC35CB0A7}"/>
    <cellStyle name="Comma 2 2 3 3 2 2 2 2" xfId="1045" xr:uid="{B51EAD52-1F90-4B41-9029-A0118057333F}"/>
    <cellStyle name="Comma 2 2 3 3 2 2 2 2 2" xfId="2046" xr:uid="{228731FF-8D18-424B-AF2A-BC7907481F3E}"/>
    <cellStyle name="Comma 2 2 3 3 2 2 2 2 2 2" xfId="5720" xr:uid="{56A67748-66D4-4A93-8B4C-D72DD6B896FD}"/>
    <cellStyle name="Comma 2 2 3 3 2 2 2 2 3" xfId="4719" xr:uid="{59EA99E6-B6BC-4A1B-B92C-D5DBE514C430}"/>
    <cellStyle name="Comma 2 2 3 3 2 2 2 3" xfId="2047" xr:uid="{2068CF93-BDE2-4246-9E62-DB8E4BF1F51E}"/>
    <cellStyle name="Comma 2 2 3 3 2 2 2 3 2" xfId="5721" xr:uid="{884892EC-A600-4D9F-9804-211AFF030EFF}"/>
    <cellStyle name="Comma 2 2 3 3 2 2 2 4" xfId="4300" xr:uid="{9DA9A95F-4E77-424C-80AB-966091D57C33}"/>
    <cellStyle name="Comma 2 2 3 3 2 2 3" xfId="1046" xr:uid="{16971F09-F42C-4076-A89E-DCEEDFE701F1}"/>
    <cellStyle name="Comma 2 2 3 3 2 2 3 2" xfId="2048" xr:uid="{EA2132CF-BF07-4286-836D-E5E29FA0BBF9}"/>
    <cellStyle name="Comma 2 2 3 3 2 2 3 2 2" xfId="5722" xr:uid="{9D4F55C3-9348-4EF3-A971-3B9465BD2689}"/>
    <cellStyle name="Comma 2 2 3 3 2 2 3 3" xfId="4720" xr:uid="{61540695-3682-49AA-AB9F-0576A31BA8FC}"/>
    <cellStyle name="Comma 2 2 3 3 2 2 4" xfId="2049" xr:uid="{DE9186AA-9610-4B7A-A655-5E643CE68D4C}"/>
    <cellStyle name="Comma 2 2 3 3 2 2 4 2" xfId="5723" xr:uid="{8F9AD343-FB4C-47D9-A3D5-1562AAA87FC6}"/>
    <cellStyle name="Comma 2 2 3 3 2 2 5" xfId="4073" xr:uid="{E6B76A79-112D-4F30-A088-F230454D4327}"/>
    <cellStyle name="Comma 2 2 3 3 2 3" xfId="615" xr:uid="{DD2356C0-0DD2-4820-8834-ACECB3C2EBF8}"/>
    <cellStyle name="Comma 2 2 3 3 2 3 2" xfId="1047" xr:uid="{EDD16307-32C7-4077-93AE-4293584FE464}"/>
    <cellStyle name="Comma 2 2 3 3 2 3 2 2" xfId="2050" xr:uid="{54587605-5510-47FC-9BCA-7817A4D7A7C4}"/>
    <cellStyle name="Comma 2 2 3 3 2 3 2 2 2" xfId="5724" xr:uid="{9F40623A-1113-4729-A011-C38DC1DE4DA9}"/>
    <cellStyle name="Comma 2 2 3 3 2 3 2 3" xfId="4721" xr:uid="{77441CD5-CC85-471E-8690-1762B0917274}"/>
    <cellStyle name="Comma 2 2 3 3 2 3 3" xfId="2051" xr:uid="{37293B63-5780-4161-A6E3-30C37D7CEB08}"/>
    <cellStyle name="Comma 2 2 3 3 2 3 3 2" xfId="5725" xr:uid="{55C1AB5B-91CC-4C84-B95E-941F19183DD2}"/>
    <cellStyle name="Comma 2 2 3 3 2 3 4" xfId="4301" xr:uid="{B2B8739E-DB60-4F42-8BE7-594D2C904C40}"/>
    <cellStyle name="Comma 2 2 3 3 2 4" xfId="565" xr:uid="{BEDD6BA8-1699-46FC-8BEF-448FA047D0CA}"/>
    <cellStyle name="Comma 2 2 3 3 2 4 2" xfId="1048" xr:uid="{B6AA5481-7721-445B-A51D-5D816DA9AAEE}"/>
    <cellStyle name="Comma 2 2 3 3 2 4 2 2" xfId="2052" xr:uid="{C38FC465-2449-49C6-B5D4-3565A3E411D2}"/>
    <cellStyle name="Comma 2 2 3 3 2 4 2 2 2" xfId="5726" xr:uid="{75EDAD4B-21AE-4068-8B8F-AB81C722417F}"/>
    <cellStyle name="Comma 2 2 3 3 2 4 2 3" xfId="4722" xr:uid="{F9FECDCC-9955-4137-8CAF-93F8742F9F68}"/>
    <cellStyle name="Comma 2 2 3 3 2 4 3" xfId="2053" xr:uid="{97F82653-2A1A-4F09-9512-CC505A86691C}"/>
    <cellStyle name="Comma 2 2 3 3 2 4 3 2" xfId="5727" xr:uid="{743011DA-73D0-4D1E-9631-13FAA0901010}"/>
    <cellStyle name="Comma 2 2 3 3 2 4 4" xfId="4251" xr:uid="{0D93B722-C638-41FD-B5F5-489AFAC181FC}"/>
    <cellStyle name="Comma 2 2 3 3 2 5" xfId="1049" xr:uid="{3E73039B-0B12-44BB-8D61-8FB76341A586}"/>
    <cellStyle name="Comma 2 2 3 3 2 5 2" xfId="2054" xr:uid="{CB88C9BC-B506-43AA-9CA7-E80419D47979}"/>
    <cellStyle name="Comma 2 2 3 3 2 5 2 2" xfId="5728" xr:uid="{B6DA8AF1-CBFE-401A-9EA9-FF77D2812604}"/>
    <cellStyle name="Comma 2 2 3 3 2 5 3" xfId="4723" xr:uid="{1BA6F64A-7350-4F41-A166-25A730D74887}"/>
    <cellStyle name="Comma 2 2 3 3 2 6" xfId="2055" xr:uid="{B17E9A2A-CB8F-46B5-947F-C18A27FE59FF}"/>
    <cellStyle name="Comma 2 2 3 3 2 6 2" xfId="5729" xr:uid="{9DBA5547-C0AA-473A-82EA-6A9F389BE921}"/>
    <cellStyle name="Comma 2 2 3 3 2 7" xfId="3883" xr:uid="{46FB284A-DB34-4474-AFBE-F26DAB6EEB06}"/>
    <cellStyle name="Comma 2 2 3 3 3" xfId="228" xr:uid="{F3410F05-4585-4BE1-BD96-D1BB4BF8F203}"/>
    <cellStyle name="Comma 2 2 3 3 3 2" xfId="616" xr:uid="{5D0768FA-20CC-490F-9760-E273196FBAED}"/>
    <cellStyle name="Comma 2 2 3 3 3 2 2" xfId="1050" xr:uid="{DAC8F0EC-03AC-4459-8169-3145AADC8299}"/>
    <cellStyle name="Comma 2 2 3 3 3 2 2 2" xfId="2056" xr:uid="{4EC959BB-EA77-473C-97F9-34B5CDF5BEC5}"/>
    <cellStyle name="Comma 2 2 3 3 3 2 2 2 2" xfId="5730" xr:uid="{32BCEDC2-26EF-4702-B49F-575862BE7B90}"/>
    <cellStyle name="Comma 2 2 3 3 3 2 2 3" xfId="4724" xr:uid="{97A5F797-725B-4DFB-B7CF-B5E600B3A352}"/>
    <cellStyle name="Comma 2 2 3 3 3 2 3" xfId="2057" xr:uid="{D3D9BA05-D10F-4249-9C8D-276F58005E9E}"/>
    <cellStyle name="Comma 2 2 3 3 3 2 3 2" xfId="5731" xr:uid="{2FD48F32-D295-427D-9CD7-0DB17AADFA5B}"/>
    <cellStyle name="Comma 2 2 3 3 3 2 4" xfId="4302" xr:uid="{6F9617FE-871B-43AC-8C64-FF321FD10DDE}"/>
    <cellStyle name="Comma 2 2 3 3 3 3" xfId="1051" xr:uid="{F5A7BF76-B67F-41B2-97D4-E98E3157040B}"/>
    <cellStyle name="Comma 2 2 3 3 3 3 2" xfId="2058" xr:uid="{9ED843D2-8F3F-41F6-85D4-54D10CDC4C3D}"/>
    <cellStyle name="Comma 2 2 3 3 3 3 2 2" xfId="5732" xr:uid="{603BA9E1-8D74-4B70-9B82-2760874F632B}"/>
    <cellStyle name="Comma 2 2 3 3 3 3 3" xfId="4725" xr:uid="{EBF4BFCD-EFC8-4B39-A0C7-627AAB866EFA}"/>
    <cellStyle name="Comma 2 2 3 3 3 4" xfId="2059" xr:uid="{1FAA428A-7F0C-46A9-B55D-99F1C781C1B6}"/>
    <cellStyle name="Comma 2 2 3 3 3 4 2" xfId="5733" xr:uid="{33DB8E04-DF23-4204-8111-9A9DA1F6A4DE}"/>
    <cellStyle name="Comma 2 2 3 3 3 5" xfId="3919" xr:uid="{4C9E9FE0-DFC2-4964-A789-096A680FB39E}"/>
    <cellStyle name="Comma 2 2 3 3 4" xfId="617" xr:uid="{F18205B3-286A-44AF-8C31-1CC3F2346EEC}"/>
    <cellStyle name="Comma 2 2 3 3 4 2" xfId="1052" xr:uid="{BC4673E4-2C15-4BF1-BB95-4A77FC807B8C}"/>
    <cellStyle name="Comma 2 2 3 3 4 2 2" xfId="2060" xr:uid="{2392D714-C74F-4B33-9896-91E0638821A9}"/>
    <cellStyle name="Comma 2 2 3 3 4 2 2 2" xfId="5734" xr:uid="{BF19962F-F10F-4E7E-9BDF-09D4D16E09EC}"/>
    <cellStyle name="Comma 2 2 3 3 4 2 3" xfId="4726" xr:uid="{ECD9B947-D996-4011-A2E8-8E62E14D96C7}"/>
    <cellStyle name="Comma 2 2 3 3 4 3" xfId="2061" xr:uid="{9F83FC09-AF0F-4B09-A1FE-939727E88B49}"/>
    <cellStyle name="Comma 2 2 3 3 4 3 2" xfId="5735" xr:uid="{612BF4AE-F8ED-48E2-A473-4B4C0C693A78}"/>
    <cellStyle name="Comma 2 2 3 3 4 4" xfId="4303" xr:uid="{129CAE91-43AE-4C15-9396-64F5E84F7AF2}"/>
    <cellStyle name="Comma 2 2 3 3 5" xfId="411" xr:uid="{8940D5CF-731B-4BA2-B47C-215F9635EEDC}"/>
    <cellStyle name="Comma 2 2 3 3 5 2" xfId="1053" xr:uid="{5316D0C9-DDE9-445D-9493-24AF9A343139}"/>
    <cellStyle name="Comma 2 2 3 3 5 2 2" xfId="2062" xr:uid="{81721120-04DC-4B71-808B-C0D325C02C64}"/>
    <cellStyle name="Comma 2 2 3 3 5 2 2 2" xfId="5736" xr:uid="{3E58BC18-7832-4623-B800-02EA5474031B}"/>
    <cellStyle name="Comma 2 2 3 3 5 2 3" xfId="4727" xr:uid="{3049518B-DFF9-4FE8-9D61-E50579F1BB33}"/>
    <cellStyle name="Comma 2 2 3 3 5 3" xfId="2063" xr:uid="{D650E368-71F6-4D23-9C14-D04F7B4DFD2D}"/>
    <cellStyle name="Comma 2 2 3 3 5 3 2" xfId="5737" xr:uid="{AF67AA0D-2E8C-41D5-B477-5D49923F829C}"/>
    <cellStyle name="Comma 2 2 3 3 5 4" xfId="4097" xr:uid="{6D729530-437D-4EE2-81C2-13158583C024}"/>
    <cellStyle name="Comma 2 2 3 3 6" xfId="1054" xr:uid="{83179DCC-B3D6-4628-9D38-ED0CF02CB00D}"/>
    <cellStyle name="Comma 2 2 3 3 6 2" xfId="2064" xr:uid="{C379F0E3-CA30-40CB-8A55-455770BD62AA}"/>
    <cellStyle name="Comma 2 2 3 3 6 2 2" xfId="5738" xr:uid="{F0A882C0-E851-4991-AF1B-82D182A8BE70}"/>
    <cellStyle name="Comma 2 2 3 3 6 3" xfId="4728" xr:uid="{4C0B6AAE-5F38-40F9-A4C2-73F422F143C9}"/>
    <cellStyle name="Comma 2 2 3 3 7" xfId="2065" xr:uid="{AF6102F2-9A08-46AD-99A9-46973AC0890F}"/>
    <cellStyle name="Comma 2 2 3 3 7 2" xfId="5739" xr:uid="{F6B20F20-7371-42B2-A304-A7F78BD9D830}"/>
    <cellStyle name="Comma 2 2 3 3 8" xfId="3729" xr:uid="{19D295C6-C59D-4236-819D-3C98E86B8A0D}"/>
    <cellStyle name="Comma 2 2 3 4" xfId="14" xr:uid="{D19B8F25-2FFA-4DBE-BA7D-B8DB6B77BA3A}"/>
    <cellStyle name="Comma 2 2 3 4 2" xfId="142" xr:uid="{3B2D23B9-6C2C-48C4-99C0-481456EF1BE2}"/>
    <cellStyle name="Comma 2 2 3 4 2 2" xfId="351" xr:uid="{E2F9F5EC-0C34-4AC4-A7AE-E148165F8A6B}"/>
    <cellStyle name="Comma 2 2 3 4 2 2 2" xfId="618" xr:uid="{C9382BEF-2CD1-4B91-B423-62E0C3A86DFD}"/>
    <cellStyle name="Comma 2 2 3 4 2 2 2 2" xfId="1055" xr:uid="{15EC5665-2053-41B2-9E77-667A66B7CDFE}"/>
    <cellStyle name="Comma 2 2 3 4 2 2 2 2 2" xfId="2066" xr:uid="{F9EAD038-452B-4190-8B9E-FFDBC590909E}"/>
    <cellStyle name="Comma 2 2 3 4 2 2 2 2 2 2" xfId="5740" xr:uid="{22B85ECC-EE13-43CB-9FFE-ADD4DA89EC3D}"/>
    <cellStyle name="Comma 2 2 3 4 2 2 2 2 3" xfId="4729" xr:uid="{B57CD5FB-0870-45E1-9D74-B4AA4736BCB3}"/>
    <cellStyle name="Comma 2 2 3 4 2 2 2 3" xfId="2067" xr:uid="{B69F4899-5FDA-4DB9-AE8E-99FBC58E6217}"/>
    <cellStyle name="Comma 2 2 3 4 2 2 2 3 2" xfId="5741" xr:uid="{7C0A83CA-CD31-4D80-B723-6DB93F85BA40}"/>
    <cellStyle name="Comma 2 2 3 4 2 2 2 4" xfId="4304" xr:uid="{DA7EA075-DC8E-47D3-BFD5-6349D1220644}"/>
    <cellStyle name="Comma 2 2 3 4 2 2 3" xfId="1056" xr:uid="{145CD327-7748-48E3-B0D0-AD13FE476AF5}"/>
    <cellStyle name="Comma 2 2 3 4 2 2 3 2" xfId="2068" xr:uid="{7F8B7736-4918-41B7-B25F-E9094F80AD74}"/>
    <cellStyle name="Comma 2 2 3 4 2 2 3 2 2" xfId="5742" xr:uid="{1DE5D581-7CCD-4244-AC36-48606CDA06E7}"/>
    <cellStyle name="Comma 2 2 3 4 2 2 3 3" xfId="4730" xr:uid="{B677363C-0400-45AE-93B7-6174248D70A5}"/>
    <cellStyle name="Comma 2 2 3 4 2 2 4" xfId="2069" xr:uid="{61405B82-DA59-411D-AAA7-20442A1137EF}"/>
    <cellStyle name="Comma 2 2 3 4 2 2 4 2" xfId="5743" xr:uid="{A19C19AE-649D-4F76-9006-54C23235FA9F}"/>
    <cellStyle name="Comma 2 2 3 4 2 2 5" xfId="4039" xr:uid="{7E7600BB-21AC-4708-935D-AAB3B9CEE294}"/>
    <cellStyle name="Comma 2 2 3 4 2 3" xfId="619" xr:uid="{DC07B825-C0B7-408A-954A-2D9A99ADBBC5}"/>
    <cellStyle name="Comma 2 2 3 4 2 3 2" xfId="1057" xr:uid="{B8D680A7-6F3D-4D04-BC0F-05ECFB6B46C5}"/>
    <cellStyle name="Comma 2 2 3 4 2 3 2 2" xfId="2070" xr:uid="{B38BC24C-9F7C-4BE2-BC45-C7402BE9A8AF}"/>
    <cellStyle name="Comma 2 2 3 4 2 3 2 2 2" xfId="5744" xr:uid="{0D002609-5FF4-4829-AE8B-481C52301C32}"/>
    <cellStyle name="Comma 2 2 3 4 2 3 2 3" xfId="4731" xr:uid="{E5B436BF-A74C-4A55-8079-FEAAFC01C174}"/>
    <cellStyle name="Comma 2 2 3 4 2 3 3" xfId="2071" xr:uid="{6DE32D45-F201-47BB-B5C5-ADB6A8DF46AD}"/>
    <cellStyle name="Comma 2 2 3 4 2 3 3 2" xfId="5745" xr:uid="{CCD96321-ACEC-4C27-8393-C062C109DD08}"/>
    <cellStyle name="Comma 2 2 3 4 2 3 4" xfId="4305" xr:uid="{D0D3EFFF-6369-4283-82F2-46AA726047F9}"/>
    <cellStyle name="Comma 2 2 3 4 2 4" xfId="531" xr:uid="{CD04408F-402B-441D-89EA-AB4AE8AE6F62}"/>
    <cellStyle name="Comma 2 2 3 4 2 4 2" xfId="1058" xr:uid="{24ABD721-9942-495F-9B26-C932B28BAAB4}"/>
    <cellStyle name="Comma 2 2 3 4 2 4 2 2" xfId="2072" xr:uid="{409F0D94-5E4A-471C-AD9E-D44516993E68}"/>
    <cellStyle name="Comma 2 2 3 4 2 4 2 2 2" xfId="5746" xr:uid="{A50589E0-019F-43D6-9B87-5F3BEC26F304}"/>
    <cellStyle name="Comma 2 2 3 4 2 4 2 3" xfId="4732" xr:uid="{DEF23F41-3FBA-4145-833F-18615F93D374}"/>
    <cellStyle name="Comma 2 2 3 4 2 4 3" xfId="2073" xr:uid="{B83AFD48-5287-45AF-A607-FE94A06D3359}"/>
    <cellStyle name="Comma 2 2 3 4 2 4 3 2" xfId="5747" xr:uid="{B21E045E-BCC2-41A2-832A-3528C4B6B1F5}"/>
    <cellStyle name="Comma 2 2 3 4 2 4 4" xfId="4217" xr:uid="{9604B3AE-B4DB-4A81-BFC9-877F9B9258A0}"/>
    <cellStyle name="Comma 2 2 3 4 2 5" xfId="1059" xr:uid="{A53330B2-304D-4F36-BC8E-F5FC26083859}"/>
    <cellStyle name="Comma 2 2 3 4 2 5 2" xfId="2074" xr:uid="{F6CA659E-E6C6-4DC2-B06D-C46F8DC3A4D8}"/>
    <cellStyle name="Comma 2 2 3 4 2 5 2 2" xfId="5748" xr:uid="{C81A8741-3BDF-49BF-925F-A65BC9644824}"/>
    <cellStyle name="Comma 2 2 3 4 2 5 3" xfId="4733" xr:uid="{C6411644-D69A-435E-84AF-AFA83FA4A72B}"/>
    <cellStyle name="Comma 2 2 3 4 2 6" xfId="2075" xr:uid="{2B5A088A-2DF4-4EA6-A0E0-D245F20E9DBA}"/>
    <cellStyle name="Comma 2 2 3 4 2 6 2" xfId="5749" xr:uid="{82A7AA45-075F-47E6-AD00-03E8269D2287}"/>
    <cellStyle name="Comma 2 2 3 4 2 7" xfId="3849" xr:uid="{625749A7-F9BE-4425-B8AC-7E5E4D61DC0D}"/>
    <cellStyle name="Comma 2 2 3 4 3" xfId="229" xr:uid="{B435F713-3126-43DA-8FE4-406393EEAF64}"/>
    <cellStyle name="Comma 2 2 3 4 3 2" xfId="620" xr:uid="{4E030796-68A6-4863-AFA8-4565CD53D8DD}"/>
    <cellStyle name="Comma 2 2 3 4 3 2 2" xfId="1060" xr:uid="{CEB828AC-E14B-4BDF-AD6F-0EEF6A8B45A1}"/>
    <cellStyle name="Comma 2 2 3 4 3 2 2 2" xfId="2076" xr:uid="{4F1AC70F-674F-4097-A781-3BA431B43858}"/>
    <cellStyle name="Comma 2 2 3 4 3 2 2 2 2" xfId="5750" xr:uid="{45E9D266-9ABF-4D32-9310-5773B180BA4D}"/>
    <cellStyle name="Comma 2 2 3 4 3 2 2 3" xfId="4734" xr:uid="{0B2AFB7F-3745-434E-BE8C-C258DCA6B157}"/>
    <cellStyle name="Comma 2 2 3 4 3 2 3" xfId="2077" xr:uid="{00E4108C-8E67-461E-96A5-7BB218344C71}"/>
    <cellStyle name="Comma 2 2 3 4 3 2 3 2" xfId="5751" xr:uid="{E5063B13-F742-499C-810A-CB3F019F53E5}"/>
    <cellStyle name="Comma 2 2 3 4 3 2 4" xfId="4306" xr:uid="{76CA635B-ECAC-43BE-B234-4B604FA2830D}"/>
    <cellStyle name="Comma 2 2 3 4 3 3" xfId="1061" xr:uid="{4D2632FC-3F30-4A32-8AA1-6206AD806451}"/>
    <cellStyle name="Comma 2 2 3 4 3 3 2" xfId="2078" xr:uid="{09897966-EFCE-43B9-822D-58B450218EA5}"/>
    <cellStyle name="Comma 2 2 3 4 3 3 2 2" xfId="5752" xr:uid="{32D46825-A3EF-49AA-8814-31E47F0C6595}"/>
    <cellStyle name="Comma 2 2 3 4 3 3 3" xfId="4735" xr:uid="{1D987D36-6ACA-4F17-84D7-F560CD4DD2A2}"/>
    <cellStyle name="Comma 2 2 3 4 3 4" xfId="2079" xr:uid="{7F873472-133F-4C54-9FFF-C9E8D3D44E5F}"/>
    <cellStyle name="Comma 2 2 3 4 3 4 2" xfId="5753" xr:uid="{49C36706-79FC-47D2-932B-8AEA16726CA6}"/>
    <cellStyle name="Comma 2 2 3 4 3 5" xfId="3920" xr:uid="{6293A0F9-71AC-43B5-ACC0-DB1818A567B7}"/>
    <cellStyle name="Comma 2 2 3 4 4" xfId="621" xr:uid="{606F2351-B75D-4845-A910-F2F3F4A47132}"/>
    <cellStyle name="Comma 2 2 3 4 4 2" xfId="1062" xr:uid="{6FD56F8A-658B-4FF0-AED4-5539D9F6EED2}"/>
    <cellStyle name="Comma 2 2 3 4 4 2 2" xfId="2080" xr:uid="{3A755733-388A-4B28-80F6-A0BB236DC562}"/>
    <cellStyle name="Comma 2 2 3 4 4 2 2 2" xfId="5754" xr:uid="{4BF4AB30-CA87-4F6B-AE8A-E31713A626DA}"/>
    <cellStyle name="Comma 2 2 3 4 4 2 3" xfId="4736" xr:uid="{A8E2087B-1095-4DC2-AA0E-5672AA092973}"/>
    <cellStyle name="Comma 2 2 3 4 4 3" xfId="2081" xr:uid="{C00345C5-BFD8-466D-8338-C053685066C9}"/>
    <cellStyle name="Comma 2 2 3 4 4 3 2" xfId="5755" xr:uid="{2AA25B3D-6255-49AE-9B71-9D6B6A462D02}"/>
    <cellStyle name="Comma 2 2 3 4 4 4" xfId="4307" xr:uid="{2B4F4188-FCBC-4340-9D84-DDCAEB201B92}"/>
    <cellStyle name="Comma 2 2 3 4 5" xfId="412" xr:uid="{6708A437-7259-42B7-8F91-DDBC80154EBE}"/>
    <cellStyle name="Comma 2 2 3 4 5 2" xfId="1063" xr:uid="{43D35C31-59DA-4BA3-981C-391BC4661728}"/>
    <cellStyle name="Comma 2 2 3 4 5 2 2" xfId="2082" xr:uid="{28B3EF6B-F1D3-434C-9554-A886C3EC0903}"/>
    <cellStyle name="Comma 2 2 3 4 5 2 2 2" xfId="5756" xr:uid="{5C33C52B-C4F0-45AA-8CC8-740E136EB2B0}"/>
    <cellStyle name="Comma 2 2 3 4 5 2 3" xfId="4737" xr:uid="{0A2184F1-475F-412E-80BF-33D2AB706A3C}"/>
    <cellStyle name="Comma 2 2 3 4 5 3" xfId="2083" xr:uid="{0FB83C37-FA4E-4DD0-8C76-3CD52826F81E}"/>
    <cellStyle name="Comma 2 2 3 4 5 3 2" xfId="5757" xr:uid="{8FF56018-E99B-4FB9-8C24-60C6C40F7E22}"/>
    <cellStyle name="Comma 2 2 3 4 5 4" xfId="4098" xr:uid="{40944077-7673-42EA-8235-41C776B51CA2}"/>
    <cellStyle name="Comma 2 2 3 4 6" xfId="1064" xr:uid="{D4AEA386-93CD-4073-800C-0984D34579A3}"/>
    <cellStyle name="Comma 2 2 3 4 6 2" xfId="2084" xr:uid="{BAC30427-9A19-4188-89A5-5AF6775CF75E}"/>
    <cellStyle name="Comma 2 2 3 4 6 2 2" xfId="5758" xr:uid="{3097E934-4A55-449D-9F1C-466AA9C81479}"/>
    <cellStyle name="Comma 2 2 3 4 6 3" xfId="4738" xr:uid="{6BF9238F-A497-4E83-84A3-E7A7B9854C6C}"/>
    <cellStyle name="Comma 2 2 3 4 7" xfId="2085" xr:uid="{0699BDB6-2372-48E3-985A-38E3D1A81D0F}"/>
    <cellStyle name="Comma 2 2 3 4 7 2" xfId="5759" xr:uid="{CCB851EC-AA37-4EE7-9739-F4B3B41C0151}"/>
    <cellStyle name="Comma 2 2 3 4 8" xfId="3730" xr:uid="{F476B171-54C1-40AA-9FFA-DD1ACF87AA1B}"/>
    <cellStyle name="Comma 2 2 3 5" xfId="111" xr:uid="{44A75A7E-786B-4CC8-8D26-690777C75B6F}"/>
    <cellStyle name="Comma 2 2 3 5 2" xfId="320" xr:uid="{744DA80D-4213-488F-92EA-A116294FDCFF}"/>
    <cellStyle name="Comma 2 2 3 5 2 2" xfId="622" xr:uid="{B5D8C1D6-D2EE-46B6-B4E5-B900BE502DEA}"/>
    <cellStyle name="Comma 2 2 3 5 2 2 2" xfId="1065" xr:uid="{89CFBD26-1739-464C-89E8-B2A2505064CD}"/>
    <cellStyle name="Comma 2 2 3 5 2 2 2 2" xfId="2086" xr:uid="{B287EF86-FF42-4A43-A420-CEECBCCA313E}"/>
    <cellStyle name="Comma 2 2 3 5 2 2 2 2 2" xfId="5760" xr:uid="{9989FDC6-66D7-4E16-A58C-213ABCBCD653}"/>
    <cellStyle name="Comma 2 2 3 5 2 2 2 3" xfId="4739" xr:uid="{F02814A6-9971-4325-9C27-F7AD55251F00}"/>
    <cellStyle name="Comma 2 2 3 5 2 2 3" xfId="2087" xr:uid="{96148771-8AD8-4A90-9693-51C76B429A1F}"/>
    <cellStyle name="Comma 2 2 3 5 2 2 3 2" xfId="5761" xr:uid="{C0A8D9CB-1311-458D-A174-3C35C4DEFC21}"/>
    <cellStyle name="Comma 2 2 3 5 2 2 4" xfId="4308" xr:uid="{3C2B2A61-AEF9-4923-9780-EDC3D2EE7A44}"/>
    <cellStyle name="Comma 2 2 3 5 2 3" xfId="1066" xr:uid="{F84DD98C-30B6-4665-8604-6807EF63C776}"/>
    <cellStyle name="Comma 2 2 3 5 2 3 2" xfId="2088" xr:uid="{F34934FA-CAEF-4619-A509-C40D9260DA65}"/>
    <cellStyle name="Comma 2 2 3 5 2 3 2 2" xfId="5762" xr:uid="{BE2361C0-791A-4FFC-95A0-FF85A874A167}"/>
    <cellStyle name="Comma 2 2 3 5 2 3 3" xfId="4740" xr:uid="{4515DFC2-8059-455F-B776-DD6DA22959FB}"/>
    <cellStyle name="Comma 2 2 3 5 2 4" xfId="2089" xr:uid="{E77380B7-295B-446A-BEFC-A08F4EEC9262}"/>
    <cellStyle name="Comma 2 2 3 5 2 4 2" xfId="5763" xr:uid="{2EC5F651-3BF0-4AD9-BCAD-0727D002F3C1}"/>
    <cellStyle name="Comma 2 2 3 5 2 5" xfId="4008" xr:uid="{0C14936F-4BB8-4411-BCC4-CDFDD11AFFBA}"/>
    <cellStyle name="Comma 2 2 3 5 3" xfId="623" xr:uid="{2EBB2ACE-99DE-40D3-B050-934A01313ADD}"/>
    <cellStyle name="Comma 2 2 3 5 3 2" xfId="1067" xr:uid="{3D8D9299-C48A-4B92-841A-1584D23F4D6B}"/>
    <cellStyle name="Comma 2 2 3 5 3 2 2" xfId="2090" xr:uid="{9803311E-8B37-4F51-8A46-BCED8DCB9FE3}"/>
    <cellStyle name="Comma 2 2 3 5 3 2 2 2" xfId="5764" xr:uid="{0E4F8C94-3D3E-4FB9-91B4-FB5E69A04AA6}"/>
    <cellStyle name="Comma 2 2 3 5 3 2 3" xfId="4741" xr:uid="{D81D2CC3-3045-4894-8C0F-0D24471B5E76}"/>
    <cellStyle name="Comma 2 2 3 5 3 3" xfId="2091" xr:uid="{CA930E31-64BB-4339-8E65-35B9871D0A03}"/>
    <cellStyle name="Comma 2 2 3 5 3 3 2" xfId="5765" xr:uid="{70167B35-160F-4C39-B53C-16EB0F8705E9}"/>
    <cellStyle name="Comma 2 2 3 5 3 4" xfId="4309" xr:uid="{6FCD6BAF-B450-49C0-95AA-77FB4F0D2427}"/>
    <cellStyle name="Comma 2 2 3 5 4" xfId="500" xr:uid="{9CB37F01-3731-461A-ABFD-740330533581}"/>
    <cellStyle name="Comma 2 2 3 5 4 2" xfId="1068" xr:uid="{FDF52DE9-103B-4E45-9CE4-55B4BCE78716}"/>
    <cellStyle name="Comma 2 2 3 5 4 2 2" xfId="2092" xr:uid="{4AFB1DC9-1137-47DE-8C58-BD5AA997BC5E}"/>
    <cellStyle name="Comma 2 2 3 5 4 2 2 2" xfId="5766" xr:uid="{CF1709DE-197D-44A5-A33F-FD22D524F688}"/>
    <cellStyle name="Comma 2 2 3 5 4 2 3" xfId="4742" xr:uid="{78B6D27D-A4C5-459B-B4AA-1E6DFCAE7BF2}"/>
    <cellStyle name="Comma 2 2 3 5 4 3" xfId="2093" xr:uid="{A500BB04-BA19-4B6E-926A-29E7EF763175}"/>
    <cellStyle name="Comma 2 2 3 5 4 3 2" xfId="5767" xr:uid="{345C0058-052D-445C-AE5A-717F3CFAB460}"/>
    <cellStyle name="Comma 2 2 3 5 4 4" xfId="4186" xr:uid="{15D16D87-B15B-442A-AA23-F5028F57FD7E}"/>
    <cellStyle name="Comma 2 2 3 5 5" xfId="1069" xr:uid="{8F672C50-D6E2-4ED1-ACE0-35B013B70C77}"/>
    <cellStyle name="Comma 2 2 3 5 5 2" xfId="2094" xr:uid="{0D522DFE-715C-4C4D-AEC1-C33CEEFB9811}"/>
    <cellStyle name="Comma 2 2 3 5 5 2 2" xfId="5768" xr:uid="{6134EAF6-2820-47C3-AA49-22AE0BB58E1A}"/>
    <cellStyle name="Comma 2 2 3 5 5 3" xfId="4743" xr:uid="{3C2EB1F6-7EF4-4F3D-BCAC-D096CE5B80D2}"/>
    <cellStyle name="Comma 2 2 3 5 6" xfId="2095" xr:uid="{5750D809-BA86-46DB-84D8-955D6C4F1398}"/>
    <cellStyle name="Comma 2 2 3 5 6 2" xfId="5769" xr:uid="{546DB56C-B2BC-471A-A23C-1FA41954074E}"/>
    <cellStyle name="Comma 2 2 3 5 7" xfId="3818" xr:uid="{1A74C2A0-E7BF-4986-846E-C2B01C014BCF}"/>
    <cellStyle name="Comma 2 2 3 6" xfId="226" xr:uid="{72B8A343-81A1-4136-8334-855010AC1449}"/>
    <cellStyle name="Comma 2 2 3 6 2" xfId="624" xr:uid="{33752D0F-E02D-43FC-8D2A-5C889A603456}"/>
    <cellStyle name="Comma 2 2 3 6 2 2" xfId="1070" xr:uid="{345CEFD6-B1B7-457E-929C-D30226601B48}"/>
    <cellStyle name="Comma 2 2 3 6 2 2 2" xfId="2096" xr:uid="{76993E32-4154-416A-A942-5FD8406ACA4F}"/>
    <cellStyle name="Comma 2 2 3 6 2 2 2 2" xfId="5770" xr:uid="{A39EB2A5-173D-46C3-8B04-F1C75B6DAB61}"/>
    <cellStyle name="Comma 2 2 3 6 2 2 3" xfId="4744" xr:uid="{E469767A-818F-4A6A-98EA-39CBB73334E1}"/>
    <cellStyle name="Comma 2 2 3 6 2 3" xfId="2097" xr:uid="{A97BE376-ED51-4B81-9742-0737D28194E3}"/>
    <cellStyle name="Comma 2 2 3 6 2 3 2" xfId="5771" xr:uid="{D4E97CEC-F6EA-4814-B202-7D028F8582A2}"/>
    <cellStyle name="Comma 2 2 3 6 2 4" xfId="4310" xr:uid="{5ACB7C69-71FE-44F4-B1BC-75D893001882}"/>
    <cellStyle name="Comma 2 2 3 6 3" xfId="1071" xr:uid="{F12DCB9C-0DC5-418C-AEDC-9C6F2183E969}"/>
    <cellStyle name="Comma 2 2 3 6 3 2" xfId="2098" xr:uid="{108E70C4-441D-44A6-8CE7-1137B35C6EEB}"/>
    <cellStyle name="Comma 2 2 3 6 3 2 2" xfId="5772" xr:uid="{FC504A67-0186-4947-AC2C-0340E0A0AAD6}"/>
    <cellStyle name="Comma 2 2 3 6 3 3" xfId="4745" xr:uid="{998DE3B7-75EF-45A4-85CC-520CE8885980}"/>
    <cellStyle name="Comma 2 2 3 6 4" xfId="2099" xr:uid="{F1412B4C-F722-4316-9B52-13AB9E95AB78}"/>
    <cellStyle name="Comma 2 2 3 6 4 2" xfId="5773" xr:uid="{B57A6115-E0DA-4BDF-8B74-ACB6B48D22E3}"/>
    <cellStyle name="Comma 2 2 3 6 5" xfId="3917" xr:uid="{48014C98-A619-4587-BDFB-D082E965A42E}"/>
    <cellStyle name="Comma 2 2 3 7" xfId="625" xr:uid="{B449F917-6470-4612-B395-8997AF0F1F33}"/>
    <cellStyle name="Comma 2 2 3 7 2" xfId="1072" xr:uid="{BC2401ED-75D8-45F2-8702-1D581C1D0EA4}"/>
    <cellStyle name="Comma 2 2 3 7 2 2" xfId="2100" xr:uid="{54F75F3D-6632-48A0-A6C4-E85898D9B76D}"/>
    <cellStyle name="Comma 2 2 3 7 2 2 2" xfId="5774" xr:uid="{3BBC9D1F-6241-40B0-9CD9-1DE863332D59}"/>
    <cellStyle name="Comma 2 2 3 7 2 3" xfId="4746" xr:uid="{DDC23A00-1A16-4A9E-A49D-48581F97BD2F}"/>
    <cellStyle name="Comma 2 2 3 7 3" xfId="2101" xr:uid="{BCC7527D-6E93-40EA-8C5F-F46501A8CF3A}"/>
    <cellStyle name="Comma 2 2 3 7 3 2" xfId="5775" xr:uid="{E74BE0BE-BD12-470A-AC51-C918A95BD76F}"/>
    <cellStyle name="Comma 2 2 3 7 4" xfId="4311" xr:uid="{DF002D7B-B306-42BF-A929-F0FBE0AF2A08}"/>
    <cellStyle name="Comma 2 2 3 8" xfId="409" xr:uid="{64206FA4-ABAA-4B4B-BB20-A7ADB0D1BAFD}"/>
    <cellStyle name="Comma 2 2 3 8 2" xfId="1073" xr:uid="{F2D671D8-C453-48EB-A5EC-5D79F7240F19}"/>
    <cellStyle name="Comma 2 2 3 8 2 2" xfId="2102" xr:uid="{CE9AD383-7B01-4CB8-A27A-1C974C71CABF}"/>
    <cellStyle name="Comma 2 2 3 8 2 2 2" xfId="5776" xr:uid="{97B517D1-79CB-4BBD-AB60-6F7065FBA376}"/>
    <cellStyle name="Comma 2 2 3 8 2 3" xfId="4747" xr:uid="{9F1506F5-B156-47A1-A27D-012819A38194}"/>
    <cellStyle name="Comma 2 2 3 8 3" xfId="2103" xr:uid="{C113E614-2F26-4041-A073-881F6F15828F}"/>
    <cellStyle name="Comma 2 2 3 8 3 2" xfId="5777" xr:uid="{3F73579A-CCB9-4142-9E20-624608180153}"/>
    <cellStyle name="Comma 2 2 3 8 4" xfId="4095" xr:uid="{31B46F36-66AC-46C2-8CA9-F23D422ACE83}"/>
    <cellStyle name="Comma 2 2 3 9" xfId="1074" xr:uid="{679AA055-2D83-4E3D-ABED-2FD1B5FEBA54}"/>
    <cellStyle name="Comma 2 2 3 9 2" xfId="2104" xr:uid="{50678804-053C-4532-A122-0BA208E87E1C}"/>
    <cellStyle name="Comma 2 2 3 9 2 2" xfId="5778" xr:uid="{D4B00085-37E2-4117-BAF2-D8835513AB56}"/>
    <cellStyle name="Comma 2 2 3 9 3" xfId="4748" xr:uid="{5CA6D611-F7C8-40E3-BC98-D4442851A74A}"/>
    <cellStyle name="Comma 2 2 4" xfId="15" xr:uid="{6130773F-D89D-4744-A251-0658638DF317}"/>
    <cellStyle name="Comma 2 2 4 2" xfId="150" xr:uid="{F9A9ED3E-749F-4944-B898-DC6090574579}"/>
    <cellStyle name="Comma 2 2 4 2 2" xfId="359" xr:uid="{6A1AE16F-C91F-4349-A477-198109A92D79}"/>
    <cellStyle name="Comma 2 2 4 2 2 2" xfId="626" xr:uid="{A75EBB25-FED3-433F-85AD-5C35D2BF1814}"/>
    <cellStyle name="Comma 2 2 4 2 2 2 2" xfId="1075" xr:uid="{2A3B800F-3305-45D2-A5B2-27ABC35FAEAB}"/>
    <cellStyle name="Comma 2 2 4 2 2 2 2 2" xfId="2105" xr:uid="{E0919BC6-A3AF-4D9F-9B7C-29F4BF45A081}"/>
    <cellStyle name="Comma 2 2 4 2 2 2 2 2 2" xfId="5779" xr:uid="{8E32366D-964F-41EF-98B3-CC39A250EF97}"/>
    <cellStyle name="Comma 2 2 4 2 2 2 2 3" xfId="4749" xr:uid="{93AF97C2-15D9-41A7-98E2-6632DC31742A}"/>
    <cellStyle name="Comma 2 2 4 2 2 2 3" xfId="2106" xr:uid="{A45BD691-9049-40AB-81BE-C249A706E701}"/>
    <cellStyle name="Comma 2 2 4 2 2 2 3 2" xfId="5780" xr:uid="{630B1179-8A91-47B5-BD6E-80376F4B9395}"/>
    <cellStyle name="Comma 2 2 4 2 2 2 4" xfId="4312" xr:uid="{50C552C1-8150-4B8B-B025-46D42EA83508}"/>
    <cellStyle name="Comma 2 2 4 2 2 3" xfId="1076" xr:uid="{D040BF88-9A92-4C96-B96F-0C77D4576CB1}"/>
    <cellStyle name="Comma 2 2 4 2 2 3 2" xfId="2107" xr:uid="{E822E38C-A773-42C5-93C8-A7D7F3D61669}"/>
    <cellStyle name="Comma 2 2 4 2 2 3 2 2" xfId="5781" xr:uid="{7C3F2B31-1301-4E63-A15B-6366620CE456}"/>
    <cellStyle name="Comma 2 2 4 2 2 3 3" xfId="4750" xr:uid="{0784C80B-505A-43EA-A318-2D939CB8C511}"/>
    <cellStyle name="Comma 2 2 4 2 2 4" xfId="2108" xr:uid="{43580772-6CBD-4ECA-9D6F-C72B96A95B7D}"/>
    <cellStyle name="Comma 2 2 4 2 2 4 2" xfId="5782" xr:uid="{D8CCF8D0-C4CA-4F1E-9923-5191527DA2EB}"/>
    <cellStyle name="Comma 2 2 4 2 2 5" xfId="4047" xr:uid="{8AE1EAF7-69E2-4F29-B0FA-A8F9F139D7E8}"/>
    <cellStyle name="Comma 2 2 4 2 3" xfId="627" xr:uid="{4D61172E-1F55-4B5C-A4AF-C0C75B9FBC01}"/>
    <cellStyle name="Comma 2 2 4 2 3 2" xfId="1077" xr:uid="{397ABCC2-39A6-4D47-98E4-505A9376E5A7}"/>
    <cellStyle name="Comma 2 2 4 2 3 2 2" xfId="2109" xr:uid="{E3814AE2-8957-4CF0-BD34-F3EAAF511ECC}"/>
    <cellStyle name="Comma 2 2 4 2 3 2 2 2" xfId="5783" xr:uid="{1D1C1C4F-5BCA-49F7-8B98-8139C03684AA}"/>
    <cellStyle name="Comma 2 2 4 2 3 2 3" xfId="4751" xr:uid="{7399D3DB-8E56-471A-9927-548F32273763}"/>
    <cellStyle name="Comma 2 2 4 2 3 3" xfId="2110" xr:uid="{FBB53D82-86A2-4830-9335-2AD0A8C1D44B}"/>
    <cellStyle name="Comma 2 2 4 2 3 3 2" xfId="5784" xr:uid="{D2B64DA4-96D2-466C-BAD7-AA296DF0D474}"/>
    <cellStyle name="Comma 2 2 4 2 3 4" xfId="4313" xr:uid="{AB94C478-606B-4BD0-802A-09A0DD2AFC97}"/>
    <cellStyle name="Comma 2 2 4 2 4" xfId="539" xr:uid="{2D4D0550-2167-4495-A788-D0C10F05E2DF}"/>
    <cellStyle name="Comma 2 2 4 2 4 2" xfId="1078" xr:uid="{E075A61C-5AC0-484B-949E-F34CAD931A41}"/>
    <cellStyle name="Comma 2 2 4 2 4 2 2" xfId="2111" xr:uid="{4F501E9D-7B52-4A05-AEE3-BBC86C351D84}"/>
    <cellStyle name="Comma 2 2 4 2 4 2 2 2" xfId="5785" xr:uid="{0E67EADC-03BE-423A-837E-44C040084789}"/>
    <cellStyle name="Comma 2 2 4 2 4 2 3" xfId="4752" xr:uid="{CF2BD363-0DFA-4BE4-89CF-8C39B4128EBD}"/>
    <cellStyle name="Comma 2 2 4 2 4 3" xfId="2112" xr:uid="{2345C237-089C-4F46-ACD1-BD3FDDA1B0F2}"/>
    <cellStyle name="Comma 2 2 4 2 4 3 2" xfId="5786" xr:uid="{72AD85D6-FE92-4F0B-BA03-F5D7529AB739}"/>
    <cellStyle name="Comma 2 2 4 2 4 4" xfId="4225" xr:uid="{D19511B3-558D-4926-9D11-BEF616616C9B}"/>
    <cellStyle name="Comma 2 2 4 2 5" xfId="1079" xr:uid="{9C49E468-4F35-40EA-9705-4BBA159E786C}"/>
    <cellStyle name="Comma 2 2 4 2 5 2" xfId="2113" xr:uid="{BCE69586-F7FF-4837-9622-9192803A6C35}"/>
    <cellStyle name="Comma 2 2 4 2 5 2 2" xfId="5787" xr:uid="{D5CA61A1-B973-469B-8237-6FCCC474E1C2}"/>
    <cellStyle name="Comma 2 2 4 2 5 3" xfId="4753" xr:uid="{DBFFEF49-B6AD-44CB-A5EC-6ACCCF390211}"/>
    <cellStyle name="Comma 2 2 4 2 6" xfId="2114" xr:uid="{19119A9F-394D-4A54-9B7D-0974ACCD2B41}"/>
    <cellStyle name="Comma 2 2 4 2 6 2" xfId="5788" xr:uid="{5427F221-BF88-4F7E-B108-7A740185544F}"/>
    <cellStyle name="Comma 2 2 4 2 7" xfId="3857" xr:uid="{F3B190C8-E915-4EEF-AA14-C878B8AFAF59}"/>
    <cellStyle name="Comma 2 2 4 3" xfId="230" xr:uid="{DE52683B-39AE-43DD-994A-6AE901A016F3}"/>
    <cellStyle name="Comma 2 2 4 3 2" xfId="628" xr:uid="{6BDEC9AE-95C2-4032-A2A0-AF253CBF523B}"/>
    <cellStyle name="Comma 2 2 4 3 2 2" xfId="1080" xr:uid="{5712F3F9-8CD5-4B59-94C6-11DDF79160FB}"/>
    <cellStyle name="Comma 2 2 4 3 2 2 2" xfId="2115" xr:uid="{59A6AF26-40A6-45B3-A9D6-DF7D30A0DEBE}"/>
    <cellStyle name="Comma 2 2 4 3 2 2 2 2" xfId="5789" xr:uid="{8B1FBE28-8EF9-4262-A7DB-725BC96128D8}"/>
    <cellStyle name="Comma 2 2 4 3 2 2 3" xfId="4754" xr:uid="{D55C0598-4A2F-48EE-A3C3-2AC8172A24DE}"/>
    <cellStyle name="Comma 2 2 4 3 2 3" xfId="2116" xr:uid="{5F3C8C48-968A-4203-9E73-A21F7BC43C4E}"/>
    <cellStyle name="Comma 2 2 4 3 2 3 2" xfId="5790" xr:uid="{F9C02FCD-90DD-4722-9B9D-FA7AF0C63DB5}"/>
    <cellStyle name="Comma 2 2 4 3 2 4" xfId="4314" xr:uid="{53F1CFCD-9F45-4AC7-855A-5B4125877F68}"/>
    <cellStyle name="Comma 2 2 4 3 3" xfId="1081" xr:uid="{E5644196-604B-48AC-BA40-8A653C507F60}"/>
    <cellStyle name="Comma 2 2 4 3 3 2" xfId="2117" xr:uid="{53409365-19AE-46B0-A494-E8673B6EC64B}"/>
    <cellStyle name="Comma 2 2 4 3 3 2 2" xfId="5791" xr:uid="{23B24F9F-0E7E-444A-9607-D2FB1B307F4C}"/>
    <cellStyle name="Comma 2 2 4 3 3 3" xfId="4755" xr:uid="{499A9175-A55E-441B-B066-A1C6457A1E04}"/>
    <cellStyle name="Comma 2 2 4 3 4" xfId="2118" xr:uid="{199E79A4-8B6C-4339-877A-AA93B351F7E5}"/>
    <cellStyle name="Comma 2 2 4 3 4 2" xfId="5792" xr:uid="{ABDBF97F-6D0A-4686-945D-4571CBA2EA50}"/>
    <cellStyle name="Comma 2 2 4 3 5" xfId="3921" xr:uid="{FCFC8C82-374D-4DBD-99A2-8F6C4EF0ACDC}"/>
    <cellStyle name="Comma 2 2 4 4" xfId="629" xr:uid="{A2931196-9634-4C1F-99FD-AF1612565C18}"/>
    <cellStyle name="Comma 2 2 4 4 2" xfId="1082" xr:uid="{3B1B0FBB-57E1-49FF-A9DC-461BA1DA3CEC}"/>
    <cellStyle name="Comma 2 2 4 4 2 2" xfId="2119" xr:uid="{F1F13BA8-1877-422D-9950-9C1FF72610B9}"/>
    <cellStyle name="Comma 2 2 4 4 2 2 2" xfId="5793" xr:uid="{EB9C87E9-919E-4394-9B45-006F559CA925}"/>
    <cellStyle name="Comma 2 2 4 4 2 3" xfId="4756" xr:uid="{B7010B5D-026E-436B-9B18-3EB082BDF9B0}"/>
    <cellStyle name="Comma 2 2 4 4 3" xfId="2120" xr:uid="{22075BCB-535F-4F69-B76A-C30861FA32D6}"/>
    <cellStyle name="Comma 2 2 4 4 3 2" xfId="5794" xr:uid="{687B5619-4A42-4838-A229-B306CA8B3642}"/>
    <cellStyle name="Comma 2 2 4 4 4" xfId="4315" xr:uid="{78838C58-84C6-4D70-BFDC-A7DA3A1224FC}"/>
    <cellStyle name="Comma 2 2 4 5" xfId="413" xr:uid="{F95FA0B4-7F1F-4014-9430-528B58867671}"/>
    <cellStyle name="Comma 2 2 4 5 2" xfId="1083" xr:uid="{7801939B-A944-4D39-9344-10BDDB621CE2}"/>
    <cellStyle name="Comma 2 2 4 5 2 2" xfId="2121" xr:uid="{A8F8AE4B-AA63-466F-B2CF-CBE3181C2924}"/>
    <cellStyle name="Comma 2 2 4 5 2 2 2" xfId="5795" xr:uid="{825DD32D-C7A8-4B58-80A1-4E2083E6A080}"/>
    <cellStyle name="Comma 2 2 4 5 2 3" xfId="4757" xr:uid="{56A43A82-8C0F-437D-8C03-06509B6EB585}"/>
    <cellStyle name="Comma 2 2 4 5 3" xfId="2122" xr:uid="{95EB8D2E-1046-40E7-A139-60C33BDF52BA}"/>
    <cellStyle name="Comma 2 2 4 5 3 2" xfId="5796" xr:uid="{88898130-3EC6-4C02-97D6-B213EF7C50A9}"/>
    <cellStyle name="Comma 2 2 4 5 4" xfId="4099" xr:uid="{C616627A-4A17-45A2-8F34-AEAA375C03F0}"/>
    <cellStyle name="Comma 2 2 4 6" xfId="1084" xr:uid="{A42DF4F6-AFA7-473C-BD65-3E8497A1EE23}"/>
    <cellStyle name="Comma 2 2 4 6 2" xfId="2123" xr:uid="{F34C3CB2-CE33-44AA-9628-98552F9764D8}"/>
    <cellStyle name="Comma 2 2 4 6 2 2" xfId="5797" xr:uid="{E3ED082C-8D87-4248-8F48-061DEC43B9E2}"/>
    <cellStyle name="Comma 2 2 4 6 3" xfId="4758" xr:uid="{4295EA90-3BEB-469C-B486-AC7A4DD36C8B}"/>
    <cellStyle name="Comma 2 2 4 7" xfId="2124" xr:uid="{D6C877F0-BA1B-4F87-BC15-5323A8D1B8D8}"/>
    <cellStyle name="Comma 2 2 4 7 2" xfId="5798" xr:uid="{2F49C812-0B16-482B-ABDF-7B0529E208C3}"/>
    <cellStyle name="Comma 2 2 4 8" xfId="3731" xr:uid="{5C81ABC1-A423-4FA0-9C0F-06F72E5F72AC}"/>
    <cellStyle name="Comma 2 2 5" xfId="16" xr:uid="{39FE471E-B764-44FA-BE5F-716724DDA57F}"/>
    <cellStyle name="Comma 2 2 5 2" xfId="170" xr:uid="{B531D0E1-61F6-4517-A270-B209A4A64D17}"/>
    <cellStyle name="Comma 2 2 5 2 2" xfId="379" xr:uid="{CB1A1179-A7E1-4822-B641-EDE5DDDFB90C}"/>
    <cellStyle name="Comma 2 2 5 2 2 2" xfId="630" xr:uid="{666A8A98-494F-4AC2-AA08-138E6A31A194}"/>
    <cellStyle name="Comma 2 2 5 2 2 2 2" xfId="1085" xr:uid="{4F78F73A-9939-415B-AD7E-D4ABA549601E}"/>
    <cellStyle name="Comma 2 2 5 2 2 2 2 2" xfId="2125" xr:uid="{18FD2DEF-5BE7-4C48-BF5E-EB8C7B83B33B}"/>
    <cellStyle name="Comma 2 2 5 2 2 2 2 2 2" xfId="5799" xr:uid="{535B4521-C294-40DE-8B9A-149C5AFC4FD7}"/>
    <cellStyle name="Comma 2 2 5 2 2 2 2 3" xfId="4759" xr:uid="{8C91D541-D413-45D8-B063-9150B17B407B}"/>
    <cellStyle name="Comma 2 2 5 2 2 2 3" xfId="2126" xr:uid="{CBF45707-3F35-4673-AD3E-4DDA06B53830}"/>
    <cellStyle name="Comma 2 2 5 2 2 2 3 2" xfId="5800" xr:uid="{22E35BF5-55CA-43DA-A68F-62245DA425C0}"/>
    <cellStyle name="Comma 2 2 5 2 2 2 4" xfId="4316" xr:uid="{BC2F775F-C490-4C5F-9CF8-5759F277E11B}"/>
    <cellStyle name="Comma 2 2 5 2 2 3" xfId="1086" xr:uid="{7CD8AD67-3221-4843-AE48-11814E28C063}"/>
    <cellStyle name="Comma 2 2 5 2 2 3 2" xfId="2127" xr:uid="{CE38AF13-D9C3-4C59-A255-3FBD387AEA36}"/>
    <cellStyle name="Comma 2 2 5 2 2 3 2 2" xfId="5801" xr:uid="{7E3A329C-9642-4120-A0EA-B5BBDD7A2C62}"/>
    <cellStyle name="Comma 2 2 5 2 2 3 3" xfId="4760" xr:uid="{2551EC16-060A-4E95-9DA5-1F206BE5F2A1}"/>
    <cellStyle name="Comma 2 2 5 2 2 4" xfId="2128" xr:uid="{BC6147E6-5513-41B1-A145-F8C11258C294}"/>
    <cellStyle name="Comma 2 2 5 2 2 4 2" xfId="5802" xr:uid="{B733DAB5-2609-4A8B-A1F9-5B567C1364C1}"/>
    <cellStyle name="Comma 2 2 5 2 2 5" xfId="4067" xr:uid="{0B5A153F-B2DF-4A8F-A1A1-EAF28D185CE2}"/>
    <cellStyle name="Comma 2 2 5 2 3" xfId="631" xr:uid="{31558DB1-1852-4A6F-987B-F061E8B76DE5}"/>
    <cellStyle name="Comma 2 2 5 2 3 2" xfId="1087" xr:uid="{A86DBD76-76DB-4F05-A0B2-87A0A85A12B6}"/>
    <cellStyle name="Comma 2 2 5 2 3 2 2" xfId="2129" xr:uid="{F671E559-EEF5-4515-B410-9BA5751131C2}"/>
    <cellStyle name="Comma 2 2 5 2 3 2 2 2" xfId="5803" xr:uid="{39BB0376-743E-422B-A588-965BC5E48F4D}"/>
    <cellStyle name="Comma 2 2 5 2 3 2 3" xfId="4761" xr:uid="{BCD5B973-0B5E-4816-AEB3-1544F7C3318E}"/>
    <cellStyle name="Comma 2 2 5 2 3 3" xfId="2130" xr:uid="{EA7EE11A-2FF1-4A4C-85D7-9C88B5007564}"/>
    <cellStyle name="Comma 2 2 5 2 3 3 2" xfId="5804" xr:uid="{31B374DF-FD2D-40DB-AD83-55CB79D1572E}"/>
    <cellStyle name="Comma 2 2 5 2 3 4" xfId="4317" xr:uid="{04F5AEEA-BB63-40EE-A598-8FBFA3980788}"/>
    <cellStyle name="Comma 2 2 5 2 4" xfId="559" xr:uid="{E365933F-C9D9-498E-BD3B-84D1E626BA4B}"/>
    <cellStyle name="Comma 2 2 5 2 4 2" xfId="1088" xr:uid="{8D01324B-973E-4830-80FA-744991C5224B}"/>
    <cellStyle name="Comma 2 2 5 2 4 2 2" xfId="2131" xr:uid="{94D2AFBC-B387-46F0-876B-4B10FDC08192}"/>
    <cellStyle name="Comma 2 2 5 2 4 2 2 2" xfId="5805" xr:uid="{37CBC69C-4D02-44F4-83AC-96746A6F69A6}"/>
    <cellStyle name="Comma 2 2 5 2 4 2 3" xfId="4762" xr:uid="{C102E854-5956-4413-9A97-653438D9AE22}"/>
    <cellStyle name="Comma 2 2 5 2 4 3" xfId="2132" xr:uid="{CFDF6F50-2105-44B2-9B28-76C2A8F79215}"/>
    <cellStyle name="Comma 2 2 5 2 4 3 2" xfId="5806" xr:uid="{9FD4F73D-F5C2-4D1F-A571-5DAE7DA5D194}"/>
    <cellStyle name="Comma 2 2 5 2 4 4" xfId="4245" xr:uid="{33774684-27AC-4088-8CB7-7A2078854AEE}"/>
    <cellStyle name="Comma 2 2 5 2 5" xfId="1089" xr:uid="{EAE3349D-80E6-4FF5-ADC7-134F15657FD8}"/>
    <cellStyle name="Comma 2 2 5 2 5 2" xfId="2133" xr:uid="{4120DBF1-E3B0-43C8-9F1D-BDE4C74FE6FF}"/>
    <cellStyle name="Comma 2 2 5 2 5 2 2" xfId="5807" xr:uid="{89773E6E-0692-49DB-96B8-2A9ED33E0FDF}"/>
    <cellStyle name="Comma 2 2 5 2 5 3" xfId="4763" xr:uid="{513128C9-D55E-4DB0-B34B-8E171ECEBF1B}"/>
    <cellStyle name="Comma 2 2 5 2 6" xfId="2134" xr:uid="{33DC70A4-11B2-4135-B9CC-B740CD2A8DDE}"/>
    <cellStyle name="Comma 2 2 5 2 6 2" xfId="5808" xr:uid="{0C19C88D-E680-45CB-8445-EB71C167CD5E}"/>
    <cellStyle name="Comma 2 2 5 2 7" xfId="3877" xr:uid="{AD538206-AEE0-4FB6-B1A1-16955830ECC7}"/>
    <cellStyle name="Comma 2 2 5 3" xfId="231" xr:uid="{0354E108-45D0-4AA6-9292-50883D9BE6B4}"/>
    <cellStyle name="Comma 2 2 5 3 2" xfId="632" xr:uid="{2DAADDB7-35C8-49B8-9D4B-93D4F7A34EEF}"/>
    <cellStyle name="Comma 2 2 5 3 2 2" xfId="1090" xr:uid="{A352E6CA-20B9-448A-A1B2-C269F63D29D9}"/>
    <cellStyle name="Comma 2 2 5 3 2 2 2" xfId="2135" xr:uid="{81D331B2-2A57-42AC-98C6-7FB2846DA72A}"/>
    <cellStyle name="Comma 2 2 5 3 2 2 2 2" xfId="5809" xr:uid="{E20AEBA7-C5D5-4D19-B521-CB7A18DB44B1}"/>
    <cellStyle name="Comma 2 2 5 3 2 2 3" xfId="4764" xr:uid="{4244DA92-D78F-443A-A975-F486725463B8}"/>
    <cellStyle name="Comma 2 2 5 3 2 3" xfId="2136" xr:uid="{1E5F1B6E-5C5B-4F98-9339-72429B208A5A}"/>
    <cellStyle name="Comma 2 2 5 3 2 3 2" xfId="5810" xr:uid="{3E00E0B1-67D0-4650-A560-37D9FBE32AFF}"/>
    <cellStyle name="Comma 2 2 5 3 2 4" xfId="4318" xr:uid="{FDAD47CE-E5EF-48CB-9974-24DAC52314A2}"/>
    <cellStyle name="Comma 2 2 5 3 3" xfId="1091" xr:uid="{F4CC1CC7-A8D4-4A6D-AFBC-A622D6917042}"/>
    <cellStyle name="Comma 2 2 5 3 3 2" xfId="2137" xr:uid="{645E3955-9931-48EA-917F-3C279411923B}"/>
    <cellStyle name="Comma 2 2 5 3 3 2 2" xfId="5811" xr:uid="{6FBDF688-6015-4CA5-92A6-44AC0BC5B80E}"/>
    <cellStyle name="Comma 2 2 5 3 3 3" xfId="4765" xr:uid="{3C0CC30D-55DD-4B86-975B-054CC83737CF}"/>
    <cellStyle name="Comma 2 2 5 3 4" xfId="2138" xr:uid="{B6158E48-6FEF-4F4C-9C9A-A73690C461FE}"/>
    <cellStyle name="Comma 2 2 5 3 4 2" xfId="5812" xr:uid="{0746EE02-3932-45BB-AD8E-2BD8ED86B008}"/>
    <cellStyle name="Comma 2 2 5 3 5" xfId="3922" xr:uid="{3C0EB9C6-CC24-4865-8313-61C99AB19F76}"/>
    <cellStyle name="Comma 2 2 5 4" xfId="633" xr:uid="{55A6B751-44B0-4E19-9AB4-7138E6D2810C}"/>
    <cellStyle name="Comma 2 2 5 4 2" xfId="1092" xr:uid="{97064074-2A56-4ABB-8422-0CE9FEAFFE19}"/>
    <cellStyle name="Comma 2 2 5 4 2 2" xfId="2139" xr:uid="{7BA143EE-CB7D-4065-B721-7F23BC63D1C2}"/>
    <cellStyle name="Comma 2 2 5 4 2 2 2" xfId="5813" xr:uid="{6C1EC38E-1531-4902-80E6-64ECC21FD13A}"/>
    <cellStyle name="Comma 2 2 5 4 2 3" xfId="4766" xr:uid="{86A5E21F-F3BE-47CF-8486-139F8907B8FA}"/>
    <cellStyle name="Comma 2 2 5 4 3" xfId="2140" xr:uid="{15189500-B4FE-4029-9571-D7CD832AF7C4}"/>
    <cellStyle name="Comma 2 2 5 4 3 2" xfId="5814" xr:uid="{22C7C2E1-C8BA-42D2-B407-F64977C75947}"/>
    <cellStyle name="Comma 2 2 5 4 4" xfId="4319" xr:uid="{4DA838CF-CDFA-48F9-B754-5D1451C01421}"/>
    <cellStyle name="Comma 2 2 5 5" xfId="414" xr:uid="{2A05C7A4-FEDD-432C-9697-B26C851711D5}"/>
    <cellStyle name="Comma 2 2 5 5 2" xfId="1093" xr:uid="{3E2F6AA9-F50F-4B40-B6C0-F671F1CBCE3F}"/>
    <cellStyle name="Comma 2 2 5 5 2 2" xfId="2141" xr:uid="{B551C281-685E-4CD9-8A0A-81C280332D9B}"/>
    <cellStyle name="Comma 2 2 5 5 2 2 2" xfId="5815" xr:uid="{FF1D3E8C-57BB-40F0-A723-9E5DB18F6168}"/>
    <cellStyle name="Comma 2 2 5 5 2 3" xfId="4767" xr:uid="{89A946FF-19E1-4248-8F1A-50876334BFAF}"/>
    <cellStyle name="Comma 2 2 5 5 3" xfId="2142" xr:uid="{97A18E34-4A75-47C3-B5AD-F2A9E2DC58C9}"/>
    <cellStyle name="Comma 2 2 5 5 3 2" xfId="5816" xr:uid="{06D02A60-F5A2-42D6-AE4E-BA5CBD244227}"/>
    <cellStyle name="Comma 2 2 5 5 4" xfId="4100" xr:uid="{87C15D68-31E6-4DFB-8149-01546029ED02}"/>
    <cellStyle name="Comma 2 2 5 6" xfId="1094" xr:uid="{0732F734-4CC0-4A36-9F39-6BC1A8FAECD9}"/>
    <cellStyle name="Comma 2 2 5 6 2" xfId="2143" xr:uid="{D7DD174A-9E52-4F67-953F-00D7D74B4EFE}"/>
    <cellStyle name="Comma 2 2 5 6 2 2" xfId="5817" xr:uid="{95AEAAD1-1B6A-4EDC-A2BB-162B2220E45C}"/>
    <cellStyle name="Comma 2 2 5 6 3" xfId="4768" xr:uid="{1BD26FA0-57FE-43A8-BEDA-B0324361BE8E}"/>
    <cellStyle name="Comma 2 2 5 7" xfId="2144" xr:uid="{56062BF6-31DB-4AF0-9F33-A11386994411}"/>
    <cellStyle name="Comma 2 2 5 7 2" xfId="5818" xr:uid="{5A84EA49-2F20-47D9-9835-D8CD78C84424}"/>
    <cellStyle name="Comma 2 2 5 8" xfId="3732" xr:uid="{61167918-9B14-4741-8EE9-F95FFC967AFB}"/>
    <cellStyle name="Comma 2 2 6" xfId="17" xr:uid="{5530860F-BB72-409A-BEEE-851442DBA175}"/>
    <cellStyle name="Comma 2 2 6 2" xfId="126" xr:uid="{274DE9F9-0552-402E-952C-3B8DAD94FB6C}"/>
    <cellStyle name="Comma 2 2 6 2 2" xfId="335" xr:uid="{E739C946-8BF9-439C-BACF-AB7B2E9FAECD}"/>
    <cellStyle name="Comma 2 2 6 2 2 2" xfId="634" xr:uid="{B1DC591A-F650-487E-A609-A95E5D4E675D}"/>
    <cellStyle name="Comma 2 2 6 2 2 2 2" xfId="1095" xr:uid="{10B151DF-9E59-4594-9048-4F38BFACECEE}"/>
    <cellStyle name="Comma 2 2 6 2 2 2 2 2" xfId="2145" xr:uid="{EA7A3A55-48F9-455F-B3C0-EE7870C7570E}"/>
    <cellStyle name="Comma 2 2 6 2 2 2 2 2 2" xfId="5819" xr:uid="{47BFA0C9-D529-4972-BD95-199CA2701B87}"/>
    <cellStyle name="Comma 2 2 6 2 2 2 2 3" xfId="4769" xr:uid="{C1D03474-F7AA-4C8A-8DC8-58F7DBB8721E}"/>
    <cellStyle name="Comma 2 2 6 2 2 2 3" xfId="2146" xr:uid="{5007395A-E6E6-4112-A9F6-D20F27932DE7}"/>
    <cellStyle name="Comma 2 2 6 2 2 2 3 2" xfId="5820" xr:uid="{57D36EB4-8E99-4533-AD47-FB29D6DB8F46}"/>
    <cellStyle name="Comma 2 2 6 2 2 2 4" xfId="4320" xr:uid="{1FAE1397-3333-49E0-B124-94F06967AFBA}"/>
    <cellStyle name="Comma 2 2 6 2 2 3" xfId="1096" xr:uid="{9A4922C9-922F-4266-8EE3-42B2D0CD88D1}"/>
    <cellStyle name="Comma 2 2 6 2 2 3 2" xfId="2147" xr:uid="{1A5B828A-8633-44C3-90A9-1CF2FA361517}"/>
    <cellStyle name="Comma 2 2 6 2 2 3 2 2" xfId="5821" xr:uid="{EF910985-8CAB-4F57-9200-54625DE0BF2C}"/>
    <cellStyle name="Comma 2 2 6 2 2 3 3" xfId="4770" xr:uid="{A19A8387-6BD7-471D-9F5E-8F6F2D5EF338}"/>
    <cellStyle name="Comma 2 2 6 2 2 4" xfId="2148" xr:uid="{8E11F59C-A8C4-4C72-AE50-98904D4C2700}"/>
    <cellStyle name="Comma 2 2 6 2 2 4 2" xfId="5822" xr:uid="{CB414BCA-8B15-48CD-B53C-7BF85DCBF0A2}"/>
    <cellStyle name="Comma 2 2 6 2 2 5" xfId="4023" xr:uid="{B74A8786-0834-4752-9601-F8B84CA3F724}"/>
    <cellStyle name="Comma 2 2 6 2 3" xfId="635" xr:uid="{824D802D-AB62-426D-9E5B-6096BCA55E97}"/>
    <cellStyle name="Comma 2 2 6 2 3 2" xfId="1097" xr:uid="{CCF91925-B661-4182-8586-75ED443C2D3D}"/>
    <cellStyle name="Comma 2 2 6 2 3 2 2" xfId="2149" xr:uid="{BBF3E1EF-FFA6-4AE5-A6D8-57CDE047B658}"/>
    <cellStyle name="Comma 2 2 6 2 3 2 2 2" xfId="5823" xr:uid="{63D89CB5-E23E-49FF-9AD5-1EBF0DA46795}"/>
    <cellStyle name="Comma 2 2 6 2 3 2 3" xfId="4771" xr:uid="{AE027556-0485-461A-AF2F-FB6203D41BC1}"/>
    <cellStyle name="Comma 2 2 6 2 3 3" xfId="2150" xr:uid="{7DD127EE-B4D6-4F60-8E02-D981D643F4FE}"/>
    <cellStyle name="Comma 2 2 6 2 3 3 2" xfId="5824" xr:uid="{7013CDC4-0F82-4669-8AB2-94EC45C469AD}"/>
    <cellStyle name="Comma 2 2 6 2 3 4" xfId="4321" xr:uid="{5D16092A-3460-423A-9F37-11AEEA0F3440}"/>
    <cellStyle name="Comma 2 2 6 2 4" xfId="515" xr:uid="{20D5A2A0-A8E4-410A-8661-685CEE5E6DA8}"/>
    <cellStyle name="Comma 2 2 6 2 4 2" xfId="1098" xr:uid="{EEF8D963-36A6-4915-A342-E35D2E9E7996}"/>
    <cellStyle name="Comma 2 2 6 2 4 2 2" xfId="2151" xr:uid="{FA037F13-CD9B-49A0-A326-252A1F383AB1}"/>
    <cellStyle name="Comma 2 2 6 2 4 2 2 2" xfId="5825" xr:uid="{4FC2C5DB-2618-41A8-944E-207EBFCDEB6F}"/>
    <cellStyle name="Comma 2 2 6 2 4 2 3" xfId="4772" xr:uid="{4926A885-1DBE-4D84-A309-1D9B426291FE}"/>
    <cellStyle name="Comma 2 2 6 2 4 3" xfId="2152" xr:uid="{B94B82CF-769E-4550-A210-E8935EAB32D8}"/>
    <cellStyle name="Comma 2 2 6 2 4 3 2" xfId="5826" xr:uid="{71891A0C-D3F8-4E52-A463-2A53272ADADF}"/>
    <cellStyle name="Comma 2 2 6 2 4 4" xfId="4201" xr:uid="{14A1D449-70E4-4F5D-AC93-97459613FE60}"/>
    <cellStyle name="Comma 2 2 6 2 5" xfId="1099" xr:uid="{89336195-AC10-459E-B09A-54E7EC75BBC7}"/>
    <cellStyle name="Comma 2 2 6 2 5 2" xfId="2153" xr:uid="{FCB3D56B-3AF6-4D13-B12F-D9F051796A62}"/>
    <cellStyle name="Comma 2 2 6 2 5 2 2" xfId="5827" xr:uid="{6AA45A7D-EDC3-4142-8390-8CDE5614E986}"/>
    <cellStyle name="Comma 2 2 6 2 5 3" xfId="4773" xr:uid="{503841A3-90F8-4138-A784-1632FED6A8B9}"/>
    <cellStyle name="Comma 2 2 6 2 6" xfId="2154" xr:uid="{2552B3AA-DE9F-485A-98EA-01EAE38581D7}"/>
    <cellStyle name="Comma 2 2 6 2 6 2" xfId="5828" xr:uid="{0E495B8C-144D-4751-AEE4-5A66A64DE626}"/>
    <cellStyle name="Comma 2 2 6 2 7" xfId="3833" xr:uid="{D30E5EA8-D142-4E16-9EFE-62FD1B394AE8}"/>
    <cellStyle name="Comma 2 2 6 3" xfId="232" xr:uid="{3DF4EDE0-3839-40CE-AD44-69BE5C1A7968}"/>
    <cellStyle name="Comma 2 2 6 3 2" xfId="636" xr:uid="{604E11AB-AF28-4FBC-A471-52602BC3711F}"/>
    <cellStyle name="Comma 2 2 6 3 2 2" xfId="1100" xr:uid="{62F5F261-4829-48DD-8E81-CE2A05CE74F4}"/>
    <cellStyle name="Comma 2 2 6 3 2 2 2" xfId="2155" xr:uid="{2E051453-BF4F-44A6-88F8-FF1DAA06DC83}"/>
    <cellStyle name="Comma 2 2 6 3 2 2 2 2" xfId="5829" xr:uid="{92871D52-DD98-4444-BF93-01D11D2686C8}"/>
    <cellStyle name="Comma 2 2 6 3 2 2 3" xfId="4774" xr:uid="{A31A4F73-8691-487E-9670-25E015F43CD2}"/>
    <cellStyle name="Comma 2 2 6 3 2 3" xfId="2156" xr:uid="{910D17BE-4002-4739-94A0-E7E0C4D4BB68}"/>
    <cellStyle name="Comma 2 2 6 3 2 3 2" xfId="5830" xr:uid="{5DFBFAE0-455F-4C10-806A-8667C36619F5}"/>
    <cellStyle name="Comma 2 2 6 3 2 4" xfId="4322" xr:uid="{24917B43-8108-47A4-B499-9A5132DC7B97}"/>
    <cellStyle name="Comma 2 2 6 3 3" xfId="1101" xr:uid="{69456A83-64FB-4E3D-9361-4FC2E0F9482F}"/>
    <cellStyle name="Comma 2 2 6 3 3 2" xfId="2157" xr:uid="{4084A331-DB20-41D1-A7AF-7CC359DB7500}"/>
    <cellStyle name="Comma 2 2 6 3 3 2 2" xfId="5831" xr:uid="{27D86F08-F6A7-4627-9C13-31D5B968223B}"/>
    <cellStyle name="Comma 2 2 6 3 3 3" xfId="4775" xr:uid="{D72D7466-47DD-4072-A067-15DA2AB6FE1F}"/>
    <cellStyle name="Comma 2 2 6 3 4" xfId="2158" xr:uid="{FC5B5A08-2689-47CF-B537-2CA771A61CD0}"/>
    <cellStyle name="Comma 2 2 6 3 4 2" xfId="5832" xr:uid="{4A46F977-72A8-4769-8EA2-7CB5C001E8EA}"/>
    <cellStyle name="Comma 2 2 6 3 5" xfId="3923" xr:uid="{D5F0C89F-5F4E-44BE-803C-E2DC4E4E1CC4}"/>
    <cellStyle name="Comma 2 2 6 4" xfId="637" xr:uid="{AFB4CB47-5BC1-4B97-849B-8AC575E33AEA}"/>
    <cellStyle name="Comma 2 2 6 4 2" xfId="1102" xr:uid="{7A900984-F887-44C3-A388-250BB5C66F7D}"/>
    <cellStyle name="Comma 2 2 6 4 2 2" xfId="2159" xr:uid="{DFCC0709-85C7-4DA3-8995-5BE74ACD4D38}"/>
    <cellStyle name="Comma 2 2 6 4 2 2 2" xfId="5833" xr:uid="{9D9C1105-6685-449C-A1CC-E96CB67B8185}"/>
    <cellStyle name="Comma 2 2 6 4 2 3" xfId="4776" xr:uid="{9FD36245-63BB-4C3A-8200-1E68F165EF3C}"/>
    <cellStyle name="Comma 2 2 6 4 3" xfId="2160" xr:uid="{94BB41D2-E553-4257-8C50-B947BFD37F9D}"/>
    <cellStyle name="Comma 2 2 6 4 3 2" xfId="5834" xr:uid="{67A8CCF4-882C-4ED6-9D1A-6C4F13C7BBA8}"/>
    <cellStyle name="Comma 2 2 6 4 4" xfId="4323" xr:uid="{D2C82310-0111-4FA2-B82F-381C06788CF0}"/>
    <cellStyle name="Comma 2 2 6 5" xfId="415" xr:uid="{BD691490-FD45-4F8F-849E-CBD7C8C82FC3}"/>
    <cellStyle name="Comma 2 2 6 5 2" xfId="1103" xr:uid="{C39AF449-09F0-4D7C-BBE1-282B894FAD79}"/>
    <cellStyle name="Comma 2 2 6 5 2 2" xfId="2161" xr:uid="{FFBBC6B8-7DD3-42F3-B433-054680909412}"/>
    <cellStyle name="Comma 2 2 6 5 2 2 2" xfId="5835" xr:uid="{BAA34994-07FE-43F5-BFCF-08D7E12FCEB3}"/>
    <cellStyle name="Comma 2 2 6 5 2 3" xfId="4777" xr:uid="{65E71669-7772-4BD9-946E-EF89ACBBCB8A}"/>
    <cellStyle name="Comma 2 2 6 5 3" xfId="2162" xr:uid="{60D6963A-84A5-4B54-9289-6A3DDA96CF3F}"/>
    <cellStyle name="Comma 2 2 6 5 3 2" xfId="5836" xr:uid="{C6700A2C-8DD4-46DD-9DF9-D4E047D8E9AB}"/>
    <cellStyle name="Comma 2 2 6 5 4" xfId="4101" xr:uid="{761F842C-C981-46DF-AB2E-9AE61F41B10E}"/>
    <cellStyle name="Comma 2 2 6 6" xfId="1104" xr:uid="{446B1833-AB15-419B-9CDE-45EAA5C28E03}"/>
    <cellStyle name="Comma 2 2 6 6 2" xfId="2163" xr:uid="{55366B57-7B59-4061-8DA3-80807BBC5CE9}"/>
    <cellStyle name="Comma 2 2 6 6 2 2" xfId="5837" xr:uid="{13D24E5C-5CA3-4CB9-8156-BFE1333D3EB0}"/>
    <cellStyle name="Comma 2 2 6 6 3" xfId="4778" xr:uid="{7B0A8DEE-AE5A-460A-A3A7-723A01E76B3D}"/>
    <cellStyle name="Comma 2 2 6 7" xfId="2164" xr:uid="{B6B564BD-2296-4D37-8ABC-E01C6CEDAD30}"/>
    <cellStyle name="Comma 2 2 6 7 2" xfId="5838" xr:uid="{2621E4BD-9F92-4597-B90F-8A6D423854BD}"/>
    <cellStyle name="Comma 2 2 6 8" xfId="3733" xr:uid="{482F2B91-4A76-4ED1-A8EF-6B8B37F4CE30}"/>
    <cellStyle name="Comma 2 2 7" xfId="105" xr:uid="{72F1CC20-6130-49DB-B597-4C3E25660CBB}"/>
    <cellStyle name="Comma 2 2 7 2" xfId="314" xr:uid="{AE0B9A1E-F402-4019-B8C6-2C75ED97CC40}"/>
    <cellStyle name="Comma 2 2 7 2 2" xfId="638" xr:uid="{B38C9DC7-FB53-4C5B-8A95-4AFEFD64B4E2}"/>
    <cellStyle name="Comma 2 2 7 2 2 2" xfId="1105" xr:uid="{659022AC-5F38-4C56-A7D0-710FF2192CB3}"/>
    <cellStyle name="Comma 2 2 7 2 2 2 2" xfId="2165" xr:uid="{E9D6F727-A7A0-438D-991C-31528BE4A049}"/>
    <cellStyle name="Comma 2 2 7 2 2 2 2 2" xfId="5839" xr:uid="{C058F361-E37B-4228-834F-D64CD94D1F17}"/>
    <cellStyle name="Comma 2 2 7 2 2 2 3" xfId="4779" xr:uid="{F7D90CCA-AFD0-42CB-880C-1843D9A1AFC5}"/>
    <cellStyle name="Comma 2 2 7 2 2 3" xfId="2166" xr:uid="{2D89865A-2861-475C-B93B-2E2CD62C3C8B}"/>
    <cellStyle name="Comma 2 2 7 2 2 3 2" xfId="5840" xr:uid="{26295B5D-517F-4279-92B3-A19FEEFA375C}"/>
    <cellStyle name="Comma 2 2 7 2 2 4" xfId="4324" xr:uid="{FB34A25F-823B-438C-92BF-83C78832213B}"/>
    <cellStyle name="Comma 2 2 7 2 3" xfId="1106" xr:uid="{DB0AE696-42A5-47EE-A1F5-E288EC2FBBD1}"/>
    <cellStyle name="Comma 2 2 7 2 3 2" xfId="2167" xr:uid="{6E809427-407F-4F04-930B-079C7AAC5A2D}"/>
    <cellStyle name="Comma 2 2 7 2 3 2 2" xfId="5841" xr:uid="{79780E5A-F3C2-4A5D-8AE9-9AD730FFCFC3}"/>
    <cellStyle name="Comma 2 2 7 2 3 3" xfId="4780" xr:uid="{628B792F-4FA2-481F-A6CD-8061A8386433}"/>
    <cellStyle name="Comma 2 2 7 2 4" xfId="2168" xr:uid="{08E5BA87-011F-4EF8-97D7-5A006C49910A}"/>
    <cellStyle name="Comma 2 2 7 2 4 2" xfId="5842" xr:uid="{9D574E8D-963D-4C06-958B-5A847C00F8C0}"/>
    <cellStyle name="Comma 2 2 7 2 5" xfId="4002" xr:uid="{A7928D1C-A36E-41D0-AE80-1764D04CCEAA}"/>
    <cellStyle name="Comma 2 2 7 3" xfId="639" xr:uid="{3AD778A8-B381-4665-AB3D-B996B83CA24A}"/>
    <cellStyle name="Comma 2 2 7 3 2" xfId="1107" xr:uid="{FC87E870-0A5B-4642-B508-845459CD202A}"/>
    <cellStyle name="Comma 2 2 7 3 2 2" xfId="2169" xr:uid="{E55B13B9-C0D5-4E1D-ACA8-376C69A9093A}"/>
    <cellStyle name="Comma 2 2 7 3 2 2 2" xfId="5843" xr:uid="{DC1C8735-F7A1-4AB0-8B86-9585F696550E}"/>
    <cellStyle name="Comma 2 2 7 3 2 3" xfId="4781" xr:uid="{AB393C33-9A3F-49E8-8598-7D196A7A2D66}"/>
    <cellStyle name="Comma 2 2 7 3 3" xfId="2170" xr:uid="{017ADB4B-2A6E-413F-AA85-E0E2F4857313}"/>
    <cellStyle name="Comma 2 2 7 3 3 2" xfId="5844" xr:uid="{398DBC6C-3657-4221-A6A8-AB6D58416354}"/>
    <cellStyle name="Comma 2 2 7 3 4" xfId="4325" xr:uid="{772919B5-91F3-430B-87C5-18097D561B14}"/>
    <cellStyle name="Comma 2 2 7 4" xfId="494" xr:uid="{4838506D-E85D-4822-B3A3-3A13233205AD}"/>
    <cellStyle name="Comma 2 2 7 4 2" xfId="1108" xr:uid="{2E8210ED-366B-4191-BA31-AA9A11985749}"/>
    <cellStyle name="Comma 2 2 7 4 2 2" xfId="2171" xr:uid="{0E92FCD9-FE83-4890-9E97-E61B663686B9}"/>
    <cellStyle name="Comma 2 2 7 4 2 2 2" xfId="5845" xr:uid="{306064E3-E93C-4B52-ADF4-3C92716BA515}"/>
    <cellStyle name="Comma 2 2 7 4 2 3" xfId="4782" xr:uid="{3FEA7234-824A-43A9-A87F-ABB1CBE23AA7}"/>
    <cellStyle name="Comma 2 2 7 4 3" xfId="2172" xr:uid="{8D1262FD-B821-4582-B50D-DB1D0D4A4731}"/>
    <cellStyle name="Comma 2 2 7 4 3 2" xfId="5846" xr:uid="{296A9E0F-6F04-4AE4-95A3-4745F993900E}"/>
    <cellStyle name="Comma 2 2 7 4 4" xfId="4180" xr:uid="{A2B49473-1228-4B3F-B9F9-F080F547FA35}"/>
    <cellStyle name="Comma 2 2 7 5" xfId="1109" xr:uid="{79FEA542-1C65-41D6-B344-9B42117105F6}"/>
    <cellStyle name="Comma 2 2 7 5 2" xfId="2173" xr:uid="{46C6C20F-79EB-42E7-B278-702AFB796D95}"/>
    <cellStyle name="Comma 2 2 7 5 2 2" xfId="5847" xr:uid="{A3B49452-6538-42CC-BA1D-FA6EE4A45040}"/>
    <cellStyle name="Comma 2 2 7 5 3" xfId="4783" xr:uid="{B303CDDE-BCDA-462A-B860-770B60BDAC7F}"/>
    <cellStyle name="Comma 2 2 7 6" xfId="2174" xr:uid="{A4BC2CCC-FC7F-4D5C-A18C-2943C3AC210F}"/>
    <cellStyle name="Comma 2 2 7 6 2" xfId="5848" xr:uid="{5D8AFCC7-67F4-4557-ABB6-CD4F7801DA83}"/>
    <cellStyle name="Comma 2 2 7 7" xfId="3812" xr:uid="{6E36E607-CC40-429E-82DE-306CF2AFACB5}"/>
    <cellStyle name="Comma 2 2 8" xfId="221" xr:uid="{291E514F-136D-45C0-9DB4-212DF149585F}"/>
    <cellStyle name="Comma 2 2 8 2" xfId="640" xr:uid="{7FE56A4D-BA61-4406-9782-94CB3F58366B}"/>
    <cellStyle name="Comma 2 2 8 2 2" xfId="1110" xr:uid="{AAE20247-A4D5-4BCB-95D0-099C23D882FE}"/>
    <cellStyle name="Comma 2 2 8 2 2 2" xfId="2175" xr:uid="{702855B8-073E-43F3-ACD1-E6017F7D49B4}"/>
    <cellStyle name="Comma 2 2 8 2 2 2 2" xfId="5849" xr:uid="{92E50F06-0689-4FE0-B3D2-A9F5D378D94D}"/>
    <cellStyle name="Comma 2 2 8 2 2 3" xfId="4784" xr:uid="{0EE2C19D-5721-43DB-842E-5BE58F8129F1}"/>
    <cellStyle name="Comma 2 2 8 2 3" xfId="2176" xr:uid="{C34F7854-1A13-42D8-99B4-A5A0531B0B3B}"/>
    <cellStyle name="Comma 2 2 8 2 3 2" xfId="5850" xr:uid="{2C899E4E-5669-44A0-BE5A-13F6626A62CB}"/>
    <cellStyle name="Comma 2 2 8 2 4" xfId="4326" xr:uid="{856A6B07-38ED-451C-918C-D7BCC591E42C}"/>
    <cellStyle name="Comma 2 2 8 3" xfId="1111" xr:uid="{DE2B2277-C657-4668-8FE1-36C1D0803158}"/>
    <cellStyle name="Comma 2 2 8 3 2" xfId="2177" xr:uid="{E65304FD-DF2C-47FF-B898-DF40EDF23505}"/>
    <cellStyle name="Comma 2 2 8 3 2 2" xfId="5851" xr:uid="{8BF9E03C-9ACD-487F-BFCC-F1142D1A97CB}"/>
    <cellStyle name="Comma 2 2 8 3 3" xfId="4785" xr:uid="{F2E5A506-742A-4737-899A-03B50D3ABBAC}"/>
    <cellStyle name="Comma 2 2 8 4" xfId="2178" xr:uid="{EFD867E9-A8C7-4EA7-92BB-6759385FE1B0}"/>
    <cellStyle name="Comma 2 2 8 4 2" xfId="5852" xr:uid="{97FEE178-FB7E-441C-905C-7770FC54C4BD}"/>
    <cellStyle name="Comma 2 2 8 5" xfId="3912" xr:uid="{16A12130-EC89-45CA-BABE-88D391EB9E6C}"/>
    <cellStyle name="Comma 2 2 9" xfId="202" xr:uid="{6C4E2281-C667-4422-A9F9-07065C22A235}"/>
    <cellStyle name="Comma 2 2 9 2" xfId="641" xr:uid="{7AF37A73-7302-431B-B54E-B58D7F737A51}"/>
    <cellStyle name="Comma 2 2 9 2 2" xfId="1112" xr:uid="{D9B8123F-11AC-424C-B2D5-45761509ACDB}"/>
    <cellStyle name="Comma 2 2 9 2 2 2" xfId="2179" xr:uid="{092CFE70-8FCB-48E4-B0EC-20BF4830EE3B}"/>
    <cellStyle name="Comma 2 2 9 2 2 2 2" xfId="5853" xr:uid="{D3032E85-ECB7-47CB-8E83-3C8BF8F059E7}"/>
    <cellStyle name="Comma 2 2 9 2 2 3" xfId="4786" xr:uid="{BAB82DA1-FE9B-4965-9D58-95F5B1E44725}"/>
    <cellStyle name="Comma 2 2 9 2 3" xfId="2180" xr:uid="{D39C0EA7-1B88-476F-8F74-79420A45B4A2}"/>
    <cellStyle name="Comma 2 2 9 2 3 2" xfId="5854" xr:uid="{E4C41FF9-4F2F-440A-B513-A87664A879DB}"/>
    <cellStyle name="Comma 2 2 9 2 4" xfId="4327" xr:uid="{58E78E73-737D-48B1-A490-9F57ADAE5107}"/>
    <cellStyle name="Comma 2 2 9 3" xfId="1113" xr:uid="{9C5F1DC7-9FC0-4748-AD2C-12D2C4E9A05E}"/>
    <cellStyle name="Comma 2 2 9 3 2" xfId="2181" xr:uid="{263A0E7A-3911-42A0-93F2-D0D80723777F}"/>
    <cellStyle name="Comma 2 2 9 3 2 2" xfId="5855" xr:uid="{78D88A83-D8F9-4E34-A36E-236DFD8E5ABC}"/>
    <cellStyle name="Comma 2 2 9 3 3" xfId="4787" xr:uid="{816DC054-C109-4F8B-8B5A-3293945CE8D0}"/>
    <cellStyle name="Comma 2 2 9 4" xfId="2182" xr:uid="{20A962EF-7885-46F8-B61B-540BFEA60BAB}"/>
    <cellStyle name="Comma 2 2 9 4 2" xfId="5856" xr:uid="{C5BAED2F-53C0-4D9B-8B65-06922D58EBFE}"/>
    <cellStyle name="Comma 2 2 9 5" xfId="3900" xr:uid="{15D6CC52-8FD3-4AAA-957B-AB403C5BC1F9}"/>
    <cellStyle name="Comma 2 3" xfId="18" xr:uid="{B151BB9C-E3B6-4661-98AA-A6EFEACC1CEE}"/>
    <cellStyle name="Comma 2 3 10" xfId="1114" xr:uid="{4F123CD8-196E-4BB8-A062-617479946D14}"/>
    <cellStyle name="Comma 2 3 10 2" xfId="2183" xr:uid="{CC680E25-8FBB-4656-87A0-9D8E40BA1BFB}"/>
    <cellStyle name="Comma 2 3 10 2 2" xfId="5857" xr:uid="{06ABE23E-6A62-476A-A208-396D1A37DE60}"/>
    <cellStyle name="Comma 2 3 10 3" xfId="4788" xr:uid="{331D01B7-011A-4228-BB35-8C5259668EF4}"/>
    <cellStyle name="Comma 2 3 11" xfId="2184" xr:uid="{B38C9CA0-46F3-4405-AF2E-DD5EA1F01A01}"/>
    <cellStyle name="Comma 2 3 11 2" xfId="5858" xr:uid="{221F263A-0863-4304-9C5B-71E7582A3541}"/>
    <cellStyle name="Comma 2 3 12" xfId="3734" xr:uid="{25B21B97-3F0F-4D94-99E6-3198B1A07ED2}"/>
    <cellStyle name="Comma 2 3 2" xfId="19" xr:uid="{9DD0A5EB-4B76-4C8E-B403-CBDF9C8ADBA7}"/>
    <cellStyle name="Comma 2 3 2 2" xfId="161" xr:uid="{30A2F232-82F7-4DCD-819E-541B888CFE43}"/>
    <cellStyle name="Comma 2 3 2 2 2" xfId="370" xr:uid="{EB6D7723-3B15-4979-ABAF-97B5686CB58E}"/>
    <cellStyle name="Comma 2 3 2 2 2 2" xfId="642" xr:uid="{F8E78D68-BAE6-419B-BEBF-DC0268CCBE5B}"/>
    <cellStyle name="Comma 2 3 2 2 2 2 2" xfId="1115" xr:uid="{75F698F9-CE86-4952-8C66-FEB97AFF52FD}"/>
    <cellStyle name="Comma 2 3 2 2 2 2 2 2" xfId="2185" xr:uid="{8067EFA9-33A3-432A-A068-4444593A26D7}"/>
    <cellStyle name="Comma 2 3 2 2 2 2 2 2 2" xfId="5859" xr:uid="{E4CED7A1-1311-4811-8072-A95B1053EFDA}"/>
    <cellStyle name="Comma 2 3 2 2 2 2 2 3" xfId="4789" xr:uid="{205E1FDD-6C3B-4516-9DDC-59A39C6FFD56}"/>
    <cellStyle name="Comma 2 3 2 2 2 2 3" xfId="2186" xr:uid="{45F5C7B2-F351-4E01-9C62-9CD8D261434C}"/>
    <cellStyle name="Comma 2 3 2 2 2 2 3 2" xfId="5860" xr:uid="{02B929AB-0DC1-4168-8D82-9F763389BBB4}"/>
    <cellStyle name="Comma 2 3 2 2 2 2 4" xfId="4328" xr:uid="{FF0F04B5-9989-4F01-A24A-7A837847CED2}"/>
    <cellStyle name="Comma 2 3 2 2 2 3" xfId="1116" xr:uid="{B3F702B8-F863-4200-96D8-F92C1025E77D}"/>
    <cellStyle name="Comma 2 3 2 2 2 3 2" xfId="2187" xr:uid="{FDAB4C9C-FA84-4CA7-9F6E-CCFDF4D08EF0}"/>
    <cellStyle name="Comma 2 3 2 2 2 3 2 2" xfId="5861" xr:uid="{44F7CC3F-DED9-4B46-B601-47C21FDD0BD5}"/>
    <cellStyle name="Comma 2 3 2 2 2 3 3" xfId="4790" xr:uid="{9969431A-4E98-4F65-89CE-AC2D7C9EFFAF}"/>
    <cellStyle name="Comma 2 3 2 2 2 4" xfId="2188" xr:uid="{FC630057-26E9-4BFF-9411-1D09731E9FB8}"/>
    <cellStyle name="Comma 2 3 2 2 2 4 2" xfId="5862" xr:uid="{4D771600-5F25-4076-8C7A-65FFC057F30B}"/>
    <cellStyle name="Comma 2 3 2 2 2 5" xfId="4058" xr:uid="{14E8C8A4-B54F-48C3-A572-5523BC8F3262}"/>
    <cellStyle name="Comma 2 3 2 2 3" xfId="643" xr:uid="{30E4796A-02D5-49F5-9E44-F0B565979BD7}"/>
    <cellStyle name="Comma 2 3 2 2 3 2" xfId="1117" xr:uid="{5DE5FE61-3456-4216-BF40-DFA3B8838FC7}"/>
    <cellStyle name="Comma 2 3 2 2 3 2 2" xfId="2189" xr:uid="{60B801BF-B753-4A86-A55F-BB6CCF088059}"/>
    <cellStyle name="Comma 2 3 2 2 3 2 2 2" xfId="5863" xr:uid="{E6162913-6C70-407D-BCC3-364EDC70E8E1}"/>
    <cellStyle name="Comma 2 3 2 2 3 2 3" xfId="4791" xr:uid="{CA5C9830-505B-484E-9BD0-C0EF4CCB5F87}"/>
    <cellStyle name="Comma 2 3 2 2 3 3" xfId="2190" xr:uid="{ED5871DC-30EF-48CE-B819-EE28F0E61B50}"/>
    <cellStyle name="Comma 2 3 2 2 3 3 2" xfId="5864" xr:uid="{6B86C3A0-A649-41A4-BE5F-C009F59242E9}"/>
    <cellStyle name="Comma 2 3 2 2 3 4" xfId="4329" xr:uid="{77728E86-B60E-432B-B33F-5742F3F5339D}"/>
    <cellStyle name="Comma 2 3 2 2 4" xfId="550" xr:uid="{CAB1B8EC-C1E1-435A-A298-2A7C738C9997}"/>
    <cellStyle name="Comma 2 3 2 2 4 2" xfId="1118" xr:uid="{7A5E77E5-ABDB-432C-9BF3-DCC7EEDF38B6}"/>
    <cellStyle name="Comma 2 3 2 2 4 2 2" xfId="2191" xr:uid="{C3A349D3-D25D-4A36-B5ED-3E4A671FD6A3}"/>
    <cellStyle name="Comma 2 3 2 2 4 2 2 2" xfId="5865" xr:uid="{A996306F-9C2F-40C2-940C-22B7FD339A98}"/>
    <cellStyle name="Comma 2 3 2 2 4 2 3" xfId="4792" xr:uid="{FCC02C1C-41E2-4E11-92AF-2A8EB1E59CB2}"/>
    <cellStyle name="Comma 2 3 2 2 4 3" xfId="2192" xr:uid="{F76D6A43-C5CD-4E8C-94A4-C1894CC6B256}"/>
    <cellStyle name="Comma 2 3 2 2 4 3 2" xfId="5866" xr:uid="{46FE1A94-A7AE-40B5-ADB8-7801AFE5FB39}"/>
    <cellStyle name="Comma 2 3 2 2 4 4" xfId="4236" xr:uid="{717053A1-A431-4745-97B8-3638C2A09F38}"/>
    <cellStyle name="Comma 2 3 2 2 5" xfId="1119" xr:uid="{F391D8EC-42DC-40F8-BE71-2F6407047FCB}"/>
    <cellStyle name="Comma 2 3 2 2 5 2" xfId="2193" xr:uid="{77608E88-85EB-45E5-A923-DB9BDD98BBA6}"/>
    <cellStyle name="Comma 2 3 2 2 5 2 2" xfId="5867" xr:uid="{5D412F14-E232-4A1E-B7F9-33BF59F16E71}"/>
    <cellStyle name="Comma 2 3 2 2 5 3" xfId="4793" xr:uid="{53C775D9-E4AB-4724-AC27-D2CF2210BC17}"/>
    <cellStyle name="Comma 2 3 2 2 6" xfId="2194" xr:uid="{7C1BC2D4-00CF-4762-9BDB-E9B587461391}"/>
    <cellStyle name="Comma 2 3 2 2 6 2" xfId="5868" xr:uid="{0B0F6770-6596-4F6D-9AC2-5993F1647B36}"/>
    <cellStyle name="Comma 2 3 2 2 7" xfId="3868" xr:uid="{AAF3B6D2-95A0-4155-AD7D-F30448C09927}"/>
    <cellStyle name="Comma 2 3 2 3" xfId="234" xr:uid="{279F1D04-24B6-4B6E-9E25-1F7D80287C05}"/>
    <cellStyle name="Comma 2 3 2 3 2" xfId="644" xr:uid="{F12C3DBB-CEAF-46C0-94C9-5F9845A8CFC9}"/>
    <cellStyle name="Comma 2 3 2 3 2 2" xfId="1120" xr:uid="{56ED0A53-0119-48A0-B65A-C693F141F152}"/>
    <cellStyle name="Comma 2 3 2 3 2 2 2" xfId="2195" xr:uid="{535BD47A-EDB0-4C56-B96B-8420D4C95E20}"/>
    <cellStyle name="Comma 2 3 2 3 2 2 2 2" xfId="5869" xr:uid="{90A4229B-7AA6-4AD2-92D6-1008E6104942}"/>
    <cellStyle name="Comma 2 3 2 3 2 2 3" xfId="4794" xr:uid="{C46511D8-411E-40A6-BF2E-266235EF6CA2}"/>
    <cellStyle name="Comma 2 3 2 3 2 3" xfId="2196" xr:uid="{0CFD1E41-4618-47D7-BD45-838553714762}"/>
    <cellStyle name="Comma 2 3 2 3 2 3 2" xfId="5870" xr:uid="{6AB4C6E4-2DDA-4032-9A93-6CA1A9EFE1E4}"/>
    <cellStyle name="Comma 2 3 2 3 2 4" xfId="4330" xr:uid="{42286A1F-B0E2-420A-B51A-AAF09133781F}"/>
    <cellStyle name="Comma 2 3 2 3 3" xfId="1121" xr:uid="{7D8A756F-E6D7-4524-8C6D-FF6B7E123765}"/>
    <cellStyle name="Comma 2 3 2 3 3 2" xfId="2197" xr:uid="{45A19843-8685-4702-98EF-50B42612ECDE}"/>
    <cellStyle name="Comma 2 3 2 3 3 2 2" xfId="5871" xr:uid="{C3EE1FBB-7289-408A-BBF6-B7E4623F105D}"/>
    <cellStyle name="Comma 2 3 2 3 3 3" xfId="4795" xr:uid="{AF88D21C-87FD-4203-A9B8-15784828CFC2}"/>
    <cellStyle name="Comma 2 3 2 3 4" xfId="2198" xr:uid="{B8744F20-A17E-4B46-AC6F-7F05CF574FA1}"/>
    <cellStyle name="Comma 2 3 2 3 4 2" xfId="5872" xr:uid="{BF292B49-D317-4D3E-9BEB-1C7A4DFDFA5B}"/>
    <cellStyle name="Comma 2 3 2 3 5" xfId="3925" xr:uid="{EC74A580-96A9-459D-8214-AEABCC5F3982}"/>
    <cellStyle name="Comma 2 3 2 4" xfId="645" xr:uid="{F4C7C013-A637-4720-9540-E61DF7BB44E1}"/>
    <cellStyle name="Comma 2 3 2 4 2" xfId="1122" xr:uid="{CA7606AB-3B6D-4450-B9A4-376D88DA5A0D}"/>
    <cellStyle name="Comma 2 3 2 4 2 2" xfId="2199" xr:uid="{43307422-3CBA-43B3-8B9D-8A84A09BDC13}"/>
    <cellStyle name="Comma 2 3 2 4 2 2 2" xfId="5873" xr:uid="{1D6AC245-2EB3-4F44-9AC6-9CF258D0913A}"/>
    <cellStyle name="Comma 2 3 2 4 2 3" xfId="4796" xr:uid="{73815EC3-3B7B-47BC-A022-9D134341EB6A}"/>
    <cellStyle name="Comma 2 3 2 4 3" xfId="2200" xr:uid="{C5ED782E-6848-48EF-A987-33C1DAC2393A}"/>
    <cellStyle name="Comma 2 3 2 4 3 2" xfId="5874" xr:uid="{275DFCC3-EA7A-44AD-A0AE-2BA5B92DFB0B}"/>
    <cellStyle name="Comma 2 3 2 4 4" xfId="4331" xr:uid="{DB2AF53E-06D0-4575-A857-22BAA1FB5568}"/>
    <cellStyle name="Comma 2 3 2 5" xfId="417" xr:uid="{CCDD84F1-C93C-4FD1-9B88-B16D284B3553}"/>
    <cellStyle name="Comma 2 3 2 5 2" xfId="1123" xr:uid="{72660738-45E2-42AB-B070-DEF8DFFE1099}"/>
    <cellStyle name="Comma 2 3 2 5 2 2" xfId="2201" xr:uid="{E656E58D-D1FE-4049-8314-6ED556485C41}"/>
    <cellStyle name="Comma 2 3 2 5 2 2 2" xfId="5875" xr:uid="{15389AFF-D716-4C89-89EC-36822A058E97}"/>
    <cellStyle name="Comma 2 3 2 5 2 3" xfId="4797" xr:uid="{20E57706-F370-40EA-B4E0-559D6F17DA11}"/>
    <cellStyle name="Comma 2 3 2 5 3" xfId="2202" xr:uid="{B702A605-E924-456D-8245-F46279E28A73}"/>
    <cellStyle name="Comma 2 3 2 5 3 2" xfId="5876" xr:uid="{C2CE7F28-E8B5-46C6-8660-5AFD9B01FD8C}"/>
    <cellStyle name="Comma 2 3 2 5 4" xfId="4103" xr:uid="{85A56425-7474-4705-AB4F-F4358DE57891}"/>
    <cellStyle name="Comma 2 3 2 6" xfId="1124" xr:uid="{C7550121-225B-41E1-B2FC-2751A67CBB59}"/>
    <cellStyle name="Comma 2 3 2 6 2" xfId="2203" xr:uid="{E2ADE455-B8F0-428C-86C4-3A3833081A27}"/>
    <cellStyle name="Comma 2 3 2 6 2 2" xfId="5877" xr:uid="{77129195-7690-48EE-B57B-F9FB0116C6A2}"/>
    <cellStyle name="Comma 2 3 2 6 3" xfId="4798" xr:uid="{10E0B8E3-8737-4B08-B02B-799F8CF2DE71}"/>
    <cellStyle name="Comma 2 3 2 7" xfId="2204" xr:uid="{5BE0897B-3633-4114-9861-C1DE7F68056A}"/>
    <cellStyle name="Comma 2 3 2 7 2" xfId="5878" xr:uid="{2D36E7E4-92A4-441D-A04F-01775C46181C}"/>
    <cellStyle name="Comma 2 3 2 8" xfId="3735" xr:uid="{6D6B84FA-D38B-4068-8A32-CAFFDCF5FC18}"/>
    <cellStyle name="Comma 2 3 3" xfId="20" xr:uid="{03938890-8505-481B-ADB9-F15CC080BD64}"/>
    <cellStyle name="Comma 2 3 3 2" xfId="181" xr:uid="{0C2D3094-51EC-4EEB-A419-FF3BD1E0D604}"/>
    <cellStyle name="Comma 2 3 3 2 2" xfId="390" xr:uid="{42CADEA9-3CAF-4524-BE6E-9B5EA3B96EE7}"/>
    <cellStyle name="Comma 2 3 3 2 2 2" xfId="646" xr:uid="{30CA9D70-85EB-47FB-AD0A-678E3CD00A88}"/>
    <cellStyle name="Comma 2 3 3 2 2 2 2" xfId="1125" xr:uid="{76B7382E-2709-4B89-814C-F110CBD67836}"/>
    <cellStyle name="Comma 2 3 3 2 2 2 2 2" xfId="2205" xr:uid="{C21F5168-7163-4548-AB0A-2F173A29F9A3}"/>
    <cellStyle name="Comma 2 3 3 2 2 2 2 2 2" xfId="5879" xr:uid="{48F2A19A-13E2-4FA6-8218-58985651E03F}"/>
    <cellStyle name="Comma 2 3 3 2 2 2 2 3" xfId="4799" xr:uid="{DF64EBA5-1ABC-4D48-8DE6-E2C7728BF113}"/>
    <cellStyle name="Comma 2 3 3 2 2 2 3" xfId="2206" xr:uid="{9D4B9A0F-C19A-4CAC-B7F6-17E27A460931}"/>
    <cellStyle name="Comma 2 3 3 2 2 2 3 2" xfId="5880" xr:uid="{31D76C42-CA87-4E78-89BF-00DE036F5890}"/>
    <cellStyle name="Comma 2 3 3 2 2 2 4" xfId="4332" xr:uid="{A807ED9C-FECE-48E7-BA11-F76171028074}"/>
    <cellStyle name="Comma 2 3 3 2 2 3" xfId="1126" xr:uid="{C348F8D4-D214-4565-8714-19A403597A0A}"/>
    <cellStyle name="Comma 2 3 3 2 2 3 2" xfId="2207" xr:uid="{57C32AC3-D497-456D-93ED-07A5BE215513}"/>
    <cellStyle name="Comma 2 3 3 2 2 3 2 2" xfId="5881" xr:uid="{CBC09D52-108B-4123-B787-41ED2F981025}"/>
    <cellStyle name="Comma 2 3 3 2 2 3 3" xfId="4800" xr:uid="{7EF8A5D8-AF50-43C5-A794-EF247ED7BF3B}"/>
    <cellStyle name="Comma 2 3 3 2 2 4" xfId="2208" xr:uid="{C86A5981-608C-4A1F-9068-D82FB221B6A0}"/>
    <cellStyle name="Comma 2 3 3 2 2 4 2" xfId="5882" xr:uid="{28DF531C-0B77-4DAD-8AC8-6EEAB062D606}"/>
    <cellStyle name="Comma 2 3 3 2 2 5" xfId="4078" xr:uid="{463BA5B0-568B-4C7F-B03C-932189541208}"/>
    <cellStyle name="Comma 2 3 3 2 3" xfId="647" xr:uid="{C5EDDA17-BEF3-439C-BFD9-2EB73F0FE3A8}"/>
    <cellStyle name="Comma 2 3 3 2 3 2" xfId="1127" xr:uid="{42DA4391-C97F-4554-9DF2-A883329140F5}"/>
    <cellStyle name="Comma 2 3 3 2 3 2 2" xfId="2209" xr:uid="{405345E2-48D8-4570-AAE1-04A631F55A61}"/>
    <cellStyle name="Comma 2 3 3 2 3 2 2 2" xfId="5883" xr:uid="{5E9EF194-CCDB-47D4-93DE-65AECEC24FBE}"/>
    <cellStyle name="Comma 2 3 3 2 3 2 3" xfId="4801" xr:uid="{AF2E22CD-39E5-42D3-A036-D6FC2F8BA127}"/>
    <cellStyle name="Comma 2 3 3 2 3 3" xfId="2210" xr:uid="{464423D0-99EC-4B5E-99A4-095A2934A1C4}"/>
    <cellStyle name="Comma 2 3 3 2 3 3 2" xfId="5884" xr:uid="{2A48EB1B-D6D2-446B-B2F8-E94741618B9D}"/>
    <cellStyle name="Comma 2 3 3 2 3 4" xfId="4333" xr:uid="{242EE3E4-7E2C-4AA0-AE79-C125170427DA}"/>
    <cellStyle name="Comma 2 3 3 2 4" xfId="570" xr:uid="{87FF924D-2881-42DA-8BD0-A0E0B2697E6A}"/>
    <cellStyle name="Comma 2 3 3 2 4 2" xfId="1128" xr:uid="{F4642BF4-8C39-4EC6-9F76-7DE6A3A74B48}"/>
    <cellStyle name="Comma 2 3 3 2 4 2 2" xfId="2211" xr:uid="{00CF1F3C-C33E-4FF4-A826-12BAA9E814DF}"/>
    <cellStyle name="Comma 2 3 3 2 4 2 2 2" xfId="5885" xr:uid="{C65D6CC0-40FC-4373-AD07-FE69165B9FD8}"/>
    <cellStyle name="Comma 2 3 3 2 4 2 3" xfId="4802" xr:uid="{32AAC248-F7BE-4753-AFA4-CDF9E111C2E0}"/>
    <cellStyle name="Comma 2 3 3 2 4 3" xfId="2212" xr:uid="{34C73C9C-20E4-4859-AED7-9753C36C7F6C}"/>
    <cellStyle name="Comma 2 3 3 2 4 3 2" xfId="5886" xr:uid="{0671CFEE-B1E9-4568-BF22-4C2E017E4EEB}"/>
    <cellStyle name="Comma 2 3 3 2 4 4" xfId="4256" xr:uid="{13FCC522-BEDB-4611-B90A-8CB9816A1169}"/>
    <cellStyle name="Comma 2 3 3 2 5" xfId="1129" xr:uid="{996CAAE8-2FEA-4C1A-A82F-0C9DC63EA0A6}"/>
    <cellStyle name="Comma 2 3 3 2 5 2" xfId="2213" xr:uid="{C0AECC2F-A513-4C59-BD77-87F50BF30EB1}"/>
    <cellStyle name="Comma 2 3 3 2 5 2 2" xfId="5887" xr:uid="{655240E0-1BD1-4F5A-916D-2DF72FB7F11E}"/>
    <cellStyle name="Comma 2 3 3 2 5 3" xfId="4803" xr:uid="{BA0FD464-DB16-4DB3-8577-F7647FA0EB0F}"/>
    <cellStyle name="Comma 2 3 3 2 6" xfId="2214" xr:uid="{BAC1498C-37D6-458E-A5C4-FB10C20E2323}"/>
    <cellStyle name="Comma 2 3 3 2 6 2" xfId="5888" xr:uid="{B1E917C4-CE9B-497B-ABB3-09BAD1A46D1F}"/>
    <cellStyle name="Comma 2 3 3 2 7" xfId="3888" xr:uid="{8618A84B-8882-4AE1-847A-1740D783F063}"/>
    <cellStyle name="Comma 2 3 3 3" xfId="235" xr:uid="{1975B7DE-8266-4189-8BE2-733A55A4D63E}"/>
    <cellStyle name="Comma 2 3 3 3 2" xfId="648" xr:uid="{429EABC5-5E46-4239-84FD-28D26E3FEFD6}"/>
    <cellStyle name="Comma 2 3 3 3 2 2" xfId="1130" xr:uid="{0D4DFA6C-E239-497B-A4A4-D0E47AC14F31}"/>
    <cellStyle name="Comma 2 3 3 3 2 2 2" xfId="2215" xr:uid="{79F6F085-C705-45C2-9F4F-7B501A1AD762}"/>
    <cellStyle name="Comma 2 3 3 3 2 2 2 2" xfId="5889" xr:uid="{D2CD1AEC-B438-4AFA-A791-386CDE67CE0C}"/>
    <cellStyle name="Comma 2 3 3 3 2 2 3" xfId="4804" xr:uid="{271B3AF8-2236-4DD0-BF93-4EBFF7090E72}"/>
    <cellStyle name="Comma 2 3 3 3 2 3" xfId="2216" xr:uid="{23F79152-24B7-42FB-A0B5-6C1D29855429}"/>
    <cellStyle name="Comma 2 3 3 3 2 3 2" xfId="5890" xr:uid="{C3656D32-9A79-41E3-9B31-418290496CF9}"/>
    <cellStyle name="Comma 2 3 3 3 2 4" xfId="4334" xr:uid="{C14C0AA6-4D00-41CD-BC3E-4C092EB663EF}"/>
    <cellStyle name="Comma 2 3 3 3 3" xfId="1131" xr:uid="{09EA0A09-BAB7-4D64-9D10-8864AF75FFFF}"/>
    <cellStyle name="Comma 2 3 3 3 3 2" xfId="2217" xr:uid="{D8397A41-99A9-4D75-A665-06EBFECA1F08}"/>
    <cellStyle name="Comma 2 3 3 3 3 2 2" xfId="5891" xr:uid="{89A6DA50-2ED2-451D-9621-D1D58E47288A}"/>
    <cellStyle name="Comma 2 3 3 3 3 3" xfId="4805" xr:uid="{DD3FA49F-6B2B-4D2C-ADC5-003BF80AC987}"/>
    <cellStyle name="Comma 2 3 3 3 4" xfId="2218" xr:uid="{9F8DB629-0398-420D-B60B-6D6409AB9AB2}"/>
    <cellStyle name="Comma 2 3 3 3 4 2" xfId="5892" xr:uid="{E993707F-3353-4A84-9BB5-941FF4AFA1BA}"/>
    <cellStyle name="Comma 2 3 3 3 5" xfId="3926" xr:uid="{C4B508F9-2215-4D31-B0A9-615C29423D6D}"/>
    <cellStyle name="Comma 2 3 3 4" xfId="649" xr:uid="{E6A73472-B427-4B70-A064-AC48CAC3C556}"/>
    <cellStyle name="Comma 2 3 3 4 2" xfId="1132" xr:uid="{B6A79160-A1BD-4AC0-89ED-A6E85F44AE85}"/>
    <cellStyle name="Comma 2 3 3 4 2 2" xfId="2219" xr:uid="{214B76D0-2826-44AF-A691-FC11BD4A54F0}"/>
    <cellStyle name="Comma 2 3 3 4 2 2 2" xfId="5893" xr:uid="{752362D0-5B3D-4D37-B58E-9B7A2745DCB9}"/>
    <cellStyle name="Comma 2 3 3 4 2 3" xfId="4806" xr:uid="{C2537F1A-8D29-491C-A09E-BC47B106E2AF}"/>
    <cellStyle name="Comma 2 3 3 4 3" xfId="2220" xr:uid="{9577C3CC-F3E4-492D-90C6-748267AB523B}"/>
    <cellStyle name="Comma 2 3 3 4 3 2" xfId="5894" xr:uid="{7AF2412A-6284-496B-8B67-1DB46656AE37}"/>
    <cellStyle name="Comma 2 3 3 4 4" xfId="4335" xr:uid="{B679A7B2-2F15-4FFB-A309-FB6E915C9444}"/>
    <cellStyle name="Comma 2 3 3 5" xfId="418" xr:uid="{1CDBFCA9-8677-4912-B6D0-A156D23B0D15}"/>
    <cellStyle name="Comma 2 3 3 5 2" xfId="1133" xr:uid="{90DEF1AF-6549-4D21-B3E2-6EB0E49D0E4C}"/>
    <cellStyle name="Comma 2 3 3 5 2 2" xfId="2221" xr:uid="{487BB77D-277F-4EAF-9187-E6EF91D64013}"/>
    <cellStyle name="Comma 2 3 3 5 2 2 2" xfId="5895" xr:uid="{C30D60C6-44B6-4FA5-B71C-9FCCA8B3C044}"/>
    <cellStyle name="Comma 2 3 3 5 2 3" xfId="4807" xr:uid="{EB7AD798-4124-4C09-92DD-65DB7E226BBF}"/>
    <cellStyle name="Comma 2 3 3 5 3" xfId="2222" xr:uid="{B698FB0C-A06A-4A1B-9B08-04B7F08B1BFA}"/>
    <cellStyle name="Comma 2 3 3 5 3 2" xfId="5896" xr:uid="{39ED812E-29C7-4F2B-8637-1B3775FA4D8E}"/>
    <cellStyle name="Comma 2 3 3 5 4" xfId="4104" xr:uid="{71394207-685E-4561-B7F8-AF1BF785C9D5}"/>
    <cellStyle name="Comma 2 3 3 6" xfId="1134" xr:uid="{511D7019-07FD-411A-A189-EEB848FDBEC0}"/>
    <cellStyle name="Comma 2 3 3 6 2" xfId="2223" xr:uid="{61299C8B-ABDC-4532-B8A0-F9D1CAAD8BB5}"/>
    <cellStyle name="Comma 2 3 3 6 2 2" xfId="5897" xr:uid="{98195BE1-2D54-476A-BDBE-C7468A7FA5AF}"/>
    <cellStyle name="Comma 2 3 3 6 3" xfId="4808" xr:uid="{90A3853D-1F8F-4F21-AAC8-7D6CBCAF46D8}"/>
    <cellStyle name="Comma 2 3 3 7" xfId="2224" xr:uid="{A1A51584-955F-4E3F-8DBD-DAC8EF611B6E}"/>
    <cellStyle name="Comma 2 3 3 7 2" xfId="5898" xr:uid="{D3BDA601-3AAB-4E42-84B0-C28AB0D6459B}"/>
    <cellStyle name="Comma 2 3 3 8" xfId="3736" xr:uid="{DF37714D-DB3B-41F4-8E80-BD4455C10AB5}"/>
    <cellStyle name="Comma 2 3 4" xfId="21" xr:uid="{3C6E43E1-5A1A-4C0B-BBFA-E93CC10757CE}"/>
    <cellStyle name="Comma 2 3 4 2" xfId="131" xr:uid="{F9ADD18E-A875-46AE-B2A5-EF23399348F9}"/>
    <cellStyle name="Comma 2 3 4 2 2" xfId="340" xr:uid="{6AB97E9C-718E-4611-BCE1-D1793CE77FFC}"/>
    <cellStyle name="Comma 2 3 4 2 2 2" xfId="650" xr:uid="{192350AE-AAEC-47A7-AFFD-2656BCDD22B7}"/>
    <cellStyle name="Comma 2 3 4 2 2 2 2" xfId="1135" xr:uid="{28980018-5752-4925-9B02-D623B3B1FD90}"/>
    <cellStyle name="Comma 2 3 4 2 2 2 2 2" xfId="2225" xr:uid="{065A31F9-1A17-4F47-8CDA-8A675B12A447}"/>
    <cellStyle name="Comma 2 3 4 2 2 2 2 2 2" xfId="5899" xr:uid="{213FCE15-C442-4A11-9FBD-2826549273FA}"/>
    <cellStyle name="Comma 2 3 4 2 2 2 2 3" xfId="4809" xr:uid="{2D56F5AB-964A-424D-8DAA-511B5FD24002}"/>
    <cellStyle name="Comma 2 3 4 2 2 2 3" xfId="2226" xr:uid="{B5CF8553-E4EF-4CCC-85E5-8E82AA5C05F0}"/>
    <cellStyle name="Comma 2 3 4 2 2 2 3 2" xfId="5900" xr:uid="{39493CD4-0790-440A-9676-7706027553CF}"/>
    <cellStyle name="Comma 2 3 4 2 2 2 4" xfId="4336" xr:uid="{F91465E4-B7A6-45A8-AA3C-A89168760D62}"/>
    <cellStyle name="Comma 2 3 4 2 2 3" xfId="1136" xr:uid="{27CDC522-53C8-4965-8C27-2055296EC02F}"/>
    <cellStyle name="Comma 2 3 4 2 2 3 2" xfId="2227" xr:uid="{45C50892-C7AE-4DF6-871F-44F4765095F5}"/>
    <cellStyle name="Comma 2 3 4 2 2 3 2 2" xfId="5901" xr:uid="{7F9E458B-470F-4F4B-8D27-79FD9C5905E0}"/>
    <cellStyle name="Comma 2 3 4 2 2 3 3" xfId="4810" xr:uid="{B80A9869-80C6-46D0-8979-58A5072F48A7}"/>
    <cellStyle name="Comma 2 3 4 2 2 4" xfId="2228" xr:uid="{F2BF370D-533D-46E3-9161-618718B0D7CB}"/>
    <cellStyle name="Comma 2 3 4 2 2 4 2" xfId="5902" xr:uid="{BA493A05-A8FA-49CC-9E0A-1AC400C759F5}"/>
    <cellStyle name="Comma 2 3 4 2 2 5" xfId="4028" xr:uid="{2D186D13-0B4B-4894-A836-6C7886D2A5FA}"/>
    <cellStyle name="Comma 2 3 4 2 3" xfId="651" xr:uid="{A5060EA7-4FB1-40A0-A634-6713A1405198}"/>
    <cellStyle name="Comma 2 3 4 2 3 2" xfId="1137" xr:uid="{49BD289E-2A94-440B-B8F8-0FD54F6F9E95}"/>
    <cellStyle name="Comma 2 3 4 2 3 2 2" xfId="2229" xr:uid="{44188841-68E4-45A5-AEDE-734DD1297B6D}"/>
    <cellStyle name="Comma 2 3 4 2 3 2 2 2" xfId="5903" xr:uid="{573F22D5-76E7-4DE8-9D2A-91E35943F784}"/>
    <cellStyle name="Comma 2 3 4 2 3 2 3" xfId="4811" xr:uid="{8B18E8B8-07B2-4F55-83ED-552B45194D56}"/>
    <cellStyle name="Comma 2 3 4 2 3 3" xfId="2230" xr:uid="{883237A6-1D4F-45DA-B365-BA0C214D4F04}"/>
    <cellStyle name="Comma 2 3 4 2 3 3 2" xfId="5904" xr:uid="{1F683618-521C-432A-BC7A-961EC0863860}"/>
    <cellStyle name="Comma 2 3 4 2 3 4" xfId="4337" xr:uid="{624B3549-D9F6-4E6A-A559-00D4E3A504A9}"/>
    <cellStyle name="Comma 2 3 4 2 4" xfId="520" xr:uid="{61D6FA25-8E4C-44DA-8E5D-6BDC54DD12BE}"/>
    <cellStyle name="Comma 2 3 4 2 4 2" xfId="1138" xr:uid="{9217C05C-7D5C-4429-9E5A-F0E04E9E01EF}"/>
    <cellStyle name="Comma 2 3 4 2 4 2 2" xfId="2231" xr:uid="{393E4230-1F61-4445-B45C-5EB4447BEC67}"/>
    <cellStyle name="Comma 2 3 4 2 4 2 2 2" xfId="5905" xr:uid="{4B9C2652-9FBE-4FDD-A166-727A38FDF035}"/>
    <cellStyle name="Comma 2 3 4 2 4 2 3" xfId="4812" xr:uid="{6A1520D5-746C-4858-9630-431F8216BA13}"/>
    <cellStyle name="Comma 2 3 4 2 4 3" xfId="2232" xr:uid="{31ACD040-E4F5-4228-A686-B9F31D1BF4F3}"/>
    <cellStyle name="Comma 2 3 4 2 4 3 2" xfId="5906" xr:uid="{A0E76F99-D349-46F3-9919-51D6D64B4FEA}"/>
    <cellStyle name="Comma 2 3 4 2 4 4" xfId="4206" xr:uid="{2231A480-AB7B-4F9B-9515-564F7D8213E2}"/>
    <cellStyle name="Comma 2 3 4 2 5" xfId="1139" xr:uid="{B31A21BC-4602-4550-97DF-02B88CB633C5}"/>
    <cellStyle name="Comma 2 3 4 2 5 2" xfId="2233" xr:uid="{78122EAA-521B-4C07-B9E7-380D685B112D}"/>
    <cellStyle name="Comma 2 3 4 2 5 2 2" xfId="5907" xr:uid="{DCEE8576-85B4-47C8-8BA5-720F8DA8F73D}"/>
    <cellStyle name="Comma 2 3 4 2 5 3" xfId="4813" xr:uid="{D296FE1F-C022-4BDD-8824-3046AD122291}"/>
    <cellStyle name="Comma 2 3 4 2 6" xfId="2234" xr:uid="{70B65BE1-1EA2-41BE-A5C5-D7D570BCF54F}"/>
    <cellStyle name="Comma 2 3 4 2 6 2" xfId="5908" xr:uid="{50C5E1DE-285E-47CC-8B86-202F38A1C7B7}"/>
    <cellStyle name="Comma 2 3 4 2 7" xfId="3838" xr:uid="{6F8D38C9-82CD-4AA7-9BD5-7D562B43FC9B}"/>
    <cellStyle name="Comma 2 3 4 3" xfId="236" xr:uid="{765E87F4-EDA0-4FC7-A115-8770A4FAE976}"/>
    <cellStyle name="Comma 2 3 4 3 2" xfId="652" xr:uid="{3707177D-8A1A-4114-BA8E-87D23B009FFE}"/>
    <cellStyle name="Comma 2 3 4 3 2 2" xfId="1140" xr:uid="{F3384167-7E02-4B49-83EC-F6A5D9974788}"/>
    <cellStyle name="Comma 2 3 4 3 2 2 2" xfId="2235" xr:uid="{EE920C87-4445-4B04-9370-1108520A4A80}"/>
    <cellStyle name="Comma 2 3 4 3 2 2 2 2" xfId="5909" xr:uid="{8B685E58-255F-4981-9D9F-FA0B3AC366D4}"/>
    <cellStyle name="Comma 2 3 4 3 2 2 3" xfId="4814" xr:uid="{9028F620-B71D-4169-BACC-853C603316F9}"/>
    <cellStyle name="Comma 2 3 4 3 2 3" xfId="2236" xr:uid="{281A54C7-4480-49F6-B91A-B739B3A0EA06}"/>
    <cellStyle name="Comma 2 3 4 3 2 3 2" xfId="5910" xr:uid="{2286C846-F83A-45B6-82ED-538A4AAB2193}"/>
    <cellStyle name="Comma 2 3 4 3 2 4" xfId="4338" xr:uid="{7FA2691E-1DD6-41DF-968B-61DFC822869B}"/>
    <cellStyle name="Comma 2 3 4 3 3" xfId="1141" xr:uid="{6884F98B-B750-40F5-9EB0-E8B30A0D3E3C}"/>
    <cellStyle name="Comma 2 3 4 3 3 2" xfId="2237" xr:uid="{30F368EE-B785-487F-A675-D754039FCC60}"/>
    <cellStyle name="Comma 2 3 4 3 3 2 2" xfId="5911" xr:uid="{B55B7E8B-4D5D-42C1-95B1-A2DC8545A76D}"/>
    <cellStyle name="Comma 2 3 4 3 3 3" xfId="4815" xr:uid="{F09B1797-4E80-4D11-9E5C-E4EEF5CED3C4}"/>
    <cellStyle name="Comma 2 3 4 3 4" xfId="2238" xr:uid="{63ACD520-5C1B-4679-BED7-2968E6CEA7BE}"/>
    <cellStyle name="Comma 2 3 4 3 4 2" xfId="5912" xr:uid="{F5D11D56-87CF-486D-8BEF-8FCB77E919C5}"/>
    <cellStyle name="Comma 2 3 4 3 5" xfId="3927" xr:uid="{5908E8D6-E69D-49D9-AA20-F201A586B6C1}"/>
    <cellStyle name="Comma 2 3 4 4" xfId="653" xr:uid="{B128F503-18BE-4414-866D-C2858083DCC8}"/>
    <cellStyle name="Comma 2 3 4 4 2" xfId="1142" xr:uid="{C5EA1491-BFED-4744-822F-F0DBE1A45CC1}"/>
    <cellStyle name="Comma 2 3 4 4 2 2" xfId="2239" xr:uid="{5D4CB791-0428-4691-8F6D-804F0DA4D7D3}"/>
    <cellStyle name="Comma 2 3 4 4 2 2 2" xfId="5913" xr:uid="{C0D86967-949D-41FB-89AB-A9EE67A7C28B}"/>
    <cellStyle name="Comma 2 3 4 4 2 3" xfId="4816" xr:uid="{B3990D50-0DF6-4420-AD8B-735E881F32E4}"/>
    <cellStyle name="Comma 2 3 4 4 3" xfId="2240" xr:uid="{9AB6FC9C-3E7C-4285-A327-D86EFD5D1008}"/>
    <cellStyle name="Comma 2 3 4 4 3 2" xfId="5914" xr:uid="{E79A35F8-A23C-4611-B1E6-720C3909597B}"/>
    <cellStyle name="Comma 2 3 4 4 4" xfId="4339" xr:uid="{0A7FB283-9D71-45B0-8B00-51BEBBFEE4CD}"/>
    <cellStyle name="Comma 2 3 4 5" xfId="419" xr:uid="{7BCD687D-0E68-4608-92ED-96D901FC7AC0}"/>
    <cellStyle name="Comma 2 3 4 5 2" xfId="1143" xr:uid="{6F7BC6F3-DE8F-4938-B68E-F2013082009B}"/>
    <cellStyle name="Comma 2 3 4 5 2 2" xfId="2241" xr:uid="{FD82E6BD-1F4D-4BE1-9624-89EBDE7D59F2}"/>
    <cellStyle name="Comma 2 3 4 5 2 2 2" xfId="5915" xr:uid="{05E2AB6A-62E8-4984-9E14-9B5F7AD7231E}"/>
    <cellStyle name="Comma 2 3 4 5 2 3" xfId="4817" xr:uid="{FE866EED-7DDA-464B-A86F-8E1BBFA1EED8}"/>
    <cellStyle name="Comma 2 3 4 5 3" xfId="2242" xr:uid="{B0AC69F7-56E4-4904-A852-C936055A1DD0}"/>
    <cellStyle name="Comma 2 3 4 5 3 2" xfId="5916" xr:uid="{55D38A33-EDF7-4AB7-957D-07FCD7F4C7AD}"/>
    <cellStyle name="Comma 2 3 4 5 4" xfId="4105" xr:uid="{AB9D20EC-3CCC-4D9B-9E93-04796C0E705F}"/>
    <cellStyle name="Comma 2 3 4 6" xfId="1144" xr:uid="{869DDF20-452A-4569-B1B2-3813036DB066}"/>
    <cellStyle name="Comma 2 3 4 6 2" xfId="2243" xr:uid="{42B2DF59-FAB9-4BCC-97A2-C809872C4109}"/>
    <cellStyle name="Comma 2 3 4 6 2 2" xfId="5917" xr:uid="{42466C2B-B883-4638-962C-78824A3DE72B}"/>
    <cellStyle name="Comma 2 3 4 6 3" xfId="4818" xr:uid="{22635DE7-EF0F-440C-9CFE-A947A8F57FF5}"/>
    <cellStyle name="Comma 2 3 4 7" xfId="2244" xr:uid="{0BCC80FF-5815-4ABA-9F6F-8D8D358A4D0E}"/>
    <cellStyle name="Comma 2 3 4 7 2" xfId="5918" xr:uid="{FF70B42F-C261-4157-A889-B62BB1E3040C}"/>
    <cellStyle name="Comma 2 3 4 8" xfId="3737" xr:uid="{5DD9FF08-9E15-41A4-8B8E-C2C8563E39C8}"/>
    <cellStyle name="Comma 2 3 5" xfId="116" xr:uid="{1213C522-C6D2-4C09-9314-2E3D89F8768C}"/>
    <cellStyle name="Comma 2 3 5 2" xfId="325" xr:uid="{533411B5-B722-40FD-9964-D7B944CAA5C6}"/>
    <cellStyle name="Comma 2 3 5 2 2" xfId="654" xr:uid="{0392A8B9-1B5F-4C7C-BD75-731054D69673}"/>
    <cellStyle name="Comma 2 3 5 2 2 2" xfId="1145" xr:uid="{DFA21F37-7E69-48CD-9FB7-32C456789494}"/>
    <cellStyle name="Comma 2 3 5 2 2 2 2" xfId="2245" xr:uid="{4E01FD52-348A-4BC4-8B44-3D2B17509717}"/>
    <cellStyle name="Comma 2 3 5 2 2 2 2 2" xfId="5919" xr:uid="{326879F5-3B63-40CC-9005-27DD439EF09F}"/>
    <cellStyle name="Comma 2 3 5 2 2 2 3" xfId="4819" xr:uid="{A93D28D6-1250-4E27-8C39-2CBC20A1F6C3}"/>
    <cellStyle name="Comma 2 3 5 2 2 3" xfId="2246" xr:uid="{31F662BB-1E87-4B8C-81FE-5D261DDEAC90}"/>
    <cellStyle name="Comma 2 3 5 2 2 3 2" xfId="5920" xr:uid="{A13F1742-5E95-4875-ADDD-F48DC8A5B3CE}"/>
    <cellStyle name="Comma 2 3 5 2 2 4" xfId="4340" xr:uid="{ABBC2C45-22BC-4603-A2EE-815B324CB108}"/>
    <cellStyle name="Comma 2 3 5 2 3" xfId="1146" xr:uid="{9382A65E-EAEE-4B47-A6EB-ABF7D1A09D85}"/>
    <cellStyle name="Comma 2 3 5 2 3 2" xfId="2247" xr:uid="{587F88F2-884C-49CC-83F2-61F738022389}"/>
    <cellStyle name="Comma 2 3 5 2 3 2 2" xfId="5921" xr:uid="{2AA7ECDA-043A-4BA4-8E7E-81035F029589}"/>
    <cellStyle name="Comma 2 3 5 2 3 3" xfId="4820" xr:uid="{D2754779-B6EE-4F58-997E-789FC7A3B914}"/>
    <cellStyle name="Comma 2 3 5 2 4" xfId="2248" xr:uid="{BDDC53AB-CA6F-4D61-BCCF-95DAC2B291E7}"/>
    <cellStyle name="Comma 2 3 5 2 4 2" xfId="5922" xr:uid="{64E68702-2722-49FA-A2D3-B6863A59376E}"/>
    <cellStyle name="Comma 2 3 5 2 5" xfId="4013" xr:uid="{E16676FA-4EA1-4861-990A-B9D6E1273C63}"/>
    <cellStyle name="Comma 2 3 5 3" xfId="655" xr:uid="{BC81FB6F-0279-4F05-A0CB-A5AC56D80886}"/>
    <cellStyle name="Comma 2 3 5 3 2" xfId="1147" xr:uid="{3C6B5411-C54B-4BEB-82A5-02E775201032}"/>
    <cellStyle name="Comma 2 3 5 3 2 2" xfId="2249" xr:uid="{9499143B-1026-412F-A89E-2D13C7089006}"/>
    <cellStyle name="Comma 2 3 5 3 2 2 2" xfId="5923" xr:uid="{694ED1BA-1C6D-4586-BFD9-F3FCE81413E4}"/>
    <cellStyle name="Comma 2 3 5 3 2 3" xfId="4821" xr:uid="{719E8685-4912-4BC5-892B-DA4364CC48E0}"/>
    <cellStyle name="Comma 2 3 5 3 3" xfId="2250" xr:uid="{C72524A9-C11D-4929-B025-A5339CCEE8EB}"/>
    <cellStyle name="Comma 2 3 5 3 3 2" xfId="5924" xr:uid="{0E5D32AD-9822-4433-B4FD-1571DDD04749}"/>
    <cellStyle name="Comma 2 3 5 3 4" xfId="4341" xr:uid="{939BE10E-B6F5-47FE-B1F8-44709C5015BF}"/>
    <cellStyle name="Comma 2 3 5 4" xfId="505" xr:uid="{600791BD-ED0A-4A8A-BC83-94447693FBD8}"/>
    <cellStyle name="Comma 2 3 5 4 2" xfId="1148" xr:uid="{C77E125C-2256-4766-9214-80435E00710D}"/>
    <cellStyle name="Comma 2 3 5 4 2 2" xfId="2251" xr:uid="{9C33678F-5331-4C8A-AFB1-A0798C4C1168}"/>
    <cellStyle name="Comma 2 3 5 4 2 2 2" xfId="5925" xr:uid="{242DDF93-6277-45E6-A0B9-ED7992BF897A}"/>
    <cellStyle name="Comma 2 3 5 4 2 3" xfId="4822" xr:uid="{83048C88-364F-4E23-95E5-6803B71BE575}"/>
    <cellStyle name="Comma 2 3 5 4 3" xfId="2252" xr:uid="{052B34B2-FC40-4C02-BE53-B758D554082E}"/>
    <cellStyle name="Comma 2 3 5 4 3 2" xfId="5926" xr:uid="{16FBFA4B-CEFB-48FC-A5D3-C9A1369DD8BF}"/>
    <cellStyle name="Comma 2 3 5 4 4" xfId="4191" xr:uid="{0EC3A6E1-82BB-4C5B-9010-870028E9C020}"/>
    <cellStyle name="Comma 2 3 5 5" xfId="1149" xr:uid="{345BCE87-8A29-4410-BA25-34D013D5BE77}"/>
    <cellStyle name="Comma 2 3 5 5 2" xfId="2253" xr:uid="{B1BDA503-FCC0-4B85-AC3D-EF199B89275A}"/>
    <cellStyle name="Comma 2 3 5 5 2 2" xfId="5927" xr:uid="{61E68101-15BE-44D9-B510-59BF6402FE15}"/>
    <cellStyle name="Comma 2 3 5 5 3" xfId="4823" xr:uid="{68168EDF-D14A-4B70-93D6-770C1341A11D}"/>
    <cellStyle name="Comma 2 3 5 6" xfId="2254" xr:uid="{1BF91AFB-0812-4438-A5E0-92400204E030}"/>
    <cellStyle name="Comma 2 3 5 6 2" xfId="5928" xr:uid="{6A2327C2-1C27-4863-8D31-1061B87D3DB9}"/>
    <cellStyle name="Comma 2 3 5 7" xfId="3823" xr:uid="{BC386B26-336C-4FA3-B533-D9F59FFBC20A}"/>
    <cellStyle name="Comma 2 3 6" xfId="233" xr:uid="{E986B488-9CC6-47E8-9DD3-98FD311E77BC}"/>
    <cellStyle name="Comma 2 3 6 2" xfId="656" xr:uid="{8E9ACE2C-96D8-48AA-AE66-3D32C418A96B}"/>
    <cellStyle name="Comma 2 3 6 2 2" xfId="1150" xr:uid="{BC53397B-8A13-4439-935D-5F893AA84071}"/>
    <cellStyle name="Comma 2 3 6 2 2 2" xfId="2255" xr:uid="{25A80809-8704-44CD-B6D5-4F320407B442}"/>
    <cellStyle name="Comma 2 3 6 2 2 2 2" xfId="5929" xr:uid="{5BBF1D16-1A2A-4054-BEA7-C556B53E3405}"/>
    <cellStyle name="Comma 2 3 6 2 2 3" xfId="4824" xr:uid="{C320F07F-22D8-4201-A4E0-6E4139EE2F92}"/>
    <cellStyle name="Comma 2 3 6 2 3" xfId="2256" xr:uid="{1CC5F5A6-899C-4F57-82BE-8D27E305CF73}"/>
    <cellStyle name="Comma 2 3 6 2 3 2" xfId="5930" xr:uid="{EAFDD60A-3161-4DCB-B209-CBB734BAA2B1}"/>
    <cellStyle name="Comma 2 3 6 2 4" xfId="4342" xr:uid="{07BB79CF-6946-46C3-812D-5D301DCF561A}"/>
    <cellStyle name="Comma 2 3 6 3" xfId="1151" xr:uid="{1A09EE81-14D3-47E4-A181-330EC4AB07BD}"/>
    <cellStyle name="Comma 2 3 6 3 2" xfId="2257" xr:uid="{F0E7A140-3445-4C0A-8C47-BC1548985412}"/>
    <cellStyle name="Comma 2 3 6 3 2 2" xfId="5931" xr:uid="{5D8E3434-23A4-471C-8AD3-24E2DA4E703F}"/>
    <cellStyle name="Comma 2 3 6 3 3" xfId="4825" xr:uid="{FD36AF33-6706-4249-BD7E-E922402CD6C3}"/>
    <cellStyle name="Comma 2 3 6 4" xfId="2258" xr:uid="{7B636760-E633-42C3-9E71-C62231F4151A}"/>
    <cellStyle name="Comma 2 3 6 4 2" xfId="5932" xr:uid="{1B727679-6B83-41FB-8415-8892223C9D07}"/>
    <cellStyle name="Comma 2 3 6 5" xfId="3924" xr:uid="{899BC3F0-98C4-40DB-86D8-B1FABEA5C194}"/>
    <cellStyle name="Comma 2 3 7" xfId="207" xr:uid="{667D2063-A247-4806-895F-E7635C644626}"/>
    <cellStyle name="Comma 2 3 7 2" xfId="657" xr:uid="{50B6DF0E-8B35-4E54-AFB0-B61F1C61F934}"/>
    <cellStyle name="Comma 2 3 7 2 2" xfId="1152" xr:uid="{C221A4B3-B9E1-45D1-B6C7-C0F94740182F}"/>
    <cellStyle name="Comma 2 3 7 2 2 2" xfId="2259" xr:uid="{2139FAD1-7571-40B1-B5AB-62B385FD5E17}"/>
    <cellStyle name="Comma 2 3 7 2 2 2 2" xfId="5933" xr:uid="{730E88A6-F6D3-486F-9B82-FB5FA455C173}"/>
    <cellStyle name="Comma 2 3 7 2 2 3" xfId="4826" xr:uid="{0AA76889-E6D6-4885-B71C-E162CEB4B9EF}"/>
    <cellStyle name="Comma 2 3 7 2 3" xfId="2260" xr:uid="{9502E696-6EB5-46A0-BC67-EEF42FEA058B}"/>
    <cellStyle name="Comma 2 3 7 2 3 2" xfId="5934" xr:uid="{C4693029-B3F6-4B7C-B72D-F0878B517FFB}"/>
    <cellStyle name="Comma 2 3 7 2 4" xfId="4343" xr:uid="{B2DBCEDD-4D84-4357-AB23-99699F6A84FC}"/>
    <cellStyle name="Comma 2 3 7 3" xfId="1153" xr:uid="{B36DE2D0-6B0C-4770-B478-267AF9735EAD}"/>
    <cellStyle name="Comma 2 3 7 3 2" xfId="2261" xr:uid="{EE2F9927-DE3D-437B-B4CD-E04D7561358B}"/>
    <cellStyle name="Comma 2 3 7 3 2 2" xfId="5935" xr:uid="{576557CB-C8AA-42F1-A082-22CB3C2DB6A2}"/>
    <cellStyle name="Comma 2 3 7 3 3" xfId="4827" xr:uid="{F2282A6D-3E3A-4600-970F-B189B2CA4135}"/>
    <cellStyle name="Comma 2 3 7 4" xfId="2262" xr:uid="{A7F289C3-F4C9-4729-9607-3FECB118CE63}"/>
    <cellStyle name="Comma 2 3 7 4 2" xfId="5936" xr:uid="{FBA42DD3-8522-41C9-9FF5-E39FCD42B1AB}"/>
    <cellStyle name="Comma 2 3 7 5" xfId="3901" xr:uid="{CC50BCDE-B79C-4962-A8D5-AD0A9B2DC6A9}"/>
    <cellStyle name="Comma 2 3 8" xfId="658" xr:uid="{BEB8723B-80AD-4EE5-BE3B-322584B120C9}"/>
    <cellStyle name="Comma 2 3 8 2" xfId="1154" xr:uid="{5DFA4C44-7098-4EA5-B8B6-AC74BB0CCE3C}"/>
    <cellStyle name="Comma 2 3 8 2 2" xfId="2263" xr:uid="{5FA77831-F0AE-4D30-98C3-B240FD36D371}"/>
    <cellStyle name="Comma 2 3 8 2 2 2" xfId="5937" xr:uid="{A98B14AC-C644-4D8D-99B0-0028AC348B5B}"/>
    <cellStyle name="Comma 2 3 8 2 3" xfId="4828" xr:uid="{327916C9-296A-4280-BAB0-DDF330D21AAD}"/>
    <cellStyle name="Comma 2 3 8 3" xfId="2264" xr:uid="{E9A75924-D161-4339-B69A-B54AB6A5D7B4}"/>
    <cellStyle name="Comma 2 3 8 3 2" xfId="5938" xr:uid="{5453A295-D5FE-42F0-B9F4-82FF92CF6885}"/>
    <cellStyle name="Comma 2 3 8 4" xfId="4344" xr:uid="{05D47937-993F-4914-AA9A-EFF901DFAD48}"/>
    <cellStyle name="Comma 2 3 9" xfId="416" xr:uid="{CD9D1A2D-8E7D-46B2-9CB6-0FC29BEE31A8}"/>
    <cellStyle name="Comma 2 3 9 2" xfId="1155" xr:uid="{D9FF8E6C-0140-4E8B-80FB-C7E8274CC5E7}"/>
    <cellStyle name="Comma 2 3 9 2 2" xfId="2265" xr:uid="{5DE6F2D1-6049-4383-8FDA-B1E475072B71}"/>
    <cellStyle name="Comma 2 3 9 2 2 2" xfId="5939" xr:uid="{BFB30C89-F358-47A6-9600-EF7345422961}"/>
    <cellStyle name="Comma 2 3 9 2 3" xfId="4829" xr:uid="{3FDEFB10-C87D-42B2-BA3B-60A414F56EE2}"/>
    <cellStyle name="Comma 2 3 9 3" xfId="2266" xr:uid="{CA744A9F-96EB-4720-89DF-74C9311BB015}"/>
    <cellStyle name="Comma 2 3 9 3 2" xfId="5940" xr:uid="{2135E7A7-C00C-4AF6-8E3C-9F48FE2744FA}"/>
    <cellStyle name="Comma 2 3 9 4" xfId="4102" xr:uid="{71CC2535-1FD4-4F76-A1DA-6A5100325346}"/>
    <cellStyle name="Comma 2 4" xfId="22" xr:uid="{CD2AB4A9-5CFE-49F9-A8B6-BBBCC663A37C}"/>
    <cellStyle name="Comma 2 4 10" xfId="1156" xr:uid="{B90EFE81-1C00-4BA5-9EC5-9C535FD21A25}"/>
    <cellStyle name="Comma 2 4 10 2" xfId="2267" xr:uid="{DBD6E93A-CA6E-44EA-8B04-D3A81F53086D}"/>
    <cellStyle name="Comma 2 4 10 2 2" xfId="5941" xr:uid="{6EC28256-4255-4FDF-BC63-DAD1EF10AFFF}"/>
    <cellStyle name="Comma 2 4 10 3" xfId="4830" xr:uid="{45DFD52A-0C21-4AAA-A1A2-8F1770997085}"/>
    <cellStyle name="Comma 2 4 11" xfId="2268" xr:uid="{DDC11C25-F525-4C40-BCFE-09DF5EA321EE}"/>
    <cellStyle name="Comma 2 4 11 2" xfId="5942" xr:uid="{18B7F933-F52F-427A-BEC9-E293DF2BB1FE}"/>
    <cellStyle name="Comma 2 4 12" xfId="3738" xr:uid="{8E1051BC-0EA9-47C7-8C39-EBB6F811EC1C}"/>
    <cellStyle name="Comma 2 4 2" xfId="23" xr:uid="{5D0AA977-C290-443C-A638-1A20CCFE630F}"/>
    <cellStyle name="Comma 2 4 2 2" xfId="153" xr:uid="{760166A6-8B6A-4F10-8A36-7995D78B83A5}"/>
    <cellStyle name="Comma 2 4 2 2 2" xfId="362" xr:uid="{BD5455EC-BEAE-4DBC-B903-176327CA6C06}"/>
    <cellStyle name="Comma 2 4 2 2 2 2" xfId="659" xr:uid="{47A8DEC7-724B-4B75-BB14-51D21DBD7DFA}"/>
    <cellStyle name="Comma 2 4 2 2 2 2 2" xfId="1157" xr:uid="{6FBF853F-E3BC-4471-BD67-3007B4BE1187}"/>
    <cellStyle name="Comma 2 4 2 2 2 2 2 2" xfId="2269" xr:uid="{9ED52A3F-5896-4EA4-BDA0-5C7E2FC7018F}"/>
    <cellStyle name="Comma 2 4 2 2 2 2 2 2 2" xfId="5943" xr:uid="{48DA7069-FA01-41E1-BE40-FDAA4EAE4CEC}"/>
    <cellStyle name="Comma 2 4 2 2 2 2 2 3" xfId="4831" xr:uid="{03F52128-FBD5-495A-A6C5-02B85E31B4C8}"/>
    <cellStyle name="Comma 2 4 2 2 2 2 3" xfId="2270" xr:uid="{4F670992-2925-4791-8A06-A3CCD851B4DE}"/>
    <cellStyle name="Comma 2 4 2 2 2 2 3 2" xfId="5944" xr:uid="{02F1D861-C737-4F09-BC94-0B447EC41CB4}"/>
    <cellStyle name="Comma 2 4 2 2 2 2 4" xfId="4345" xr:uid="{9E564DBD-EB84-4741-AF78-D3DA13BCA193}"/>
    <cellStyle name="Comma 2 4 2 2 2 3" xfId="1158" xr:uid="{1A8CF655-B9E6-44FB-90BF-9DA927E74FD9}"/>
    <cellStyle name="Comma 2 4 2 2 2 3 2" xfId="2271" xr:uid="{4A24558A-5BA8-4164-88C1-BD1BAF0DB3DA}"/>
    <cellStyle name="Comma 2 4 2 2 2 3 2 2" xfId="5945" xr:uid="{7C03A086-A437-4944-8773-9612DC7CD8AD}"/>
    <cellStyle name="Comma 2 4 2 2 2 3 3" xfId="4832" xr:uid="{3D1E2766-C36B-4EED-928A-884B9F45A5B4}"/>
    <cellStyle name="Comma 2 4 2 2 2 4" xfId="2272" xr:uid="{C3512BE0-0F97-4B7C-BB4B-74956B6A3AF7}"/>
    <cellStyle name="Comma 2 4 2 2 2 4 2" xfId="5946" xr:uid="{CE58852A-F01D-4233-B4B9-37B822B56113}"/>
    <cellStyle name="Comma 2 4 2 2 2 5" xfId="4050" xr:uid="{2F33F3B9-34DD-433D-A091-F3B40D955D87}"/>
    <cellStyle name="Comma 2 4 2 2 3" xfId="660" xr:uid="{AA094B14-9EF6-43BD-851F-0E806A7CE9E4}"/>
    <cellStyle name="Comma 2 4 2 2 3 2" xfId="1159" xr:uid="{A89DC1E1-3D6A-4219-8B49-252A2EC866B2}"/>
    <cellStyle name="Comma 2 4 2 2 3 2 2" xfId="2273" xr:uid="{4912C462-49FB-4948-B9AB-27F7181A6892}"/>
    <cellStyle name="Comma 2 4 2 2 3 2 2 2" xfId="5947" xr:uid="{DD5D74BC-C321-4C45-818C-C4EE88600705}"/>
    <cellStyle name="Comma 2 4 2 2 3 2 3" xfId="4833" xr:uid="{E416B9E0-AF0A-4EFB-BF9C-A2B79C2B2F51}"/>
    <cellStyle name="Comma 2 4 2 2 3 3" xfId="2274" xr:uid="{CA9FC5D1-85B3-452E-A581-A5B9B8B9D342}"/>
    <cellStyle name="Comma 2 4 2 2 3 3 2" xfId="5948" xr:uid="{0CC1708E-EAEE-4872-8A4A-AAEA645CB054}"/>
    <cellStyle name="Comma 2 4 2 2 3 4" xfId="4346" xr:uid="{F8B9A989-BDF0-46D7-9BF0-5BB99295ACA6}"/>
    <cellStyle name="Comma 2 4 2 2 4" xfId="542" xr:uid="{C0BD5052-2483-44B3-B918-D42F971CBA45}"/>
    <cellStyle name="Comma 2 4 2 2 4 2" xfId="1160" xr:uid="{8D62A9CE-7D56-4B16-9EAC-D9B689F9E9E6}"/>
    <cellStyle name="Comma 2 4 2 2 4 2 2" xfId="2275" xr:uid="{BE785386-B193-4D42-A779-961DE6FF8944}"/>
    <cellStyle name="Comma 2 4 2 2 4 2 2 2" xfId="5949" xr:uid="{E05C692F-EBDA-4FAC-9955-A9C2EFB663FA}"/>
    <cellStyle name="Comma 2 4 2 2 4 2 3" xfId="4834" xr:uid="{71503C2F-6135-4C88-B65A-6458549F8F3A}"/>
    <cellStyle name="Comma 2 4 2 2 4 3" xfId="2276" xr:uid="{7539F1F2-08AC-4818-80EB-138346B27155}"/>
    <cellStyle name="Comma 2 4 2 2 4 3 2" xfId="5950" xr:uid="{DD9C8478-10B5-4EE6-980B-A338A7E25E06}"/>
    <cellStyle name="Comma 2 4 2 2 4 4" xfId="4228" xr:uid="{58825F47-91A8-462A-89FF-6FE84F2220CD}"/>
    <cellStyle name="Comma 2 4 2 2 5" xfId="1161" xr:uid="{BC3EA697-398D-40C9-AB30-4666729DF3B0}"/>
    <cellStyle name="Comma 2 4 2 2 5 2" xfId="2277" xr:uid="{95392E15-223A-4629-AFA7-1C757DA52F2E}"/>
    <cellStyle name="Comma 2 4 2 2 5 2 2" xfId="5951" xr:uid="{1D10BF34-839B-4618-A3DC-514A6ECAA022}"/>
    <cellStyle name="Comma 2 4 2 2 5 3" xfId="4835" xr:uid="{3631DBA9-CADD-438D-8F58-AC9534A3B13D}"/>
    <cellStyle name="Comma 2 4 2 2 6" xfId="2278" xr:uid="{97754DF5-33CF-4405-97F4-2D8B2C71B991}"/>
    <cellStyle name="Comma 2 4 2 2 6 2" xfId="5952" xr:uid="{CB575340-F423-42E8-B9C8-F49A72676779}"/>
    <cellStyle name="Comma 2 4 2 2 7" xfId="3860" xr:uid="{CDA1D2B6-9E06-4399-8B20-DEFC2EE647CA}"/>
    <cellStyle name="Comma 2 4 2 3" xfId="238" xr:uid="{DCBA2B89-C556-4F21-BB99-F2A2F9441EC8}"/>
    <cellStyle name="Comma 2 4 2 3 2" xfId="661" xr:uid="{E2D9DD2C-1474-4225-9EF8-935D9E9291EC}"/>
    <cellStyle name="Comma 2 4 2 3 2 2" xfId="1162" xr:uid="{C0C163F8-23FB-4337-8D00-64E4FDD90874}"/>
    <cellStyle name="Comma 2 4 2 3 2 2 2" xfId="2279" xr:uid="{0E6DA378-5C36-4BC5-9203-7F4A7D26F7D1}"/>
    <cellStyle name="Comma 2 4 2 3 2 2 2 2" xfId="5953" xr:uid="{4EC9DD4F-C273-438F-A87D-B02BDE058518}"/>
    <cellStyle name="Comma 2 4 2 3 2 2 3" xfId="4836" xr:uid="{8BABA7C0-9D98-446F-9F7E-3E0E96F05375}"/>
    <cellStyle name="Comma 2 4 2 3 2 3" xfId="2280" xr:uid="{549A7307-DA25-41B3-A024-39B9FA3474E6}"/>
    <cellStyle name="Comma 2 4 2 3 2 3 2" xfId="5954" xr:uid="{7CBFE76C-2AAB-4B53-991D-D074C36CD83E}"/>
    <cellStyle name="Comma 2 4 2 3 2 4" xfId="4347" xr:uid="{8ED33DF1-25FB-4D6B-A6C1-C070B1962C11}"/>
    <cellStyle name="Comma 2 4 2 3 3" xfId="1163" xr:uid="{01983A0B-4AF5-4B1B-82A5-81DCC60752AC}"/>
    <cellStyle name="Comma 2 4 2 3 3 2" xfId="2281" xr:uid="{DDE7E121-D5DC-4DA3-9E5A-8E4AD6664EEA}"/>
    <cellStyle name="Comma 2 4 2 3 3 2 2" xfId="5955" xr:uid="{18EE7341-4783-4BEF-93F5-0F49D5AAE671}"/>
    <cellStyle name="Comma 2 4 2 3 3 3" xfId="4837" xr:uid="{84807548-6415-449E-801B-5C8480B1A6AF}"/>
    <cellStyle name="Comma 2 4 2 3 4" xfId="2282" xr:uid="{247BCCE4-EA15-444C-A3EF-090AC929317B}"/>
    <cellStyle name="Comma 2 4 2 3 4 2" xfId="5956" xr:uid="{4C6115C5-5743-40C9-A7F2-A31CED1EC58C}"/>
    <cellStyle name="Comma 2 4 2 3 5" xfId="3929" xr:uid="{941D6F15-B706-4F40-A6AF-32F128EBE079}"/>
    <cellStyle name="Comma 2 4 2 4" xfId="662" xr:uid="{A2ECDB82-CD03-48A5-B906-49492D0A9CBA}"/>
    <cellStyle name="Comma 2 4 2 4 2" xfId="1164" xr:uid="{40B73F72-AC29-4AD6-97C0-622C659540B3}"/>
    <cellStyle name="Comma 2 4 2 4 2 2" xfId="2283" xr:uid="{3371F7F8-2A68-4C64-A7B4-4066F215BB27}"/>
    <cellStyle name="Comma 2 4 2 4 2 2 2" xfId="5957" xr:uid="{78032D1A-AA30-4FA0-91A3-288E1EFACC2B}"/>
    <cellStyle name="Comma 2 4 2 4 2 3" xfId="4838" xr:uid="{11ECC103-353C-476B-94F4-77310887B39E}"/>
    <cellStyle name="Comma 2 4 2 4 3" xfId="2284" xr:uid="{70A5EE1B-36C1-48F6-9A3C-03F3EF9EFC69}"/>
    <cellStyle name="Comma 2 4 2 4 3 2" xfId="5958" xr:uid="{788D8D1B-0EFA-417E-B23E-17A2D2B2C151}"/>
    <cellStyle name="Comma 2 4 2 4 4" xfId="4348" xr:uid="{45EA740A-DA08-486F-A5C6-9881B01C0D4E}"/>
    <cellStyle name="Comma 2 4 2 5" xfId="421" xr:uid="{99B3CA23-45E4-4206-8D10-F7DA5EC3D11A}"/>
    <cellStyle name="Comma 2 4 2 5 2" xfId="1165" xr:uid="{C02273BF-4D3B-4C2B-BF07-0EB7C69CCB8C}"/>
    <cellStyle name="Comma 2 4 2 5 2 2" xfId="2285" xr:uid="{6DF4C68D-7480-4B7A-9759-5D2BE8AD2888}"/>
    <cellStyle name="Comma 2 4 2 5 2 2 2" xfId="5959" xr:uid="{25BA527F-0317-40D2-A165-E46EB5DD21FF}"/>
    <cellStyle name="Comma 2 4 2 5 2 3" xfId="4839" xr:uid="{34E2ED29-83DB-4AFC-AEBC-1FB2CC453839}"/>
    <cellStyle name="Comma 2 4 2 5 3" xfId="2286" xr:uid="{466B9CCB-173F-4E72-9B3E-92A1EC3CB840}"/>
    <cellStyle name="Comma 2 4 2 5 3 2" xfId="5960" xr:uid="{C79F5331-950E-44F8-A848-24F68B892E0E}"/>
    <cellStyle name="Comma 2 4 2 5 4" xfId="4107" xr:uid="{BBE74484-17EB-4A55-808F-D925BFDCD027}"/>
    <cellStyle name="Comma 2 4 2 6" xfId="1166" xr:uid="{6FCC7CD5-8E71-49A6-9C08-25E7C6E63E71}"/>
    <cellStyle name="Comma 2 4 2 6 2" xfId="2287" xr:uid="{90146AB8-F18E-48B8-B0B6-103EED0A7831}"/>
    <cellStyle name="Comma 2 4 2 6 2 2" xfId="5961" xr:uid="{A48251BE-91AF-4B86-82EF-E4B21CB899C3}"/>
    <cellStyle name="Comma 2 4 2 6 3" xfId="4840" xr:uid="{BFF58A8E-B094-470C-A9B2-FA28991BCB2A}"/>
    <cellStyle name="Comma 2 4 2 7" xfId="2288" xr:uid="{3B01A77B-5E10-43E8-8F3F-8EEDF6F612D3}"/>
    <cellStyle name="Comma 2 4 2 7 2" xfId="5962" xr:uid="{A9B53D49-CEC7-4A48-BAD5-77111E9F76A8}"/>
    <cellStyle name="Comma 2 4 2 8" xfId="3739" xr:uid="{F6687CB2-330C-429A-B120-42472CE8F5BE}"/>
    <cellStyle name="Comma 2 4 3" xfId="24" xr:uid="{8627268F-B99A-435D-A94D-78ED1106B749}"/>
    <cellStyle name="Comma 2 4 3 2" xfId="173" xr:uid="{471CC96A-DDEE-4073-9760-518C348E3C16}"/>
    <cellStyle name="Comma 2 4 3 2 2" xfId="382" xr:uid="{ED380C75-7732-4CBC-BEC8-B31136DDCA56}"/>
    <cellStyle name="Comma 2 4 3 2 2 2" xfId="663" xr:uid="{3F30DE16-47D4-458C-B9DC-E963A5CE4333}"/>
    <cellStyle name="Comma 2 4 3 2 2 2 2" xfId="1167" xr:uid="{C5A27197-EE2D-48D8-AD19-6EF6727758AF}"/>
    <cellStyle name="Comma 2 4 3 2 2 2 2 2" xfId="2289" xr:uid="{AFC7C118-E042-46CC-915B-84B0EABFFF59}"/>
    <cellStyle name="Comma 2 4 3 2 2 2 2 2 2" xfId="5963" xr:uid="{6B33ABEC-48A1-4396-AA7D-CEAE1DF3BF39}"/>
    <cellStyle name="Comma 2 4 3 2 2 2 2 3" xfId="4841" xr:uid="{C1AB19BF-1228-40E8-8673-0B307731CEF4}"/>
    <cellStyle name="Comma 2 4 3 2 2 2 3" xfId="2290" xr:uid="{C7A7BD86-25D3-4AB3-92C3-5203C600256C}"/>
    <cellStyle name="Comma 2 4 3 2 2 2 3 2" xfId="5964" xr:uid="{CC09E501-E251-47F1-93AC-63B81FC2592B}"/>
    <cellStyle name="Comma 2 4 3 2 2 2 4" xfId="4349" xr:uid="{0DF520A3-AC38-466E-B1D0-5165F3C51DDE}"/>
    <cellStyle name="Comma 2 4 3 2 2 3" xfId="1168" xr:uid="{14C9C845-124D-4186-9B55-E1FD559F4348}"/>
    <cellStyle name="Comma 2 4 3 2 2 3 2" xfId="2291" xr:uid="{3D09DCED-8ED8-40DB-BCBD-022C8DDA538F}"/>
    <cellStyle name="Comma 2 4 3 2 2 3 2 2" xfId="5965" xr:uid="{85B3E63F-08AC-4CFB-ABB2-D9FC2F49E379}"/>
    <cellStyle name="Comma 2 4 3 2 2 3 3" xfId="4842" xr:uid="{DA6FAF23-897B-4796-A706-EB178D57C49E}"/>
    <cellStyle name="Comma 2 4 3 2 2 4" xfId="2292" xr:uid="{B32E2561-9C2B-4C35-B640-2977C7E89A87}"/>
    <cellStyle name="Comma 2 4 3 2 2 4 2" xfId="5966" xr:uid="{0B439801-03ED-4A9F-8970-A4ACEA14A72E}"/>
    <cellStyle name="Comma 2 4 3 2 2 5" xfId="4070" xr:uid="{A203CB34-647B-4D12-808D-61DB9DBC4FE0}"/>
    <cellStyle name="Comma 2 4 3 2 3" xfId="664" xr:uid="{2B4B1486-62B9-4F04-86AB-DE7D6F676CCC}"/>
    <cellStyle name="Comma 2 4 3 2 3 2" xfId="1169" xr:uid="{04782A18-EB3F-4659-A412-2933DC512446}"/>
    <cellStyle name="Comma 2 4 3 2 3 2 2" xfId="2293" xr:uid="{6477DF3E-F2EA-4080-BB94-0E015303E704}"/>
    <cellStyle name="Comma 2 4 3 2 3 2 2 2" xfId="5967" xr:uid="{FA420B6B-2D7A-4B57-BF84-8C657940E4FB}"/>
    <cellStyle name="Comma 2 4 3 2 3 2 3" xfId="4843" xr:uid="{EA2D9D64-EE0F-4F7A-BDBD-BFF5D576113D}"/>
    <cellStyle name="Comma 2 4 3 2 3 3" xfId="2294" xr:uid="{12B804B2-9AA5-4461-A108-D655EFEA7C8A}"/>
    <cellStyle name="Comma 2 4 3 2 3 3 2" xfId="5968" xr:uid="{6E2B5F03-E18E-4614-955A-C81D3A1DFDE0}"/>
    <cellStyle name="Comma 2 4 3 2 3 4" xfId="4350" xr:uid="{51C60C93-3A10-4036-A2DA-2073D75D770B}"/>
    <cellStyle name="Comma 2 4 3 2 4" xfId="562" xr:uid="{F7584D45-0D81-432A-B319-E6DF848E7C32}"/>
    <cellStyle name="Comma 2 4 3 2 4 2" xfId="1170" xr:uid="{7BB3C283-92CA-408A-B6CC-1A6FD5D7FD81}"/>
    <cellStyle name="Comma 2 4 3 2 4 2 2" xfId="2295" xr:uid="{F0C54AB3-7403-4162-82D3-575E5B2DACD4}"/>
    <cellStyle name="Comma 2 4 3 2 4 2 2 2" xfId="5969" xr:uid="{3DD676D8-60E9-497B-836A-38345131F26F}"/>
    <cellStyle name="Comma 2 4 3 2 4 2 3" xfId="4844" xr:uid="{765CB491-2B2A-4676-AD68-474893964E06}"/>
    <cellStyle name="Comma 2 4 3 2 4 3" xfId="2296" xr:uid="{8DE75791-A9CB-40B8-9633-5DE250F46473}"/>
    <cellStyle name="Comma 2 4 3 2 4 3 2" xfId="5970" xr:uid="{23C9A15E-8E5C-44F6-9993-BAC923EBE182}"/>
    <cellStyle name="Comma 2 4 3 2 4 4" xfId="4248" xr:uid="{4E73D07C-5D58-4501-8F11-83FFE432AFC8}"/>
    <cellStyle name="Comma 2 4 3 2 5" xfId="1171" xr:uid="{E0A84B30-4AC4-4B3A-8EDA-1F36CA8622E0}"/>
    <cellStyle name="Comma 2 4 3 2 5 2" xfId="2297" xr:uid="{FBBF4E11-4629-4960-A4E2-41AC98241F1B}"/>
    <cellStyle name="Comma 2 4 3 2 5 2 2" xfId="5971" xr:uid="{0101EC6D-8923-473E-B981-27DCF2E4C956}"/>
    <cellStyle name="Comma 2 4 3 2 5 3" xfId="4845" xr:uid="{6B2602E6-F62D-48DF-B902-22B0C6DDA398}"/>
    <cellStyle name="Comma 2 4 3 2 6" xfId="2298" xr:uid="{4E974A82-8247-4DF8-8788-A54DE359ED8C}"/>
    <cellStyle name="Comma 2 4 3 2 6 2" xfId="5972" xr:uid="{64468D6A-236B-4389-8719-2D8C9C5232EB}"/>
    <cellStyle name="Comma 2 4 3 2 7" xfId="3880" xr:uid="{CD10B362-2D62-46C5-996F-ABFD9FE19313}"/>
    <cellStyle name="Comma 2 4 3 3" xfId="239" xr:uid="{AB7E1319-CE9A-4E88-B33F-9B57AF29A1E4}"/>
    <cellStyle name="Comma 2 4 3 3 2" xfId="665" xr:uid="{593A51E1-CDC8-4699-B120-CF3C31CBED75}"/>
    <cellStyle name="Comma 2 4 3 3 2 2" xfId="1172" xr:uid="{A40BB274-B97C-48EB-A098-D66244713BBC}"/>
    <cellStyle name="Comma 2 4 3 3 2 2 2" xfId="2299" xr:uid="{DB948239-8177-4D0A-B1DD-38F1ABAADB2D}"/>
    <cellStyle name="Comma 2 4 3 3 2 2 2 2" xfId="5973" xr:uid="{C6EC24D0-64CC-4BEA-8816-6C1C8298EB38}"/>
    <cellStyle name="Comma 2 4 3 3 2 2 3" xfId="4846" xr:uid="{CFD71D68-02B6-4910-BE0B-475FE3E4252C}"/>
    <cellStyle name="Comma 2 4 3 3 2 3" xfId="2300" xr:uid="{ADCEE9E5-0CCC-4CED-842E-91476A452E4F}"/>
    <cellStyle name="Comma 2 4 3 3 2 3 2" xfId="5974" xr:uid="{5E3DA191-4BC1-4E1B-822C-6BD49BDE0A3C}"/>
    <cellStyle name="Comma 2 4 3 3 2 4" xfId="4351" xr:uid="{28232D1B-39A9-4503-85ED-5DD2201DD89B}"/>
    <cellStyle name="Comma 2 4 3 3 3" xfId="1173" xr:uid="{5AACC46E-35AF-4195-9FE8-158EC62B95A3}"/>
    <cellStyle name="Comma 2 4 3 3 3 2" xfId="2301" xr:uid="{98D20D09-7E76-40DC-8010-E118537C2EDA}"/>
    <cellStyle name="Comma 2 4 3 3 3 2 2" xfId="5975" xr:uid="{FAF5BCC2-7B18-4D89-8C1A-7D12B7F89A5A}"/>
    <cellStyle name="Comma 2 4 3 3 3 3" xfId="4847" xr:uid="{B6DEFBB6-0286-41A7-8E22-888E3ADBDEF6}"/>
    <cellStyle name="Comma 2 4 3 3 4" xfId="2302" xr:uid="{6349A6D1-EC7E-434B-BCA2-A4C2F3EEA9D1}"/>
    <cellStyle name="Comma 2 4 3 3 4 2" xfId="5976" xr:uid="{C2CBF9B6-AED9-49A3-9D39-9553B9EE542E}"/>
    <cellStyle name="Comma 2 4 3 3 5" xfId="3930" xr:uid="{892F7949-16FC-4F55-A86D-E65F3CE169D9}"/>
    <cellStyle name="Comma 2 4 3 4" xfId="666" xr:uid="{927FED2E-474E-43ED-994C-DEDD707E7E64}"/>
    <cellStyle name="Comma 2 4 3 4 2" xfId="1174" xr:uid="{C9D40B34-82DF-481B-B244-12785F9391B8}"/>
    <cellStyle name="Comma 2 4 3 4 2 2" xfId="2303" xr:uid="{E088CA23-37EF-45F4-94AE-98CD1B3A97CE}"/>
    <cellStyle name="Comma 2 4 3 4 2 2 2" xfId="5977" xr:uid="{163C20C8-9462-47C5-908F-D998C8FEBCD9}"/>
    <cellStyle name="Comma 2 4 3 4 2 3" xfId="4848" xr:uid="{4F3D8BD7-DD8F-4FC9-9DE5-B599067A7EFB}"/>
    <cellStyle name="Comma 2 4 3 4 3" xfId="2304" xr:uid="{D7C8F9FD-04D3-4A55-8001-8FC097C14988}"/>
    <cellStyle name="Comma 2 4 3 4 3 2" xfId="5978" xr:uid="{5203CB78-BE04-4F4E-9B94-BCD1EFF2681A}"/>
    <cellStyle name="Comma 2 4 3 4 4" xfId="4352" xr:uid="{FBBBD753-400D-4621-9313-56AF0AD71CA2}"/>
    <cellStyle name="Comma 2 4 3 5" xfId="422" xr:uid="{8B64B9A8-7974-49BD-BE28-A162593F0C40}"/>
    <cellStyle name="Comma 2 4 3 5 2" xfId="1175" xr:uid="{715DBEF8-44A5-4387-B394-DE88DAA7F545}"/>
    <cellStyle name="Comma 2 4 3 5 2 2" xfId="2305" xr:uid="{5C389B6F-16D3-4EED-A344-466A7402A955}"/>
    <cellStyle name="Comma 2 4 3 5 2 2 2" xfId="5979" xr:uid="{B7884AE3-CA72-4782-9043-C9B21CFBFEA5}"/>
    <cellStyle name="Comma 2 4 3 5 2 3" xfId="4849" xr:uid="{4E00FD16-2E13-4F34-9513-014C819C283B}"/>
    <cellStyle name="Comma 2 4 3 5 3" xfId="2306" xr:uid="{38B2397E-BBBC-4F10-BB49-6E564708F4FB}"/>
    <cellStyle name="Comma 2 4 3 5 3 2" xfId="5980" xr:uid="{0EB1160C-0214-49BA-8569-0245222C6B70}"/>
    <cellStyle name="Comma 2 4 3 5 4" xfId="4108" xr:uid="{7703C6D9-72A4-4EE3-BC39-E1C12B5D1E6F}"/>
    <cellStyle name="Comma 2 4 3 6" xfId="1176" xr:uid="{1479FD1C-445E-4364-80F0-1ADA01F1AEBB}"/>
    <cellStyle name="Comma 2 4 3 6 2" xfId="2307" xr:uid="{D283E8F3-B3ED-4CAD-809A-992C0427AF2E}"/>
    <cellStyle name="Comma 2 4 3 6 2 2" xfId="5981" xr:uid="{F55E11D7-A988-4F8B-9F4A-BEE4705AC737}"/>
    <cellStyle name="Comma 2 4 3 6 3" xfId="4850" xr:uid="{26E68B3B-C028-40EC-BEAB-57AD5327A556}"/>
    <cellStyle name="Comma 2 4 3 7" xfId="2308" xr:uid="{42335B7E-7DF2-453B-A8BC-D38F58804572}"/>
    <cellStyle name="Comma 2 4 3 7 2" xfId="5982" xr:uid="{289E3819-8DFD-4ED2-B665-8D1EE4BA82D4}"/>
    <cellStyle name="Comma 2 4 3 8" xfId="3740" xr:uid="{1C9013B3-52B1-4187-AD37-390601810FC1}"/>
    <cellStyle name="Comma 2 4 4" xfId="25" xr:uid="{633EAD96-CB24-4245-9893-28E2C942609F}"/>
    <cellStyle name="Comma 2 4 4 2" xfId="139" xr:uid="{CF7DD257-6517-4157-8D00-DF599D58BE4B}"/>
    <cellStyle name="Comma 2 4 4 2 2" xfId="348" xr:uid="{7C48E04B-4127-4EED-9E0C-9AC41E978775}"/>
    <cellStyle name="Comma 2 4 4 2 2 2" xfId="667" xr:uid="{391D712B-3711-4ECC-8B9E-5C8E4D844E76}"/>
    <cellStyle name="Comma 2 4 4 2 2 2 2" xfId="1177" xr:uid="{6EA78502-D606-43C2-BD47-6874C3E8A6F5}"/>
    <cellStyle name="Comma 2 4 4 2 2 2 2 2" xfId="2309" xr:uid="{F6FE544D-8B6E-45DE-8065-08F74B6D408D}"/>
    <cellStyle name="Comma 2 4 4 2 2 2 2 2 2" xfId="5983" xr:uid="{776B0B2A-9B95-427A-8BAD-4828D7E7658E}"/>
    <cellStyle name="Comma 2 4 4 2 2 2 2 3" xfId="4851" xr:uid="{C1A34890-76EC-4D59-918C-3019F438F718}"/>
    <cellStyle name="Comma 2 4 4 2 2 2 3" xfId="2310" xr:uid="{68A70AF7-FFBC-403F-BB10-B473763501E0}"/>
    <cellStyle name="Comma 2 4 4 2 2 2 3 2" xfId="5984" xr:uid="{025C3397-D57C-41D0-AB09-DD2841782A24}"/>
    <cellStyle name="Comma 2 4 4 2 2 2 4" xfId="4353" xr:uid="{5DA3E5FF-E43C-42FB-B2E0-AEC7AA6D5424}"/>
    <cellStyle name="Comma 2 4 4 2 2 3" xfId="1178" xr:uid="{FD7240C8-CDE3-4908-9926-9582396CC425}"/>
    <cellStyle name="Comma 2 4 4 2 2 3 2" xfId="2311" xr:uid="{3D5E4C8C-D518-4C19-8447-0562CEFB8B2B}"/>
    <cellStyle name="Comma 2 4 4 2 2 3 2 2" xfId="5985" xr:uid="{E0FD316D-02F7-4511-BFA6-44B912CE29C2}"/>
    <cellStyle name="Comma 2 4 4 2 2 3 3" xfId="4852" xr:uid="{9F7C7ECB-A61F-48CD-A505-55D6B7C37FAD}"/>
    <cellStyle name="Comma 2 4 4 2 2 4" xfId="2312" xr:uid="{74F8DABC-692C-4470-939C-228699D568C5}"/>
    <cellStyle name="Comma 2 4 4 2 2 4 2" xfId="5986" xr:uid="{5FFD0D46-8F62-49EF-BF04-841127011C78}"/>
    <cellStyle name="Comma 2 4 4 2 2 5" xfId="4036" xr:uid="{2402CB1D-B53B-4664-B731-92F1965EDD3A}"/>
    <cellStyle name="Comma 2 4 4 2 3" xfId="668" xr:uid="{2ACA9EFD-89A3-4507-BEE0-6E8964250282}"/>
    <cellStyle name="Comma 2 4 4 2 3 2" xfId="1179" xr:uid="{98C58B05-678E-4B93-B4E1-F17620263987}"/>
    <cellStyle name="Comma 2 4 4 2 3 2 2" xfId="2313" xr:uid="{CB93C7BB-2C70-49BA-BAE7-BA8379D8E2B4}"/>
    <cellStyle name="Comma 2 4 4 2 3 2 2 2" xfId="5987" xr:uid="{0E9E3077-1BB0-4A17-8000-CF8B97394730}"/>
    <cellStyle name="Comma 2 4 4 2 3 2 3" xfId="4853" xr:uid="{F3C5B8C4-7D72-4BE8-A897-1C347096530F}"/>
    <cellStyle name="Comma 2 4 4 2 3 3" xfId="2314" xr:uid="{4615F2EF-3892-4198-B680-AC99863839DB}"/>
    <cellStyle name="Comma 2 4 4 2 3 3 2" xfId="5988" xr:uid="{8CA0D77B-30E8-4453-9E6C-1C3E7DA26455}"/>
    <cellStyle name="Comma 2 4 4 2 3 4" xfId="4354" xr:uid="{BDD61482-173C-4FB7-8BF0-55614D7AE3E7}"/>
    <cellStyle name="Comma 2 4 4 2 4" xfId="528" xr:uid="{C3154C25-3B2F-4CE3-9706-433A7C2E2562}"/>
    <cellStyle name="Comma 2 4 4 2 4 2" xfId="1180" xr:uid="{C311B146-61F3-44BD-9E45-36493EB1D5D4}"/>
    <cellStyle name="Comma 2 4 4 2 4 2 2" xfId="2315" xr:uid="{E75F02F1-9A8E-4ECB-ACC0-8F0169503E21}"/>
    <cellStyle name="Comma 2 4 4 2 4 2 2 2" xfId="5989" xr:uid="{C61503FC-B738-41D4-9002-6EF35992E0C0}"/>
    <cellStyle name="Comma 2 4 4 2 4 2 3" xfId="4854" xr:uid="{A86D3DAF-4B94-4C1E-B363-10DEE553827D}"/>
    <cellStyle name="Comma 2 4 4 2 4 3" xfId="2316" xr:uid="{2595ABF6-5FF5-491C-BEF8-E5BE2998D2A9}"/>
    <cellStyle name="Comma 2 4 4 2 4 3 2" xfId="5990" xr:uid="{4E4A1B0B-F8C8-4B94-8FBD-010A353BF50B}"/>
    <cellStyle name="Comma 2 4 4 2 4 4" xfId="4214" xr:uid="{E5B8731E-A1DB-4F5E-A00F-27BC45A11FAC}"/>
    <cellStyle name="Comma 2 4 4 2 5" xfId="1181" xr:uid="{5B3C0EFA-1665-4CF2-97DF-29E2B2934AC7}"/>
    <cellStyle name="Comma 2 4 4 2 5 2" xfId="2317" xr:uid="{9039B063-EE7C-4C4C-854F-68BAE9E1965B}"/>
    <cellStyle name="Comma 2 4 4 2 5 2 2" xfId="5991" xr:uid="{8EC5851D-4A01-4C1A-B546-5ED1176AA3FC}"/>
    <cellStyle name="Comma 2 4 4 2 5 3" xfId="4855" xr:uid="{FC878214-022B-4F44-97CF-29C398357024}"/>
    <cellStyle name="Comma 2 4 4 2 6" xfId="2318" xr:uid="{4E809F96-22E5-4C2C-B2E7-FC834C4E95BC}"/>
    <cellStyle name="Comma 2 4 4 2 6 2" xfId="5992" xr:uid="{E77A7C2D-B84D-4DFE-AD80-8042B8D6AAE2}"/>
    <cellStyle name="Comma 2 4 4 2 7" xfId="3846" xr:uid="{E329F75E-4065-4BD6-B4A0-A4315B51B6E6}"/>
    <cellStyle name="Comma 2 4 4 3" xfId="240" xr:uid="{E1996292-7420-4C96-92A6-A7E78F465675}"/>
    <cellStyle name="Comma 2 4 4 3 2" xfId="669" xr:uid="{2FE0259F-37BF-4CC9-A93D-1A21027B0B75}"/>
    <cellStyle name="Comma 2 4 4 3 2 2" xfId="1182" xr:uid="{FE730E94-A579-45A8-A9CA-DF2246C30F71}"/>
    <cellStyle name="Comma 2 4 4 3 2 2 2" xfId="2319" xr:uid="{E1268BE3-B7B9-4E97-9906-12FEB82A2773}"/>
    <cellStyle name="Comma 2 4 4 3 2 2 2 2" xfId="5993" xr:uid="{93F45729-CBA0-4FDF-ACFD-B708D9799A51}"/>
    <cellStyle name="Comma 2 4 4 3 2 2 3" xfId="4856" xr:uid="{BBCC5F6A-9C5A-4EDF-A668-BBFB14F0D9F2}"/>
    <cellStyle name="Comma 2 4 4 3 2 3" xfId="2320" xr:uid="{E4D8D3A5-B5C7-4348-9EDD-E9CFABADA367}"/>
    <cellStyle name="Comma 2 4 4 3 2 3 2" xfId="5994" xr:uid="{2DE8536A-BFA3-445E-B1D1-A4A901E037FB}"/>
    <cellStyle name="Comma 2 4 4 3 2 4" xfId="4355" xr:uid="{08BA92C8-E3BC-4899-93EC-AAB88DAE0A53}"/>
    <cellStyle name="Comma 2 4 4 3 3" xfId="1183" xr:uid="{072668D6-B97A-4B65-989F-13504ED864BC}"/>
    <cellStyle name="Comma 2 4 4 3 3 2" xfId="2321" xr:uid="{FBA43DB0-ED41-45AD-9269-E532D7AE3163}"/>
    <cellStyle name="Comma 2 4 4 3 3 2 2" xfId="5995" xr:uid="{B1E13D34-5CB9-422F-AC39-65BC05DD8F8B}"/>
    <cellStyle name="Comma 2 4 4 3 3 3" xfId="4857" xr:uid="{175BCAA1-B01E-474E-A8C9-5B26A69ED146}"/>
    <cellStyle name="Comma 2 4 4 3 4" xfId="2322" xr:uid="{9E15FC2D-8854-4F58-8B62-A94182C52F71}"/>
    <cellStyle name="Comma 2 4 4 3 4 2" xfId="5996" xr:uid="{EDF98715-D2EC-4C40-8EB9-385BEDA18B77}"/>
    <cellStyle name="Comma 2 4 4 3 5" xfId="3931" xr:uid="{2BB63FBB-3220-451F-BF2D-2656198345CB}"/>
    <cellStyle name="Comma 2 4 4 4" xfId="670" xr:uid="{FD9529FC-E84C-4D23-940E-140EC5F3CB29}"/>
    <cellStyle name="Comma 2 4 4 4 2" xfId="1184" xr:uid="{E5D6A5E5-57F5-4D73-BE40-C5360E484BCA}"/>
    <cellStyle name="Comma 2 4 4 4 2 2" xfId="2323" xr:uid="{A0DC2121-80CB-47AE-9CEC-F976B29EF5D9}"/>
    <cellStyle name="Comma 2 4 4 4 2 2 2" xfId="5997" xr:uid="{D3169B3D-F5CF-47B1-8690-32655D065E75}"/>
    <cellStyle name="Comma 2 4 4 4 2 3" xfId="4858" xr:uid="{0CFB887D-A3E6-4DB2-B323-FD02D1E32460}"/>
    <cellStyle name="Comma 2 4 4 4 3" xfId="2324" xr:uid="{A02AAACC-57EC-4E75-BFC4-6FA4102D608D}"/>
    <cellStyle name="Comma 2 4 4 4 3 2" xfId="5998" xr:uid="{C7393BBF-E5BA-478C-AC6A-F1171C3AA28F}"/>
    <cellStyle name="Comma 2 4 4 4 4" xfId="4356" xr:uid="{F672755E-9E1A-43D1-A71B-D39BCE39296E}"/>
    <cellStyle name="Comma 2 4 4 5" xfId="423" xr:uid="{567C511B-6509-44AA-9F45-8D50B11F619F}"/>
    <cellStyle name="Comma 2 4 4 5 2" xfId="1185" xr:uid="{D582C591-4E6B-4F42-BA8B-BDA2B51BE2B1}"/>
    <cellStyle name="Comma 2 4 4 5 2 2" xfId="2325" xr:uid="{9871C9A0-78CE-49C9-916E-02505EAC465F}"/>
    <cellStyle name="Comma 2 4 4 5 2 2 2" xfId="5999" xr:uid="{ED251313-F5F4-49EE-82BD-68FB138CFC1A}"/>
    <cellStyle name="Comma 2 4 4 5 2 3" xfId="4859" xr:uid="{9CF1A2CD-C111-4B53-8B95-1A73B0754D11}"/>
    <cellStyle name="Comma 2 4 4 5 3" xfId="2326" xr:uid="{F88E2E13-F4B1-454B-B6F4-35FDB1646190}"/>
    <cellStyle name="Comma 2 4 4 5 3 2" xfId="6000" xr:uid="{E4D13F06-47FB-4552-92D0-0A19585F57E6}"/>
    <cellStyle name="Comma 2 4 4 5 4" xfId="4109" xr:uid="{822335CF-13FC-4875-8349-D6BCCA09B1EA}"/>
    <cellStyle name="Comma 2 4 4 6" xfId="1186" xr:uid="{A4FDC35B-70F2-4201-9F42-394B49785218}"/>
    <cellStyle name="Comma 2 4 4 6 2" xfId="2327" xr:uid="{7A0C6915-D1F1-4A59-A4BC-E389618923A4}"/>
    <cellStyle name="Comma 2 4 4 6 2 2" xfId="6001" xr:uid="{14077227-EB52-4633-8D16-7D77EC9353AC}"/>
    <cellStyle name="Comma 2 4 4 6 3" xfId="4860" xr:uid="{EB327435-6D96-4A0B-9549-F925618F4DEE}"/>
    <cellStyle name="Comma 2 4 4 7" xfId="2328" xr:uid="{AFAAFFCC-1652-4BBE-95E0-3645FCAEB43B}"/>
    <cellStyle name="Comma 2 4 4 7 2" xfId="6002" xr:uid="{F933EC3E-4C88-4160-B182-C2C716052463}"/>
    <cellStyle name="Comma 2 4 4 8" xfId="3741" xr:uid="{29AE40BF-2D8A-4208-AD81-7C858D8B16BF}"/>
    <cellStyle name="Comma 2 4 5" xfId="108" xr:uid="{7C6CD37E-AFF0-4920-B645-FAF15791DD41}"/>
    <cellStyle name="Comma 2 4 5 2" xfId="317" xr:uid="{E14639A2-3BB0-4FBA-B45E-F95D0E2D904E}"/>
    <cellStyle name="Comma 2 4 5 2 2" xfId="671" xr:uid="{BB27D57A-0B11-4E38-A4BC-C1DEA44C21ED}"/>
    <cellStyle name="Comma 2 4 5 2 2 2" xfId="1187" xr:uid="{6AAD2D10-52FD-4377-A7EC-FFAB4B2762E8}"/>
    <cellStyle name="Comma 2 4 5 2 2 2 2" xfId="2329" xr:uid="{01B0C21C-434B-4F44-A386-2AB43AEEB8EC}"/>
    <cellStyle name="Comma 2 4 5 2 2 2 2 2" xfId="6003" xr:uid="{2090535A-0971-4F83-AA7F-C8624F6F56D7}"/>
    <cellStyle name="Comma 2 4 5 2 2 2 3" xfId="4861" xr:uid="{73DAA223-94A0-48D8-8591-07A5F4C4586B}"/>
    <cellStyle name="Comma 2 4 5 2 2 3" xfId="2330" xr:uid="{65CCA970-3A5A-4BBA-9C53-2A7D93B333FB}"/>
    <cellStyle name="Comma 2 4 5 2 2 3 2" xfId="6004" xr:uid="{17780B70-901D-4E10-A2D7-46C7A7C4CB1D}"/>
    <cellStyle name="Comma 2 4 5 2 2 4" xfId="4357" xr:uid="{2878AE63-0880-4A92-9FE7-01B7641D66DF}"/>
    <cellStyle name="Comma 2 4 5 2 3" xfId="1188" xr:uid="{60B59740-7FB3-4193-8F78-BBF25E5600C1}"/>
    <cellStyle name="Comma 2 4 5 2 3 2" xfId="2331" xr:uid="{2D76B3AA-2D31-40EE-9D6B-27B3F169F6EB}"/>
    <cellStyle name="Comma 2 4 5 2 3 2 2" xfId="6005" xr:uid="{239DE5F3-B4E3-4662-A716-92151C0B575C}"/>
    <cellStyle name="Comma 2 4 5 2 3 3" xfId="4862" xr:uid="{FA20E637-B51E-4824-8453-CB9AC0A7AB3B}"/>
    <cellStyle name="Comma 2 4 5 2 4" xfId="2332" xr:uid="{C29058B7-784C-456D-AC3A-91A5E004CFF0}"/>
    <cellStyle name="Comma 2 4 5 2 4 2" xfId="6006" xr:uid="{31BF2C78-1C1F-48FD-8FE0-E0FB184C045F}"/>
    <cellStyle name="Comma 2 4 5 2 5" xfId="4005" xr:uid="{79E0EBB7-5695-4C30-9229-6C14B82F7510}"/>
    <cellStyle name="Comma 2 4 5 3" xfId="672" xr:uid="{4D467B9F-F90E-47F1-A07A-D5BFB074991F}"/>
    <cellStyle name="Comma 2 4 5 3 2" xfId="1189" xr:uid="{13395197-E9D0-4D6C-B617-B819861FE022}"/>
    <cellStyle name="Comma 2 4 5 3 2 2" xfId="2333" xr:uid="{0F097B1E-31E3-4A5E-840B-497255C5FAB2}"/>
    <cellStyle name="Comma 2 4 5 3 2 2 2" xfId="6007" xr:uid="{3E9A5A8C-7A8F-4224-8E0D-7C44B1CECA5E}"/>
    <cellStyle name="Comma 2 4 5 3 2 3" xfId="4863" xr:uid="{8EC776ED-E798-40D7-8532-55A0F99B882B}"/>
    <cellStyle name="Comma 2 4 5 3 3" xfId="2334" xr:uid="{4F189735-DE4C-46C0-99BC-1B30DE9CE4EF}"/>
    <cellStyle name="Comma 2 4 5 3 3 2" xfId="6008" xr:uid="{5DDFA097-2850-44E6-9DB3-C9CCA6E53479}"/>
    <cellStyle name="Comma 2 4 5 3 4" xfId="4358" xr:uid="{A4AAB8FE-473B-43A5-BA57-6BF09298BCFF}"/>
    <cellStyle name="Comma 2 4 5 4" xfId="497" xr:uid="{1332EFE3-ACB9-41D2-9067-CEE689832DD9}"/>
    <cellStyle name="Comma 2 4 5 4 2" xfId="1190" xr:uid="{751EE2A3-EB51-48E8-85FF-667028E8E8FC}"/>
    <cellStyle name="Comma 2 4 5 4 2 2" xfId="2335" xr:uid="{D42B39B3-DC2A-4113-9230-2F3247FC207E}"/>
    <cellStyle name="Comma 2 4 5 4 2 2 2" xfId="6009" xr:uid="{E3C50D54-2234-4E04-8EBD-D43F73659234}"/>
    <cellStyle name="Comma 2 4 5 4 2 3" xfId="4864" xr:uid="{1AE81802-C603-4573-A42E-56D46E84B913}"/>
    <cellStyle name="Comma 2 4 5 4 3" xfId="2336" xr:uid="{AC845E4E-8FEB-4C7C-BE2C-EFC497721B39}"/>
    <cellStyle name="Comma 2 4 5 4 3 2" xfId="6010" xr:uid="{3FD1FBC3-FED4-441D-A7B3-44D7C96E86CC}"/>
    <cellStyle name="Comma 2 4 5 4 4" xfId="4183" xr:uid="{5C56276D-1CF7-4CA5-BF71-C801C7AC0356}"/>
    <cellStyle name="Comma 2 4 5 5" xfId="1191" xr:uid="{F2A8725B-8B61-4D13-91BB-181ECA2E47BE}"/>
    <cellStyle name="Comma 2 4 5 5 2" xfId="2337" xr:uid="{857D066D-91F6-472C-ABCC-5702DC15D2DC}"/>
    <cellStyle name="Comma 2 4 5 5 2 2" xfId="6011" xr:uid="{B58FA4AB-45F6-43F7-8AF3-2714E0586282}"/>
    <cellStyle name="Comma 2 4 5 5 3" xfId="4865" xr:uid="{4F26ACD7-30F7-44C3-A619-02C924F6F5D0}"/>
    <cellStyle name="Comma 2 4 5 6" xfId="2338" xr:uid="{E2B2667A-3BF4-4AC8-B0B5-AACD263AD983}"/>
    <cellStyle name="Comma 2 4 5 6 2" xfId="6012" xr:uid="{C194AC06-2685-441F-9A0A-657FFA3AF65A}"/>
    <cellStyle name="Comma 2 4 5 7" xfId="3815" xr:uid="{96BB5C1E-A1D4-4097-82D3-6417F56849B8}"/>
    <cellStyle name="Comma 2 4 6" xfId="237" xr:uid="{9105F073-BEAC-44CD-AA98-7E88E9AC2EAB}"/>
    <cellStyle name="Comma 2 4 6 2" xfId="673" xr:uid="{16A032EC-4D8D-4172-93FC-0011AC4FFFFD}"/>
    <cellStyle name="Comma 2 4 6 2 2" xfId="1192" xr:uid="{18A9E90A-0644-40F1-8B2F-8FAD9159929F}"/>
    <cellStyle name="Comma 2 4 6 2 2 2" xfId="2339" xr:uid="{93F57AC3-4613-4F58-8060-7E7A0674A3CC}"/>
    <cellStyle name="Comma 2 4 6 2 2 2 2" xfId="6013" xr:uid="{2F1AF262-EA8F-4C3F-88FA-E6E75AC2E325}"/>
    <cellStyle name="Comma 2 4 6 2 2 3" xfId="4866" xr:uid="{9D8FB29C-9159-4EF7-857B-5CD6A0056A7B}"/>
    <cellStyle name="Comma 2 4 6 2 3" xfId="2340" xr:uid="{85200072-9E04-4268-8FCC-C5B926F3D8C9}"/>
    <cellStyle name="Comma 2 4 6 2 3 2" xfId="6014" xr:uid="{8118D170-2A8C-4B4D-9DF7-0AC205C24A0E}"/>
    <cellStyle name="Comma 2 4 6 2 4" xfId="4359" xr:uid="{F017CEAB-B484-4A36-A348-2DFCEB675597}"/>
    <cellStyle name="Comma 2 4 6 3" xfId="1193" xr:uid="{F0849FEB-FAF0-4E12-97B5-5B3FCD03091E}"/>
    <cellStyle name="Comma 2 4 6 3 2" xfId="2341" xr:uid="{01309818-3345-4B6D-9C36-32E34EFBB0BD}"/>
    <cellStyle name="Comma 2 4 6 3 2 2" xfId="6015" xr:uid="{A78CA0B9-0F30-4424-9191-162ED551DC21}"/>
    <cellStyle name="Comma 2 4 6 3 3" xfId="4867" xr:uid="{D8C17A8F-BAAB-44A8-A1E8-22D868170879}"/>
    <cellStyle name="Comma 2 4 6 4" xfId="2342" xr:uid="{2F0B2120-2477-4C39-AB96-AD7A58089771}"/>
    <cellStyle name="Comma 2 4 6 4 2" xfId="6016" xr:uid="{22B50A0F-BE50-4223-A74C-24C2BF2FBA93}"/>
    <cellStyle name="Comma 2 4 6 5" xfId="3928" xr:uid="{E320D9EB-0730-485F-BBDC-35E450AC7A5E}"/>
    <cellStyle name="Comma 2 4 7" xfId="210" xr:uid="{BB613E60-2672-4DAF-A15B-FBA7D4BCE3D9}"/>
    <cellStyle name="Comma 2 4 7 2" xfId="674" xr:uid="{487B6D08-D45C-462D-9D2B-14138548076C}"/>
    <cellStyle name="Comma 2 4 7 2 2" xfId="1194" xr:uid="{C829BE25-F7EC-44AE-8E10-5E02E24840B7}"/>
    <cellStyle name="Comma 2 4 7 2 2 2" xfId="2343" xr:uid="{35D847E2-93D7-46D1-9350-7CF351526BE1}"/>
    <cellStyle name="Comma 2 4 7 2 2 2 2" xfId="6017" xr:uid="{C2286E63-EE47-48F2-A658-576DDA9EEAD5}"/>
    <cellStyle name="Comma 2 4 7 2 2 3" xfId="4868" xr:uid="{8E13F443-C38C-4C75-A5E0-722D51C8FB7E}"/>
    <cellStyle name="Comma 2 4 7 2 3" xfId="2344" xr:uid="{2BB242A6-A7A0-47F5-8D49-A4A857799791}"/>
    <cellStyle name="Comma 2 4 7 2 3 2" xfId="6018" xr:uid="{2388F359-9E9A-489D-97E9-6C31309B772C}"/>
    <cellStyle name="Comma 2 4 7 2 4" xfId="4360" xr:uid="{88872710-5C90-4429-BA97-5E9C95EBB367}"/>
    <cellStyle name="Comma 2 4 7 3" xfId="1195" xr:uid="{81BAA691-F16A-48C3-A074-7E3A7374D020}"/>
    <cellStyle name="Comma 2 4 7 3 2" xfId="2345" xr:uid="{4828E7C7-84AC-4D1C-8460-96ADFAEEB000}"/>
    <cellStyle name="Comma 2 4 7 3 2 2" xfId="6019" xr:uid="{1283D0F6-7C1B-4982-9431-25AD82E1C6E6}"/>
    <cellStyle name="Comma 2 4 7 3 3" xfId="4869" xr:uid="{F1D31D56-218B-409F-86F1-367DA8F84D50}"/>
    <cellStyle name="Comma 2 4 7 4" xfId="2346" xr:uid="{65C436E5-9973-4477-B4C6-6BD7E4548CF9}"/>
    <cellStyle name="Comma 2 4 7 4 2" xfId="6020" xr:uid="{80F5CBAF-7526-4575-AF2A-A3EC22E602FF}"/>
    <cellStyle name="Comma 2 4 7 5" xfId="3903" xr:uid="{AA41626C-A639-4CE6-A1B3-1D71ADE18214}"/>
    <cellStyle name="Comma 2 4 8" xfId="675" xr:uid="{7E161420-96AD-44BC-8FF9-1D45CA287D4C}"/>
    <cellStyle name="Comma 2 4 8 2" xfId="1196" xr:uid="{3B03D655-E780-422C-B94B-9D960377EB2A}"/>
    <cellStyle name="Comma 2 4 8 2 2" xfId="2347" xr:uid="{BAF60FA2-C511-43DB-BE46-37778CCDEBCB}"/>
    <cellStyle name="Comma 2 4 8 2 2 2" xfId="6021" xr:uid="{1097A0F7-A117-4D2A-BACC-ED4F9206EBFA}"/>
    <cellStyle name="Comma 2 4 8 2 3" xfId="4870" xr:uid="{44B0AFE2-18C4-4660-B767-DE1447B39DED}"/>
    <cellStyle name="Comma 2 4 8 3" xfId="2348" xr:uid="{F1ECC163-DEE9-4643-97FB-166871D63B01}"/>
    <cellStyle name="Comma 2 4 8 3 2" xfId="6022" xr:uid="{5B65A76C-215C-4911-9565-0281B177EEE4}"/>
    <cellStyle name="Comma 2 4 8 4" xfId="4361" xr:uid="{7F265BBD-F925-41AF-A482-A19A5448AB7B}"/>
    <cellStyle name="Comma 2 4 9" xfId="420" xr:uid="{0A272B85-0653-4002-BEC6-5BEAA243E14C}"/>
    <cellStyle name="Comma 2 4 9 2" xfId="1197" xr:uid="{3CFDF9B3-F108-42D1-A5A6-3031A24555EA}"/>
    <cellStyle name="Comma 2 4 9 2 2" xfId="2349" xr:uid="{798002E4-2EDF-44BC-9B8B-E7A59C463DAF}"/>
    <cellStyle name="Comma 2 4 9 2 2 2" xfId="6023" xr:uid="{FCE7CA69-CA27-475E-8834-59B4FA39B591}"/>
    <cellStyle name="Comma 2 4 9 2 3" xfId="4871" xr:uid="{3BF9E0D1-6E59-4E1C-A345-29E9B23F2D2C}"/>
    <cellStyle name="Comma 2 4 9 3" xfId="2350" xr:uid="{43C6BBBC-9788-4163-9B0A-46389C8E5C98}"/>
    <cellStyle name="Comma 2 4 9 3 2" xfId="6024" xr:uid="{0E02E3FC-B0B6-4D89-9B40-F5BC7AB088F3}"/>
    <cellStyle name="Comma 2 4 9 4" xfId="4106" xr:uid="{981F6F38-1928-4AFE-9C5F-2F6C62D26628}"/>
    <cellStyle name="Comma 2 5" xfId="26" xr:uid="{4CA555A4-5334-484D-B84B-B5264CBB66B2}"/>
    <cellStyle name="Comma 2 5 2" xfId="147" xr:uid="{58D928CC-1DCD-4D66-82E0-44049F0C518F}"/>
    <cellStyle name="Comma 2 5 2 2" xfId="356" xr:uid="{CD97F76F-11B8-4F24-B545-7862F06F6CF1}"/>
    <cellStyle name="Comma 2 5 2 2 2" xfId="676" xr:uid="{9FA1C668-AA4D-4996-B3D2-F08CD6BB8156}"/>
    <cellStyle name="Comma 2 5 2 2 2 2" xfId="1198" xr:uid="{C60F771B-DA31-491A-879A-98843A86546E}"/>
    <cellStyle name="Comma 2 5 2 2 2 2 2" xfId="2351" xr:uid="{452A2C40-CF21-41E3-8527-FE218A08ACEA}"/>
    <cellStyle name="Comma 2 5 2 2 2 2 2 2" xfId="6025" xr:uid="{7C812E47-815E-4724-91A5-3794F3F441FA}"/>
    <cellStyle name="Comma 2 5 2 2 2 2 3" xfId="4872" xr:uid="{1F097EBF-4AFA-49F4-8B97-0693014E2D2F}"/>
    <cellStyle name="Comma 2 5 2 2 2 3" xfId="2352" xr:uid="{613CD3CE-4CE7-4433-A6D4-1DB471B89B75}"/>
    <cellStyle name="Comma 2 5 2 2 2 3 2" xfId="6026" xr:uid="{94072CDC-2C3C-4B6E-BBD6-4FE27487935A}"/>
    <cellStyle name="Comma 2 5 2 2 2 4" xfId="4362" xr:uid="{41D5ED52-FBAE-4DE8-9F1E-FEB89583329C}"/>
    <cellStyle name="Comma 2 5 2 2 3" xfId="1199" xr:uid="{5A5C5791-7815-42C6-A2C8-97DC7F940B00}"/>
    <cellStyle name="Comma 2 5 2 2 3 2" xfId="2353" xr:uid="{719E6C5E-0468-47A9-8506-AF290EDBCD35}"/>
    <cellStyle name="Comma 2 5 2 2 3 2 2" xfId="6027" xr:uid="{5BD6F1FD-FDA0-4255-AC1E-FE38DC1EB7F0}"/>
    <cellStyle name="Comma 2 5 2 2 3 3" xfId="4873" xr:uid="{058B50B9-7C0C-403F-A3B0-53CA083C8F3F}"/>
    <cellStyle name="Comma 2 5 2 2 4" xfId="2354" xr:uid="{B9E8B983-26D8-419E-9831-8F1939D802E7}"/>
    <cellStyle name="Comma 2 5 2 2 4 2" xfId="6028" xr:uid="{B9F9524E-EB36-46C6-AE36-573397482504}"/>
    <cellStyle name="Comma 2 5 2 2 5" xfId="4044" xr:uid="{88EF5177-0FDD-4565-B6BD-D54AD58CE634}"/>
    <cellStyle name="Comma 2 5 2 3" xfId="677" xr:uid="{4910E70E-B1F5-45AD-A8BD-3797BDA11C0E}"/>
    <cellStyle name="Comma 2 5 2 3 2" xfId="1200" xr:uid="{DC18AA7C-2B0C-40A1-B6E7-ECD9539418A7}"/>
    <cellStyle name="Comma 2 5 2 3 2 2" xfId="2355" xr:uid="{C4BBD1D2-3E2E-4DA8-9CBC-0FD14DB55B0D}"/>
    <cellStyle name="Comma 2 5 2 3 2 2 2" xfId="6029" xr:uid="{A421681D-69D0-4DAE-AB3E-20C33476AC8A}"/>
    <cellStyle name="Comma 2 5 2 3 2 3" xfId="4874" xr:uid="{8C865E52-716C-4E6D-BE24-373EE2AE936A}"/>
    <cellStyle name="Comma 2 5 2 3 3" xfId="2356" xr:uid="{E979B263-B393-473D-A0EC-B3249CB9182E}"/>
    <cellStyle name="Comma 2 5 2 3 3 2" xfId="6030" xr:uid="{D1EC5ADC-FA51-47D4-BEB2-B22CCC8A8754}"/>
    <cellStyle name="Comma 2 5 2 3 4" xfId="4363" xr:uid="{752FB5E7-0460-433B-8A05-537C6DA64104}"/>
    <cellStyle name="Comma 2 5 2 4" xfId="536" xr:uid="{F421403F-D8B3-4B92-AD0A-C8D37951502A}"/>
    <cellStyle name="Comma 2 5 2 4 2" xfId="1201" xr:uid="{187508E3-B8CB-4FAF-8D6E-9782880BABB7}"/>
    <cellStyle name="Comma 2 5 2 4 2 2" xfId="2357" xr:uid="{526E1AB9-D80D-4BE4-A4C0-5196A5794493}"/>
    <cellStyle name="Comma 2 5 2 4 2 2 2" xfId="6031" xr:uid="{4BE5E6FB-4FC5-4F58-95A9-F99F3374EE1A}"/>
    <cellStyle name="Comma 2 5 2 4 2 3" xfId="4875" xr:uid="{9AB8F85A-52C2-49A0-BDC9-7838A5836DB5}"/>
    <cellStyle name="Comma 2 5 2 4 3" xfId="2358" xr:uid="{1A6D1157-4D74-4B18-8F2A-378CE04CFC83}"/>
    <cellStyle name="Comma 2 5 2 4 3 2" xfId="6032" xr:uid="{6EFF4A09-B590-48D8-AE1F-B5A28894443C}"/>
    <cellStyle name="Comma 2 5 2 4 4" xfId="4222" xr:uid="{F1BF7F3F-C5EB-4416-B3AE-2051594B73D6}"/>
    <cellStyle name="Comma 2 5 2 5" xfId="1202" xr:uid="{FF26340A-5351-492D-BDD3-D03D418A87A9}"/>
    <cellStyle name="Comma 2 5 2 5 2" xfId="2359" xr:uid="{D5A3122E-D9A9-4C9F-B264-88577F30C903}"/>
    <cellStyle name="Comma 2 5 2 5 2 2" xfId="6033" xr:uid="{CAE87D36-B030-4D09-80D8-39B3865BB366}"/>
    <cellStyle name="Comma 2 5 2 5 3" xfId="4876" xr:uid="{B98E6FCC-4CDE-4645-A8DA-7D5EFEE19EB0}"/>
    <cellStyle name="Comma 2 5 2 6" xfId="2360" xr:uid="{4DF198A0-4717-4EF8-B3F2-38E981A6A28F}"/>
    <cellStyle name="Comma 2 5 2 6 2" xfId="6034" xr:uid="{C815EC89-3974-495B-BD9F-28FD559D5595}"/>
    <cellStyle name="Comma 2 5 2 7" xfId="3854" xr:uid="{D81F216A-633A-4889-8846-3916EEA3F2B2}"/>
    <cellStyle name="Comma 2 5 3" xfId="241" xr:uid="{F979A8B8-0EB6-4B40-A591-3096634CDCB0}"/>
    <cellStyle name="Comma 2 5 3 2" xfId="678" xr:uid="{152664E7-830F-42C1-82BD-2BA394505F5E}"/>
    <cellStyle name="Comma 2 5 3 2 2" xfId="1203" xr:uid="{5A5D8F8A-9F01-40A0-9DDB-578481905C54}"/>
    <cellStyle name="Comma 2 5 3 2 2 2" xfId="2361" xr:uid="{951F91D0-0B0C-42A2-8F78-8A2CA407E306}"/>
    <cellStyle name="Comma 2 5 3 2 2 2 2" xfId="6035" xr:uid="{0410A38A-4A2E-4445-98F1-802A2AE97493}"/>
    <cellStyle name="Comma 2 5 3 2 2 3" xfId="4877" xr:uid="{9CD6BD17-2F2A-4689-8D52-1D5B667767EE}"/>
    <cellStyle name="Comma 2 5 3 2 3" xfId="2362" xr:uid="{403A13C6-2EBE-4032-A381-653A8002EE84}"/>
    <cellStyle name="Comma 2 5 3 2 3 2" xfId="6036" xr:uid="{30540AE8-2589-404F-8B2C-B3DEA48F657A}"/>
    <cellStyle name="Comma 2 5 3 2 4" xfId="4364" xr:uid="{FA2CBB9D-BF90-4148-BF36-987B9B2C829D}"/>
    <cellStyle name="Comma 2 5 3 3" xfId="1204" xr:uid="{D63C7A7D-A9AC-4A7E-8EC0-EBC7C72E2B3C}"/>
    <cellStyle name="Comma 2 5 3 3 2" xfId="2363" xr:uid="{3F750A47-1D68-4FEC-9458-A8F27792392D}"/>
    <cellStyle name="Comma 2 5 3 3 2 2" xfId="6037" xr:uid="{40815122-6D9D-4405-8B57-B6D890B07688}"/>
    <cellStyle name="Comma 2 5 3 3 3" xfId="4878" xr:uid="{6DE065EE-778A-4276-AEC6-5012F68BB008}"/>
    <cellStyle name="Comma 2 5 3 4" xfId="2364" xr:uid="{A12658D4-1479-4433-8EE1-9CE728946899}"/>
    <cellStyle name="Comma 2 5 3 4 2" xfId="6038" xr:uid="{3E27AF41-6F7E-47D3-AA86-92E2AC859E80}"/>
    <cellStyle name="Comma 2 5 3 5" xfId="3932" xr:uid="{3864ADA9-62A0-44DA-84EC-D41F9EE157F0}"/>
    <cellStyle name="Comma 2 5 4" xfId="213" xr:uid="{2D155F01-8330-4658-A107-E10D52F5C98D}"/>
    <cellStyle name="Comma 2 5 4 2" xfId="679" xr:uid="{CFD0A4C1-212D-4589-8BA5-7CB7854600C8}"/>
    <cellStyle name="Comma 2 5 4 2 2" xfId="1205" xr:uid="{CE16CFBD-F1BC-421E-845C-771B773C0C1F}"/>
    <cellStyle name="Comma 2 5 4 2 2 2" xfId="2365" xr:uid="{AE44F740-A7FE-483D-A339-4262A3821C14}"/>
    <cellStyle name="Comma 2 5 4 2 2 2 2" xfId="6039" xr:uid="{662578BB-6C8D-494C-B764-3F6D2EA19C47}"/>
    <cellStyle name="Comma 2 5 4 2 2 3" xfId="4879" xr:uid="{303B402F-D11F-414E-BDEC-56201D79913B}"/>
    <cellStyle name="Comma 2 5 4 2 3" xfId="2366" xr:uid="{C8CB3036-87AF-44D0-AE33-0853A04D6E88}"/>
    <cellStyle name="Comma 2 5 4 2 3 2" xfId="6040" xr:uid="{7AAEA4BC-F02D-4ACD-AFDD-D0FCB306E76A}"/>
    <cellStyle name="Comma 2 5 4 2 4" xfId="4365" xr:uid="{1053C5F8-7FFF-48D0-87F8-2A1EBAA830D6}"/>
    <cellStyle name="Comma 2 5 4 3" xfId="1206" xr:uid="{DA6A6EBB-0F0E-4889-875C-639EEBA03FA5}"/>
    <cellStyle name="Comma 2 5 4 3 2" xfId="2367" xr:uid="{C721033B-048A-4B79-861A-18E5A6CEE252}"/>
    <cellStyle name="Comma 2 5 4 3 2 2" xfId="6041" xr:uid="{8539D833-FB28-4683-912B-61EFE9D68A2C}"/>
    <cellStyle name="Comma 2 5 4 3 3" xfId="4880" xr:uid="{86DE2F8B-6887-4313-9AA4-C14C2385F8F8}"/>
    <cellStyle name="Comma 2 5 4 4" xfId="2368" xr:uid="{0A0E580E-192E-4210-BB99-B40512113431}"/>
    <cellStyle name="Comma 2 5 4 4 2" xfId="6042" xr:uid="{30F87067-32F7-404D-AC04-B9D09541CAA3}"/>
    <cellStyle name="Comma 2 5 4 5" xfId="3905" xr:uid="{8F841F21-32B9-4202-82D7-6232C629A337}"/>
    <cellStyle name="Comma 2 5 5" xfId="680" xr:uid="{6B807B9F-4BEF-4175-A995-BDF3EB53A6A9}"/>
    <cellStyle name="Comma 2 5 5 2" xfId="1207" xr:uid="{E289857A-E7A0-4725-90DA-1791D79CFEFA}"/>
    <cellStyle name="Comma 2 5 5 2 2" xfId="2369" xr:uid="{9C61AD09-9A3A-438A-9DD7-E9D7B8B47C21}"/>
    <cellStyle name="Comma 2 5 5 2 2 2" xfId="6043" xr:uid="{61CA4648-B7BE-471B-9B96-A07C4FD3D8B0}"/>
    <cellStyle name="Comma 2 5 5 2 3" xfId="4881" xr:uid="{01A9584D-3007-4DE5-BF98-E4903E3E55D8}"/>
    <cellStyle name="Comma 2 5 5 3" xfId="2370" xr:uid="{1ADA9075-BF5F-4FC2-8075-EA3ABB48A9E3}"/>
    <cellStyle name="Comma 2 5 5 3 2" xfId="6044" xr:uid="{5A609F9B-264E-437B-9AB5-5D23F8C4EB91}"/>
    <cellStyle name="Comma 2 5 5 4" xfId="4366" xr:uid="{32BFFB50-12B9-4E3C-ACBE-84109DDD4196}"/>
    <cellStyle name="Comma 2 5 6" xfId="424" xr:uid="{419E7CA5-FE54-487E-9937-8C93872B3A9B}"/>
    <cellStyle name="Comma 2 5 6 2" xfId="1208" xr:uid="{D09DB2F4-3D86-4195-8646-89B0834983C2}"/>
    <cellStyle name="Comma 2 5 6 2 2" xfId="2371" xr:uid="{0C6970BB-FDEC-4942-9D16-23BB3DDF6979}"/>
    <cellStyle name="Comma 2 5 6 2 2 2" xfId="6045" xr:uid="{0B5D492D-0AFF-4CB5-B197-13B0B3F68808}"/>
    <cellStyle name="Comma 2 5 6 2 3" xfId="4882" xr:uid="{9CF3C914-9CCA-4B34-A85B-08FCAC39F648}"/>
    <cellStyle name="Comma 2 5 6 3" xfId="2372" xr:uid="{339E9D42-36C7-405C-B899-847129D08FE2}"/>
    <cellStyle name="Comma 2 5 6 3 2" xfId="6046" xr:uid="{A984B841-41D6-4521-8C30-9AFEB1B66453}"/>
    <cellStyle name="Comma 2 5 6 4" xfId="4110" xr:uid="{0811CD11-E42A-415F-A9AA-503A75E425BC}"/>
    <cellStyle name="Comma 2 5 7" xfId="1209" xr:uid="{A76419F7-44BD-440C-8CCF-904CA365F3B6}"/>
    <cellStyle name="Comma 2 5 7 2" xfId="2373" xr:uid="{C45E394B-889E-4F22-AB21-9B1E1485DC94}"/>
    <cellStyle name="Comma 2 5 7 2 2" xfId="6047" xr:uid="{6C843A57-AFDF-4EE6-A2EF-5745CA57DBF7}"/>
    <cellStyle name="Comma 2 5 7 3" xfId="4883" xr:uid="{60133076-CD74-4594-A07C-E1E4E94EC0A0}"/>
    <cellStyle name="Comma 2 5 8" xfId="2374" xr:uid="{DFCD92F0-9738-434D-874F-89BB28AB0963}"/>
    <cellStyle name="Comma 2 5 8 2" xfId="6048" xr:uid="{E51A769A-3127-4A4C-B6D6-85DA55123C55}"/>
    <cellStyle name="Comma 2 5 9" xfId="3742" xr:uid="{1F351405-8876-4EFA-90D4-4D4BD1141619}"/>
    <cellStyle name="Comma 2 6" xfId="27" xr:uid="{5FD2878A-68B8-4454-B776-41986A134A99}"/>
    <cellStyle name="Comma 2 6 2" xfId="167" xr:uid="{0F8FEF96-7F58-48CC-887A-5179F351D340}"/>
    <cellStyle name="Comma 2 6 2 2" xfId="376" xr:uid="{5AE2FDC9-6A49-47A4-AC06-000267A596DB}"/>
    <cellStyle name="Comma 2 6 2 2 2" xfId="681" xr:uid="{006DD80D-1F6D-4EF9-8D44-663F731F9FA1}"/>
    <cellStyle name="Comma 2 6 2 2 2 2" xfId="1210" xr:uid="{9728AD6B-51F8-4625-B749-07239F49AB3C}"/>
    <cellStyle name="Comma 2 6 2 2 2 2 2" xfId="2375" xr:uid="{1C323759-03D8-4D45-A2EE-B4B82F6E5707}"/>
    <cellStyle name="Comma 2 6 2 2 2 2 2 2" xfId="6049" xr:uid="{0609390D-F416-4DBE-AEF2-DF80BC34B628}"/>
    <cellStyle name="Comma 2 6 2 2 2 2 3" xfId="4884" xr:uid="{7602F9C1-1D1D-4616-BA5F-E507F98DECC2}"/>
    <cellStyle name="Comma 2 6 2 2 2 3" xfId="2376" xr:uid="{16EC10F7-B8A8-4D82-9462-9964155101B3}"/>
    <cellStyle name="Comma 2 6 2 2 2 3 2" xfId="6050" xr:uid="{4F80F2B7-D0EF-47A3-87DA-1F5C524DA2DF}"/>
    <cellStyle name="Comma 2 6 2 2 2 4" xfId="4367" xr:uid="{376EE258-C037-4C58-80D6-153DDB18B536}"/>
    <cellStyle name="Comma 2 6 2 2 3" xfId="1211" xr:uid="{6956A235-836C-44DE-BF1E-01A3C3C4813A}"/>
    <cellStyle name="Comma 2 6 2 2 3 2" xfId="2377" xr:uid="{65BE86CC-6DE8-481A-A6F5-64EB7A3FAB21}"/>
    <cellStyle name="Comma 2 6 2 2 3 2 2" xfId="6051" xr:uid="{37530B33-0BB4-4B20-814F-6AF989F3DEEB}"/>
    <cellStyle name="Comma 2 6 2 2 3 3" xfId="4885" xr:uid="{C1FFA95A-35A0-49EE-9634-C1A39842A9B3}"/>
    <cellStyle name="Comma 2 6 2 2 4" xfId="2378" xr:uid="{3D0093E1-4E2E-409E-8A83-E37F7203113B}"/>
    <cellStyle name="Comma 2 6 2 2 4 2" xfId="6052" xr:uid="{B04BFEE2-C960-4FF3-A63F-948343110F99}"/>
    <cellStyle name="Comma 2 6 2 2 5" xfId="4064" xr:uid="{7AF48032-B8B2-4C70-AAB7-B67425067A95}"/>
    <cellStyle name="Comma 2 6 2 3" xfId="682" xr:uid="{4CC54CE3-F15E-48AB-801B-18F150398B98}"/>
    <cellStyle name="Comma 2 6 2 3 2" xfId="1212" xr:uid="{08467EB0-CC71-4881-849F-9E56A4876E27}"/>
    <cellStyle name="Comma 2 6 2 3 2 2" xfId="2379" xr:uid="{6439E22A-DC56-4B1A-98CB-C0609904A492}"/>
    <cellStyle name="Comma 2 6 2 3 2 2 2" xfId="6053" xr:uid="{B560E683-1491-40DC-B653-1F1FA97FEABE}"/>
    <cellStyle name="Comma 2 6 2 3 2 3" xfId="4886" xr:uid="{247DDA7C-E5AC-42A2-A40B-F6858C093156}"/>
    <cellStyle name="Comma 2 6 2 3 3" xfId="2380" xr:uid="{9269D50A-204E-4D9C-A7DF-F0696181181D}"/>
    <cellStyle name="Comma 2 6 2 3 3 2" xfId="6054" xr:uid="{01BF65D7-653A-4616-A868-A1A2541D6D11}"/>
    <cellStyle name="Comma 2 6 2 3 4" xfId="4368" xr:uid="{09B080D9-44B2-4CEC-A72B-E315ED486707}"/>
    <cellStyle name="Comma 2 6 2 4" xfId="556" xr:uid="{26D7AAE2-57CD-4868-9636-970B8442C891}"/>
    <cellStyle name="Comma 2 6 2 4 2" xfId="1213" xr:uid="{EC124AC1-23EF-4D58-B055-8C64E3A72508}"/>
    <cellStyle name="Comma 2 6 2 4 2 2" xfId="2381" xr:uid="{4E248726-B48E-4E44-BC5D-A1E00AF045A4}"/>
    <cellStyle name="Comma 2 6 2 4 2 2 2" xfId="6055" xr:uid="{3250E481-4DE1-4CEE-A83E-3FA21A908016}"/>
    <cellStyle name="Comma 2 6 2 4 2 3" xfId="4887" xr:uid="{2D60B1EA-FCE4-4425-A805-DBA128884604}"/>
    <cellStyle name="Comma 2 6 2 4 3" xfId="2382" xr:uid="{8FE13F4F-08D3-42BB-8DFA-27E0EBC6B288}"/>
    <cellStyle name="Comma 2 6 2 4 3 2" xfId="6056" xr:uid="{839309D0-C1BC-44BE-9803-CDA160E374BC}"/>
    <cellStyle name="Comma 2 6 2 4 4" xfId="4242" xr:uid="{38548377-4FC6-47C4-8A10-118F42E36DE4}"/>
    <cellStyle name="Comma 2 6 2 5" xfId="1214" xr:uid="{D60D8C5E-FCB6-46A8-8F00-2302BEAAE5C3}"/>
    <cellStyle name="Comma 2 6 2 5 2" xfId="2383" xr:uid="{AC8C040A-C1A3-449A-83EE-9BA17F40D27F}"/>
    <cellStyle name="Comma 2 6 2 5 2 2" xfId="6057" xr:uid="{4CB5D20B-051C-481A-B613-EE6D2D25DAA6}"/>
    <cellStyle name="Comma 2 6 2 5 3" xfId="4888" xr:uid="{306BCAF0-5EB0-4E5F-8FA5-6722B6AE25BE}"/>
    <cellStyle name="Comma 2 6 2 6" xfId="2384" xr:uid="{E30758E5-6AA1-4D86-B4D9-FAD0B358AD4D}"/>
    <cellStyle name="Comma 2 6 2 6 2" xfId="6058" xr:uid="{9E801748-D832-45BE-842A-1929266F4972}"/>
    <cellStyle name="Comma 2 6 2 7" xfId="3874" xr:uid="{0616D3C2-DDAF-424F-9F60-A787AA40A13B}"/>
    <cellStyle name="Comma 2 6 3" xfId="242" xr:uid="{9E5BD340-70F4-45CC-A944-07B6A020F189}"/>
    <cellStyle name="Comma 2 6 3 2" xfId="683" xr:uid="{5677AF47-0530-4070-ACED-3CB3810F99E6}"/>
    <cellStyle name="Comma 2 6 3 2 2" xfId="1215" xr:uid="{E6A04454-AFC1-4D69-91E8-9EBC12208477}"/>
    <cellStyle name="Comma 2 6 3 2 2 2" xfId="2385" xr:uid="{0D646111-3911-4FC9-993A-4370D082890D}"/>
    <cellStyle name="Comma 2 6 3 2 2 2 2" xfId="6059" xr:uid="{3AD0E53E-3B03-46D6-BA96-7D04E34422B4}"/>
    <cellStyle name="Comma 2 6 3 2 2 3" xfId="4889" xr:uid="{A1E82B65-68C6-4894-9B65-DA433F5A4CBC}"/>
    <cellStyle name="Comma 2 6 3 2 3" xfId="2386" xr:uid="{36FDF64C-5D50-46A0-A5D5-95514D73EBEB}"/>
    <cellStyle name="Comma 2 6 3 2 3 2" xfId="6060" xr:uid="{CDDAD201-1E50-43A8-A0F6-76B2F6C25B1E}"/>
    <cellStyle name="Comma 2 6 3 2 4" xfId="4369" xr:uid="{9BB214BD-6E32-440B-9071-9D882F43AF19}"/>
    <cellStyle name="Comma 2 6 3 3" xfId="1216" xr:uid="{E9406B96-8102-4A25-8A8C-F945EADE1279}"/>
    <cellStyle name="Comma 2 6 3 3 2" xfId="2387" xr:uid="{DA39A5DB-79ED-4228-87ED-FF196E32FCF8}"/>
    <cellStyle name="Comma 2 6 3 3 2 2" xfId="6061" xr:uid="{D3DE2EBA-88D3-4107-A051-4E4042AA9201}"/>
    <cellStyle name="Comma 2 6 3 3 3" xfId="4890" xr:uid="{BE65032F-1850-4071-9C1E-805BAE73ABB4}"/>
    <cellStyle name="Comma 2 6 3 4" xfId="2388" xr:uid="{E4F8DC03-4482-4682-8B50-4CB7728CE34A}"/>
    <cellStyle name="Comma 2 6 3 4 2" xfId="6062" xr:uid="{ACFD68A0-4508-4296-924F-D471528A91DA}"/>
    <cellStyle name="Comma 2 6 3 5" xfId="3933" xr:uid="{5755D84C-72AE-41F5-824C-181AD100D2D6}"/>
    <cellStyle name="Comma 2 6 4" xfId="215" xr:uid="{61F5BB1D-699D-4D37-A5C0-F0C842B77A8E}"/>
    <cellStyle name="Comma 2 6 4 2" xfId="684" xr:uid="{ADA08A3C-6CD8-49C0-A1FF-B6F2299DBBF3}"/>
    <cellStyle name="Comma 2 6 4 2 2" xfId="1217" xr:uid="{8FA4DEC3-3A9C-4A1C-848E-583E774AC568}"/>
    <cellStyle name="Comma 2 6 4 2 2 2" xfId="2389" xr:uid="{5AB4ED15-B4C6-441C-9401-A93120762607}"/>
    <cellStyle name="Comma 2 6 4 2 2 2 2" xfId="6063" xr:uid="{D4F6ED89-20C3-4DAD-91B7-FE6DFE585D6D}"/>
    <cellStyle name="Comma 2 6 4 2 2 3" xfId="4891" xr:uid="{736BBF73-6258-4AAB-B1AD-643B410CA4B7}"/>
    <cellStyle name="Comma 2 6 4 2 3" xfId="2390" xr:uid="{A8F86941-1ABD-4F97-A379-5D840B005AB6}"/>
    <cellStyle name="Comma 2 6 4 2 3 2" xfId="6064" xr:uid="{5CA67327-3B04-4CDF-A76D-15CB6D828072}"/>
    <cellStyle name="Comma 2 6 4 2 4" xfId="4370" xr:uid="{F17A6A22-62A0-4BAE-A192-0AC8F778D3BA}"/>
    <cellStyle name="Comma 2 6 4 3" xfId="1218" xr:uid="{7010D4BB-C15A-460B-9129-7EC682A7B51B}"/>
    <cellStyle name="Comma 2 6 4 3 2" xfId="2391" xr:uid="{8D1A2AC8-D1E4-4322-801F-F354F31589D5}"/>
    <cellStyle name="Comma 2 6 4 3 2 2" xfId="6065" xr:uid="{22016EC5-FFE4-4765-AC1C-4415871D0A67}"/>
    <cellStyle name="Comma 2 6 4 3 3" xfId="4892" xr:uid="{C0511D04-66EB-40B9-B974-27A82FA1A6DB}"/>
    <cellStyle name="Comma 2 6 4 4" xfId="2392" xr:uid="{436A2645-85FA-431C-95AE-2689CAE9CD38}"/>
    <cellStyle name="Comma 2 6 4 4 2" xfId="6066" xr:uid="{EC502326-50BC-4A94-8FDC-2114251B3B76}"/>
    <cellStyle name="Comma 2 6 4 5" xfId="3907" xr:uid="{43D3D007-0CD8-4E0D-8CD3-EA6EFAFFDE61}"/>
    <cellStyle name="Comma 2 6 5" xfId="685" xr:uid="{E7EEC6B5-C1D1-4393-A199-1D850F083566}"/>
    <cellStyle name="Comma 2 6 5 2" xfId="1219" xr:uid="{F6548BE7-085A-4E3D-A4B4-6D8F48D43C73}"/>
    <cellStyle name="Comma 2 6 5 2 2" xfId="2393" xr:uid="{E7EB7B65-FBD1-461F-B8F4-E0BB3D8A3344}"/>
    <cellStyle name="Comma 2 6 5 2 2 2" xfId="6067" xr:uid="{BC832EB1-C175-4899-9F23-7EF598BB9571}"/>
    <cellStyle name="Comma 2 6 5 2 3" xfId="4893" xr:uid="{430A1648-C8DE-48A8-B5AE-E0CA8D4A9390}"/>
    <cellStyle name="Comma 2 6 5 3" xfId="2394" xr:uid="{06C2E3EA-7B1E-4B99-9175-57A55DCD496E}"/>
    <cellStyle name="Comma 2 6 5 3 2" xfId="6068" xr:uid="{49A1ABDF-6CEC-4291-8031-DFB6FA688D37}"/>
    <cellStyle name="Comma 2 6 5 4" xfId="4371" xr:uid="{F704FA8C-5C49-49FA-934E-C6129CD078A9}"/>
    <cellStyle name="Comma 2 6 6" xfId="425" xr:uid="{1CC4C441-2342-446C-9D84-0F1BB857D7DA}"/>
    <cellStyle name="Comma 2 6 6 2" xfId="1220" xr:uid="{6CD0178A-F5BA-4D69-A67C-67CABAEDD2AE}"/>
    <cellStyle name="Comma 2 6 6 2 2" xfId="2395" xr:uid="{280993DF-77BF-465B-A639-7ACF2A00B2F4}"/>
    <cellStyle name="Comma 2 6 6 2 2 2" xfId="6069" xr:uid="{F1DA1A93-1E2F-40A6-B12A-A4A83498169C}"/>
    <cellStyle name="Comma 2 6 6 2 3" xfId="4894" xr:uid="{BD236FC5-1F15-489E-9FAB-618E46C75B74}"/>
    <cellStyle name="Comma 2 6 6 3" xfId="2396" xr:uid="{D78159E5-0AB1-4AAB-86F5-F1BF43BCFB9A}"/>
    <cellStyle name="Comma 2 6 6 3 2" xfId="6070" xr:uid="{65E7F804-32F7-4F17-819A-2D104836ABCE}"/>
    <cellStyle name="Comma 2 6 6 4" xfId="4111" xr:uid="{E20B8A58-2BDD-48D7-9504-7BCB57824CAF}"/>
    <cellStyle name="Comma 2 6 7" xfId="1221" xr:uid="{0F643D5D-EA7D-4206-AD0C-652704343005}"/>
    <cellStyle name="Comma 2 6 7 2" xfId="2397" xr:uid="{74FEBDBD-4E3D-477E-875D-3D12CB36092D}"/>
    <cellStyle name="Comma 2 6 7 2 2" xfId="6071" xr:uid="{7E26FE50-3E92-485C-B31E-62F5306760B1}"/>
    <cellStyle name="Comma 2 6 7 3" xfId="4895" xr:uid="{091762A7-50A2-4A03-9A97-8081CE0F95DE}"/>
    <cellStyle name="Comma 2 6 8" xfId="2398" xr:uid="{33BFEEBD-6631-46AE-B0E8-EB30ED66C1A6}"/>
    <cellStyle name="Comma 2 6 8 2" xfId="6072" xr:uid="{EC25E0A6-FBCB-4C73-9EC0-4BE17652AF58}"/>
    <cellStyle name="Comma 2 6 9" xfId="3743" xr:uid="{5C5D1F89-05A5-442B-91B0-26CCD55089DC}"/>
    <cellStyle name="Comma 2 7" xfId="28" xr:uid="{C76A5752-6828-46AE-8F6F-064281792C07}"/>
    <cellStyle name="Comma 2 7 2" xfId="123" xr:uid="{B5F33AF8-C863-4B93-8309-A12F3D243E70}"/>
    <cellStyle name="Comma 2 7 2 2" xfId="332" xr:uid="{79EEF8E6-6B36-4339-966F-2FB4E72ECC73}"/>
    <cellStyle name="Comma 2 7 2 2 2" xfId="686" xr:uid="{4C46B9AC-EA8B-4899-9578-4BB947BE3F94}"/>
    <cellStyle name="Comma 2 7 2 2 2 2" xfId="1222" xr:uid="{6548C34A-512F-4549-AA00-A87E197D0977}"/>
    <cellStyle name="Comma 2 7 2 2 2 2 2" xfId="2399" xr:uid="{1D40E437-51B2-4204-AE00-739E3F2736D0}"/>
    <cellStyle name="Comma 2 7 2 2 2 2 2 2" xfId="6073" xr:uid="{CF538B14-DB8E-4ADF-8ED7-DC9D8252A1B4}"/>
    <cellStyle name="Comma 2 7 2 2 2 2 3" xfId="4896" xr:uid="{F0D12C67-AA64-4CD2-BB23-C7C165E2AB9C}"/>
    <cellStyle name="Comma 2 7 2 2 2 3" xfId="2400" xr:uid="{B2FED635-1FAC-4CFB-A09B-960E2663D414}"/>
    <cellStyle name="Comma 2 7 2 2 2 3 2" xfId="6074" xr:uid="{6AE2D8D5-7E1E-4822-AA94-8C61C84D1C59}"/>
    <cellStyle name="Comma 2 7 2 2 2 4" xfId="4372" xr:uid="{36EC2714-BBF1-4EBD-BAE5-905DAA44B817}"/>
    <cellStyle name="Comma 2 7 2 2 3" xfId="1223" xr:uid="{ACE84255-3EA8-49D9-8F2B-ED92F5BEDF62}"/>
    <cellStyle name="Comma 2 7 2 2 3 2" xfId="2401" xr:uid="{746E6082-217A-40A8-B513-262D50768CC2}"/>
    <cellStyle name="Comma 2 7 2 2 3 2 2" xfId="6075" xr:uid="{1DF7F2D5-8832-4B99-B797-415293EDB765}"/>
    <cellStyle name="Comma 2 7 2 2 3 3" xfId="4897" xr:uid="{7DD10DCF-5924-469C-9DBE-0ABEF092F8AE}"/>
    <cellStyle name="Comma 2 7 2 2 4" xfId="2402" xr:uid="{E7ED4E29-3AFF-4763-91E3-2D2F17AED250}"/>
    <cellStyle name="Comma 2 7 2 2 4 2" xfId="6076" xr:uid="{88BB3F44-E00B-477E-86CF-5888BC11BB72}"/>
    <cellStyle name="Comma 2 7 2 2 5" xfId="4020" xr:uid="{5C380044-7B22-4185-B416-8F03520FDDF4}"/>
    <cellStyle name="Comma 2 7 2 3" xfId="687" xr:uid="{7C1F3822-3C08-48B1-AE9F-A8215659F9E1}"/>
    <cellStyle name="Comma 2 7 2 3 2" xfId="1224" xr:uid="{79C34F23-D4DA-4780-A7A4-05A31D2B5436}"/>
    <cellStyle name="Comma 2 7 2 3 2 2" xfId="2403" xr:uid="{8B78730B-AF90-4835-BCF9-F1E45BE63865}"/>
    <cellStyle name="Comma 2 7 2 3 2 2 2" xfId="6077" xr:uid="{27CB4580-E17E-44C5-90AB-00FBBC82326F}"/>
    <cellStyle name="Comma 2 7 2 3 2 3" xfId="4898" xr:uid="{BB0420F5-2482-4B81-B04A-C47BCCA7DFF7}"/>
    <cellStyle name="Comma 2 7 2 3 3" xfId="2404" xr:uid="{3E674160-0C32-4B0E-8A29-4F939AD4FF0C}"/>
    <cellStyle name="Comma 2 7 2 3 3 2" xfId="6078" xr:uid="{63C5E072-68DB-4887-9B25-6C2B89B9DBDA}"/>
    <cellStyle name="Comma 2 7 2 3 4" xfId="4373" xr:uid="{AE4AD567-6661-4DF3-8A19-492880CC02E2}"/>
    <cellStyle name="Comma 2 7 2 4" xfId="512" xr:uid="{B008EED1-E364-4B2C-8D08-D9066B802EA4}"/>
    <cellStyle name="Comma 2 7 2 4 2" xfId="1225" xr:uid="{3EB43510-14CA-4A12-9FD5-00B26D6B9271}"/>
    <cellStyle name="Comma 2 7 2 4 2 2" xfId="2405" xr:uid="{3D17D3DD-CE2C-433A-92E6-884F4AAC3073}"/>
    <cellStyle name="Comma 2 7 2 4 2 2 2" xfId="6079" xr:uid="{C03E30EB-C9E5-48E1-B7CE-1B0EE9C5437F}"/>
    <cellStyle name="Comma 2 7 2 4 2 3" xfId="4899" xr:uid="{14C71CFC-B800-4509-994D-B97B953FFD1F}"/>
    <cellStyle name="Comma 2 7 2 4 3" xfId="2406" xr:uid="{5FFBD3ED-ADAA-4995-B15C-6C4BC24A4531}"/>
    <cellStyle name="Comma 2 7 2 4 3 2" xfId="6080" xr:uid="{BC214F99-A700-4F12-B5E4-D40FDC906591}"/>
    <cellStyle name="Comma 2 7 2 4 4" xfId="4198" xr:uid="{D0BD99C7-4887-4762-8EDF-933C11241E28}"/>
    <cellStyle name="Comma 2 7 2 5" xfId="1226" xr:uid="{35996310-999E-4C75-A136-9547974E1C1B}"/>
    <cellStyle name="Comma 2 7 2 5 2" xfId="2407" xr:uid="{7140E936-39BF-4D3C-93C0-648F25C81367}"/>
    <cellStyle name="Comma 2 7 2 5 2 2" xfId="6081" xr:uid="{FC7CAE65-16A0-4B84-88BC-DCFBEB5F1808}"/>
    <cellStyle name="Comma 2 7 2 5 3" xfId="4900" xr:uid="{7F4469C1-C6AF-4EA2-8828-B759CF7B902E}"/>
    <cellStyle name="Comma 2 7 2 6" xfId="2408" xr:uid="{6CC2215F-0AB4-4A9F-B518-28A3A060750C}"/>
    <cellStyle name="Comma 2 7 2 6 2" xfId="6082" xr:uid="{E0C7A567-B5B8-4214-BE8C-96B593248D4C}"/>
    <cellStyle name="Comma 2 7 2 7" xfId="3830" xr:uid="{4F43EF10-5D49-4BFA-AAA6-607C1AEF884B}"/>
    <cellStyle name="Comma 2 7 3" xfId="243" xr:uid="{9CC38657-8817-4723-87C2-44E9035A2DE8}"/>
    <cellStyle name="Comma 2 7 3 2" xfId="688" xr:uid="{BABEAC8E-2636-49A4-A519-81F6FC7D9864}"/>
    <cellStyle name="Comma 2 7 3 2 2" xfId="1227" xr:uid="{495DD6E7-7082-474D-8224-43656EE6960A}"/>
    <cellStyle name="Comma 2 7 3 2 2 2" xfId="2409" xr:uid="{EE213731-D030-4442-A258-C59A9654CBCD}"/>
    <cellStyle name="Comma 2 7 3 2 2 2 2" xfId="6083" xr:uid="{5DA2DA37-53EE-40EF-8D61-B3DCE7F6650B}"/>
    <cellStyle name="Comma 2 7 3 2 2 3" xfId="4901" xr:uid="{78C99A0F-8583-4C9E-9A9F-B8DAFA55F26F}"/>
    <cellStyle name="Comma 2 7 3 2 3" xfId="2410" xr:uid="{84AF74CF-C6B0-4CD1-89AA-51D1286C1C2F}"/>
    <cellStyle name="Comma 2 7 3 2 3 2" xfId="6084" xr:uid="{AC282753-D721-42B6-9EEF-EFDF61A2B142}"/>
    <cellStyle name="Comma 2 7 3 2 4" xfId="4374" xr:uid="{0649189F-F1D2-4FBA-8C0D-766999DDC1B5}"/>
    <cellStyle name="Comma 2 7 3 3" xfId="1228" xr:uid="{613C5093-6ED0-4C40-AB81-7922149F5A56}"/>
    <cellStyle name="Comma 2 7 3 3 2" xfId="2411" xr:uid="{DC08C788-063B-4F23-964A-DC4B363EEDB2}"/>
    <cellStyle name="Comma 2 7 3 3 2 2" xfId="6085" xr:uid="{7E015BAD-B23D-4722-A612-5178F77C96E8}"/>
    <cellStyle name="Comma 2 7 3 3 3" xfId="4902" xr:uid="{55AA6641-D809-442E-8A30-9C0DB6369DF6}"/>
    <cellStyle name="Comma 2 7 3 4" xfId="2412" xr:uid="{952961F0-14E3-4893-9BF4-4BF05742CA6F}"/>
    <cellStyle name="Comma 2 7 3 4 2" xfId="6086" xr:uid="{8DCD9E3D-EC66-443C-BFA1-71A494589BA9}"/>
    <cellStyle name="Comma 2 7 3 5" xfId="3934" xr:uid="{CDF3D480-CC31-43B0-A6B3-5882F18F3EAD}"/>
    <cellStyle name="Comma 2 7 4" xfId="689" xr:uid="{40E7D76E-DF41-4B10-8380-703A36CC3D2F}"/>
    <cellStyle name="Comma 2 7 4 2" xfId="1229" xr:uid="{2A137AE6-C5DA-422E-B7F4-698573BA234A}"/>
    <cellStyle name="Comma 2 7 4 2 2" xfId="2413" xr:uid="{90B892CE-5D54-4E6C-853D-799089084D31}"/>
    <cellStyle name="Comma 2 7 4 2 2 2" xfId="6087" xr:uid="{EE315563-DE84-42AC-B1ED-7BB2C63AF4DB}"/>
    <cellStyle name="Comma 2 7 4 2 3" xfId="4903" xr:uid="{599E9030-C71E-48C6-8718-3312858AF7A0}"/>
    <cellStyle name="Comma 2 7 4 3" xfId="2414" xr:uid="{8B3A476B-CF35-46DD-BA34-CEDA565CD54B}"/>
    <cellStyle name="Comma 2 7 4 3 2" xfId="6088" xr:uid="{FF63377E-DC3F-4066-A04C-002452347AE7}"/>
    <cellStyle name="Comma 2 7 4 4" xfId="4375" xr:uid="{F66F389C-8192-4659-98E2-9E1089D1CDC0}"/>
    <cellStyle name="Comma 2 7 5" xfId="426" xr:uid="{CF34D270-A12B-4154-AC43-3157AC0A176D}"/>
    <cellStyle name="Comma 2 7 5 2" xfId="1230" xr:uid="{41F1E90D-048B-457F-A99F-D601554590F3}"/>
    <cellStyle name="Comma 2 7 5 2 2" xfId="2415" xr:uid="{2486D9A9-4E24-4037-A9B7-3A5DF97FF5CA}"/>
    <cellStyle name="Comma 2 7 5 2 2 2" xfId="6089" xr:uid="{E687B25A-36D6-4B73-B2BD-ACAB67AA163C}"/>
    <cellStyle name="Comma 2 7 5 2 3" xfId="4904" xr:uid="{331971B8-D880-4D92-9061-8CAF6AE49C52}"/>
    <cellStyle name="Comma 2 7 5 3" xfId="2416" xr:uid="{1572FF47-B4F6-4A87-AE12-35C67697FF6B}"/>
    <cellStyle name="Comma 2 7 5 3 2" xfId="6090" xr:uid="{404C2F28-3E79-4583-ABC6-5C86C5DBE389}"/>
    <cellStyle name="Comma 2 7 5 4" xfId="4112" xr:uid="{F784C5A5-A653-43FF-8B54-1DFC801A113F}"/>
    <cellStyle name="Comma 2 7 6" xfId="1231" xr:uid="{A958C0AD-0996-4BEB-8351-708DD4430390}"/>
    <cellStyle name="Comma 2 7 6 2" xfId="2417" xr:uid="{B64A5DDD-35E5-417D-8678-B3C82939B059}"/>
    <cellStyle name="Comma 2 7 6 2 2" xfId="6091" xr:uid="{D8744D65-D778-4673-ADC0-AB754C406C53}"/>
    <cellStyle name="Comma 2 7 6 3" xfId="4905" xr:uid="{8EDFF003-740B-49D7-868A-45DCBCBDFD42}"/>
    <cellStyle name="Comma 2 7 7" xfId="2418" xr:uid="{C0979733-CDC4-42EB-A05A-2F5D6E4DB58F}"/>
    <cellStyle name="Comma 2 7 7 2" xfId="6092" xr:uid="{5786E609-DB8D-4F0A-9C27-BFF4B23D395F}"/>
    <cellStyle name="Comma 2 7 8" xfId="3744" xr:uid="{D0C454E1-BB3D-4272-B0B7-BD05973638BB}"/>
    <cellStyle name="Comma 2 8" xfId="102" xr:uid="{D86DC7B9-6D36-42A4-B992-4F0AD3CB4A42}"/>
    <cellStyle name="Comma 2 8 2" xfId="311" xr:uid="{62E9F2FD-BBB8-4AA6-B28C-6A53AEC3C943}"/>
    <cellStyle name="Comma 2 8 2 2" xfId="690" xr:uid="{0DC35A55-BCCB-4561-8130-850ABCFB8638}"/>
    <cellStyle name="Comma 2 8 2 2 2" xfId="1232" xr:uid="{20EC49E9-FC0F-452F-9B6E-E49B0FD7404D}"/>
    <cellStyle name="Comma 2 8 2 2 2 2" xfId="2419" xr:uid="{F64EA3A7-D283-44E4-B2DA-0F6FC6891397}"/>
    <cellStyle name="Comma 2 8 2 2 2 2 2" xfId="6093" xr:uid="{A5DC7635-716A-419B-8DC7-6671DF95C745}"/>
    <cellStyle name="Comma 2 8 2 2 2 3" xfId="4906" xr:uid="{2BBC4F9E-3990-45E1-87E5-9A5892F14472}"/>
    <cellStyle name="Comma 2 8 2 2 3" xfId="2420" xr:uid="{3620FD66-2BA0-4904-9D41-185A2649DA8D}"/>
    <cellStyle name="Comma 2 8 2 2 3 2" xfId="6094" xr:uid="{EE0F0436-32A5-44E3-9CB0-7C3936A800E4}"/>
    <cellStyle name="Comma 2 8 2 2 4" xfId="4376" xr:uid="{AEC7AA97-E913-4B76-A307-1519272C9376}"/>
    <cellStyle name="Comma 2 8 2 3" xfId="1233" xr:uid="{64B78683-FEFE-4E66-8329-B2E86BAB142C}"/>
    <cellStyle name="Comma 2 8 2 3 2" xfId="2421" xr:uid="{20A56DA6-6571-4016-B3C1-AF2EB85B1E0C}"/>
    <cellStyle name="Comma 2 8 2 3 2 2" xfId="6095" xr:uid="{321478DF-0EBF-46C0-BA5B-B3B44C5D686D}"/>
    <cellStyle name="Comma 2 8 2 3 3" xfId="4907" xr:uid="{F03311FF-F1F1-4062-BC75-92ADB4F99EEA}"/>
    <cellStyle name="Comma 2 8 2 4" xfId="2422" xr:uid="{3BD84287-D22F-4BE0-A8B6-AC160ED55956}"/>
    <cellStyle name="Comma 2 8 2 4 2" xfId="6096" xr:uid="{8C69ED04-0964-4192-8218-171AB9FD4FFB}"/>
    <cellStyle name="Comma 2 8 2 5" xfId="3999" xr:uid="{2F164084-ACDA-4156-BF59-F547C55F22DA}"/>
    <cellStyle name="Comma 2 8 3" xfId="691" xr:uid="{9F97A43D-5E19-481E-9908-1DEABEC1C72C}"/>
    <cellStyle name="Comma 2 8 3 2" xfId="1234" xr:uid="{214CC9DD-E8D3-4280-893B-39AAFEA1FB0B}"/>
    <cellStyle name="Comma 2 8 3 2 2" xfId="2423" xr:uid="{CC612048-0AF3-4E44-A430-4BC8567258C8}"/>
    <cellStyle name="Comma 2 8 3 2 2 2" xfId="6097" xr:uid="{CE8703BD-E2C6-49CD-9E6F-74CC62DA6D8A}"/>
    <cellStyle name="Comma 2 8 3 2 3" xfId="4908" xr:uid="{FA186196-4094-4D67-AE34-9C9B0B66DCC4}"/>
    <cellStyle name="Comma 2 8 3 3" xfId="2424" xr:uid="{1CEE7A02-228A-4B9A-8680-0C4AD942BF3B}"/>
    <cellStyle name="Comma 2 8 3 3 2" xfId="6098" xr:uid="{FB724FC2-F50B-42CD-851D-F85F23DFF2C5}"/>
    <cellStyle name="Comma 2 8 3 4" xfId="4377" xr:uid="{ECBC47B7-0E28-4C63-BF4C-7E9AB0E01F4F}"/>
    <cellStyle name="Comma 2 8 4" xfId="491" xr:uid="{D20021B9-9FE3-4226-BDB0-A39BEB6FEC33}"/>
    <cellStyle name="Comma 2 8 4 2" xfId="1235" xr:uid="{2B0FC1FD-9653-4BB1-947C-EC2854FDD9D6}"/>
    <cellStyle name="Comma 2 8 4 2 2" xfId="2425" xr:uid="{5C7B22AD-0EF1-40C6-BE11-48AF0CB1690A}"/>
    <cellStyle name="Comma 2 8 4 2 2 2" xfId="6099" xr:uid="{AB6D93A7-3EC0-4505-8239-C857E4C0BF50}"/>
    <cellStyle name="Comma 2 8 4 2 3" xfId="4909" xr:uid="{344AC9D9-8E34-44A1-BF59-C3DFF44A4250}"/>
    <cellStyle name="Comma 2 8 4 3" xfId="2426" xr:uid="{63ECE20C-675F-4AFA-9242-9CF4859BC94D}"/>
    <cellStyle name="Comma 2 8 4 3 2" xfId="6100" xr:uid="{C6C564C2-EE6D-4B8E-A1C2-A4E2AA072F3D}"/>
    <cellStyle name="Comma 2 8 4 4" xfId="4177" xr:uid="{80FC623D-5F87-4BCE-B0CD-A2024767FB49}"/>
    <cellStyle name="Comma 2 8 5" xfId="1236" xr:uid="{545A9D11-DB39-42D9-AB5E-58B130AEF876}"/>
    <cellStyle name="Comma 2 8 5 2" xfId="2427" xr:uid="{A8048CA4-3927-4F68-9200-10C0472D09F7}"/>
    <cellStyle name="Comma 2 8 5 2 2" xfId="6101" xr:uid="{452D859A-8F72-4610-8FD9-D4F9B7B533DD}"/>
    <cellStyle name="Comma 2 8 5 3" xfId="4910" xr:uid="{BC990703-2F72-4BE6-BD4A-078E556719A1}"/>
    <cellStyle name="Comma 2 8 6" xfId="2428" xr:uid="{F95893F4-4264-4096-9C50-F315269471BD}"/>
    <cellStyle name="Comma 2 8 6 2" xfId="6102" xr:uid="{1A64E5E5-5A84-4A5B-855A-AC9FFD97B3DC}"/>
    <cellStyle name="Comma 2 8 7" xfId="3809" xr:uid="{0E9427F7-F0E0-491D-BE3F-64CBFCBC4195}"/>
    <cellStyle name="Comma 2 9" xfId="220" xr:uid="{11A7FE98-13CF-41FB-8FD9-B74FE011BB97}"/>
    <cellStyle name="Comma 2 9 2" xfId="692" xr:uid="{C1ACA338-FEEE-4D4C-9949-5653BCD3D2D3}"/>
    <cellStyle name="Comma 2 9 2 2" xfId="1237" xr:uid="{B8F75A96-3702-466F-975C-5C313B5B524E}"/>
    <cellStyle name="Comma 2 9 2 2 2" xfId="2429" xr:uid="{E45DE7C2-BE61-4744-BABE-43FF0511B5D6}"/>
    <cellStyle name="Comma 2 9 2 2 2 2" xfId="6103" xr:uid="{6924018F-5D58-4278-B871-3924D4B19273}"/>
    <cellStyle name="Comma 2 9 2 2 3" xfId="4911" xr:uid="{E32B7373-44F3-41AC-AE5D-F5CF18CAED30}"/>
    <cellStyle name="Comma 2 9 2 3" xfId="2430" xr:uid="{B54FA9E9-35E6-4E38-B45A-AF72C12776FC}"/>
    <cellStyle name="Comma 2 9 2 3 2" xfId="6104" xr:uid="{68E181FF-737D-4A1C-ACF6-4EBBC91B5D2F}"/>
    <cellStyle name="Comma 2 9 2 4" xfId="4378" xr:uid="{986B4341-9EF3-483B-82E1-EEE063C6BA0A}"/>
    <cellStyle name="Comma 2 9 3" xfId="1238" xr:uid="{B1EF1506-0414-4B9C-864D-82C55C1D540C}"/>
    <cellStyle name="Comma 2 9 3 2" xfId="2431" xr:uid="{6916C479-D593-4BD7-9D6F-93715AF13314}"/>
    <cellStyle name="Comma 2 9 3 2 2" xfId="6105" xr:uid="{5A992CE2-B6C6-4CF8-81DC-736054039EA5}"/>
    <cellStyle name="Comma 2 9 3 3" xfId="4912" xr:uid="{DE92F347-1190-44CC-8FBF-D43C4F5F4C81}"/>
    <cellStyle name="Comma 2 9 4" xfId="2432" xr:uid="{8B5DF049-754A-429D-8E01-39F99A4EB55C}"/>
    <cellStyle name="Comma 2 9 4 2" xfId="6106" xr:uid="{D2A87A6D-010C-40C5-8C8D-2E93DFB3E318}"/>
    <cellStyle name="Comma 2 9 5" xfId="3911" xr:uid="{32BE1C69-4ABF-4F01-8AAE-88203AE064D3}"/>
    <cellStyle name="Comma 3" xfId="29" xr:uid="{ED8011BD-E3B0-41B6-9AF4-3E3D665EABE5}"/>
    <cellStyle name="Comma 3 10" xfId="693" xr:uid="{810AC4B6-F426-4876-B04C-043C4821FC6A}"/>
    <cellStyle name="Comma 3 10 2" xfId="1239" xr:uid="{80213D8B-91AC-43B5-BD34-F46E59126FA7}"/>
    <cellStyle name="Comma 3 10 2 2" xfId="2433" xr:uid="{EC9580D6-E286-490B-842A-2EE1A98650FF}"/>
    <cellStyle name="Comma 3 10 2 2 2" xfId="6107" xr:uid="{AFB77FBB-686C-4C95-9CF5-6430635928CE}"/>
    <cellStyle name="Comma 3 10 2 3" xfId="4913" xr:uid="{ADA242E1-D8EC-4720-90A2-6BBEF70BEABB}"/>
    <cellStyle name="Comma 3 10 3" xfId="2434" xr:uid="{AAA33E58-95F9-4B7C-9C07-C9CA59E9EE20}"/>
    <cellStyle name="Comma 3 10 3 2" xfId="6108" xr:uid="{0F92E61E-BDA0-474F-A498-8BCBD874E5AE}"/>
    <cellStyle name="Comma 3 10 4" xfId="4379" xr:uid="{66486396-A1B3-463F-925D-5D6DD95EA38E}"/>
    <cellStyle name="Comma 3 11" xfId="427" xr:uid="{0D717A89-314A-4C3F-8C33-6BFB4139A6AB}"/>
    <cellStyle name="Comma 3 11 2" xfId="1240" xr:uid="{62A43F19-2AA2-4029-A9B5-FB4C00285C40}"/>
    <cellStyle name="Comma 3 11 2 2" xfId="2435" xr:uid="{BD1A1A53-D089-407C-AC44-8E2033AD2092}"/>
    <cellStyle name="Comma 3 11 2 2 2" xfId="6109" xr:uid="{B0CD11C6-0C4B-4921-A482-05C698790924}"/>
    <cellStyle name="Comma 3 11 2 3" xfId="4914" xr:uid="{7CB3EE94-2CA1-45A4-AD51-1C9ABDB22466}"/>
    <cellStyle name="Comma 3 11 3" xfId="2436" xr:uid="{462B53C3-3D78-4462-9409-BA158FBFCCE1}"/>
    <cellStyle name="Comma 3 11 3 2" xfId="6110" xr:uid="{1D2DF6AF-3C88-43F6-92B5-42E8091B21CA}"/>
    <cellStyle name="Comma 3 11 4" xfId="4113" xr:uid="{2EF17708-7809-42C4-9E61-FD1EDC5DF24A}"/>
    <cellStyle name="Comma 3 12" xfId="1241" xr:uid="{E24064E6-9A97-43F6-AB73-A5501B730993}"/>
    <cellStyle name="Comma 3 12 2" xfId="2437" xr:uid="{67D4EF8D-CA1C-486F-9689-6E20E7FCC637}"/>
    <cellStyle name="Comma 3 12 2 2" xfId="6111" xr:uid="{C694BA80-0E49-4AE2-B23D-E1A57F049BBE}"/>
    <cellStyle name="Comma 3 12 3" xfId="4915" xr:uid="{198824AA-89A6-4473-859D-DAF69848938B}"/>
    <cellStyle name="Comma 3 13" xfId="2438" xr:uid="{57E9BBDB-2F0B-4E5A-9890-DC77192B5B85}"/>
    <cellStyle name="Comma 3 13 2" xfId="6112" xr:uid="{A4616ED7-17CB-455D-9DB6-C2E987A41F00}"/>
    <cellStyle name="Comma 3 14" xfId="3745" xr:uid="{16AA7FFC-0ADF-47F1-8641-A8ABB2210239}"/>
    <cellStyle name="Comma 3 2" xfId="30" xr:uid="{43247E07-95AF-4033-BA28-27B335DCCC96}"/>
    <cellStyle name="Comma 3 2 10" xfId="2439" xr:uid="{8384685D-28AE-45F3-A4DD-6F07C6D59FD8}"/>
    <cellStyle name="Comma 3 2 10 2" xfId="6113" xr:uid="{732ED842-DF0C-4C2A-934F-F786EA0AC7F1}"/>
    <cellStyle name="Comma 3 2 11" xfId="3746" xr:uid="{81AAA541-93F8-439E-BF9A-A289AD9BDF69}"/>
    <cellStyle name="Comma 3 2 2" xfId="31" xr:uid="{DC7BD375-13A8-421E-9FC8-0D113552AB3C}"/>
    <cellStyle name="Comma 3 2 2 2" xfId="162" xr:uid="{8C338E6B-7895-46C0-B79C-BCB750419034}"/>
    <cellStyle name="Comma 3 2 2 2 2" xfId="371" xr:uid="{6307E976-C805-4EC8-95F1-012F7B9D1B76}"/>
    <cellStyle name="Comma 3 2 2 2 2 2" xfId="694" xr:uid="{42ACC232-D1F9-4558-A7F9-ED77B4F26F57}"/>
    <cellStyle name="Comma 3 2 2 2 2 2 2" xfId="1242" xr:uid="{42C4AEDB-DDAA-43C3-9DBA-F2635C4F6228}"/>
    <cellStyle name="Comma 3 2 2 2 2 2 2 2" xfId="2440" xr:uid="{E4234727-A157-4A12-A8F8-9D568E46779E}"/>
    <cellStyle name="Comma 3 2 2 2 2 2 2 2 2" xfId="6114" xr:uid="{3B98DF6B-A38A-428E-BB9C-7669CD708B2E}"/>
    <cellStyle name="Comma 3 2 2 2 2 2 2 3" xfId="4916" xr:uid="{68B0AA77-5E0A-4E3B-9E0F-6AA3040A539E}"/>
    <cellStyle name="Comma 3 2 2 2 2 2 3" xfId="2441" xr:uid="{B8D10CAA-6330-48EB-A63D-807E350813DA}"/>
    <cellStyle name="Comma 3 2 2 2 2 2 3 2" xfId="6115" xr:uid="{B53D788E-360D-4619-B855-B0B0EAD3D550}"/>
    <cellStyle name="Comma 3 2 2 2 2 2 4" xfId="4380" xr:uid="{F3A4EB02-84DD-4655-945C-1D24CB32AEC0}"/>
    <cellStyle name="Comma 3 2 2 2 2 3" xfId="1243" xr:uid="{CFF968D5-B2DE-4770-9A2F-EE50D8317150}"/>
    <cellStyle name="Comma 3 2 2 2 2 3 2" xfId="2442" xr:uid="{35B60FB5-2CBF-47B0-9FCC-AD255EE53406}"/>
    <cellStyle name="Comma 3 2 2 2 2 3 2 2" xfId="6116" xr:uid="{3D509355-2050-48F6-9CC0-8B20597411E8}"/>
    <cellStyle name="Comma 3 2 2 2 2 3 3" xfId="4917" xr:uid="{21AF10CF-FD4C-430A-ABBD-876FB3A2537D}"/>
    <cellStyle name="Comma 3 2 2 2 2 4" xfId="2443" xr:uid="{E2DBF500-258E-4658-9F69-C8394B3D8A39}"/>
    <cellStyle name="Comma 3 2 2 2 2 4 2" xfId="6117" xr:uid="{F72C5F03-2050-4DE2-9ADB-12172C68D993}"/>
    <cellStyle name="Comma 3 2 2 2 2 5" xfId="4059" xr:uid="{9DF7C862-EE13-47B9-AD79-7D4ED5D93A86}"/>
    <cellStyle name="Comma 3 2 2 2 3" xfId="695" xr:uid="{C0E918CF-EAC7-408E-A9A4-9FCC19BDD4FF}"/>
    <cellStyle name="Comma 3 2 2 2 3 2" xfId="1244" xr:uid="{56B9EE82-E1A6-4EAD-8ECA-3FB6BEE3843A}"/>
    <cellStyle name="Comma 3 2 2 2 3 2 2" xfId="2444" xr:uid="{6DB9B544-B7C6-4A8C-8D73-A2E3769FBF2F}"/>
    <cellStyle name="Comma 3 2 2 2 3 2 2 2" xfId="6118" xr:uid="{DC37EED9-FE69-4E3A-BEBB-88DDE04EC09D}"/>
    <cellStyle name="Comma 3 2 2 2 3 2 3" xfId="4918" xr:uid="{B896BEAF-A124-48B8-8B7C-7D3AB82BE0DA}"/>
    <cellStyle name="Comma 3 2 2 2 3 3" xfId="2445" xr:uid="{73CE9C65-262C-436B-AADB-F784EFECD3D4}"/>
    <cellStyle name="Comma 3 2 2 2 3 3 2" xfId="6119" xr:uid="{C5A68F51-2E6B-46B5-A3E7-908AB791BE66}"/>
    <cellStyle name="Comma 3 2 2 2 3 4" xfId="4381" xr:uid="{177959A2-FFF9-4807-8F02-9F7177792591}"/>
    <cellStyle name="Comma 3 2 2 2 4" xfId="551" xr:uid="{FB349010-386A-42E1-A5F2-519E454C305B}"/>
    <cellStyle name="Comma 3 2 2 2 4 2" xfId="1245" xr:uid="{7FD0F2C9-6381-44F0-A0AB-0783B7A038DD}"/>
    <cellStyle name="Comma 3 2 2 2 4 2 2" xfId="2446" xr:uid="{7FE2BBB3-0FC5-4072-A855-CB1D2F783E00}"/>
    <cellStyle name="Comma 3 2 2 2 4 2 2 2" xfId="6120" xr:uid="{51B5A979-A426-4EEF-ADCF-61F03E2A6340}"/>
    <cellStyle name="Comma 3 2 2 2 4 2 3" xfId="4919" xr:uid="{5A55C9A2-47EC-49CF-8E8A-11E34FE10128}"/>
    <cellStyle name="Comma 3 2 2 2 4 3" xfId="2447" xr:uid="{CFDB9283-C050-41EE-A721-BD6C963F3E08}"/>
    <cellStyle name="Comma 3 2 2 2 4 3 2" xfId="6121" xr:uid="{098D8754-0A15-4363-96BB-F4DE7A9448FC}"/>
    <cellStyle name="Comma 3 2 2 2 4 4" xfId="4237" xr:uid="{E730D9F3-AEFB-4F3F-80F1-6D48C349F077}"/>
    <cellStyle name="Comma 3 2 2 2 5" xfId="1246" xr:uid="{C9AEACAD-D1BF-4AD8-80B4-755209D59C9D}"/>
    <cellStyle name="Comma 3 2 2 2 5 2" xfId="2448" xr:uid="{F540CEA2-21D8-4DD2-A30B-F00B092B97D6}"/>
    <cellStyle name="Comma 3 2 2 2 5 2 2" xfId="6122" xr:uid="{A51F1116-324A-45ED-B761-8659926D0651}"/>
    <cellStyle name="Comma 3 2 2 2 5 3" xfId="4920" xr:uid="{C035B9A6-CA50-4B74-A00E-7F74FFC15B54}"/>
    <cellStyle name="Comma 3 2 2 2 6" xfId="2449" xr:uid="{463B53B7-07A0-4B61-BA19-5B428210B1C6}"/>
    <cellStyle name="Comma 3 2 2 2 6 2" xfId="6123" xr:uid="{BD701A85-9459-48F5-AEF3-E6DF708679E9}"/>
    <cellStyle name="Comma 3 2 2 2 7" xfId="3869" xr:uid="{941E195C-FC3E-47CA-A899-052EA93C781F}"/>
    <cellStyle name="Comma 3 2 2 3" xfId="246" xr:uid="{760855DD-4853-4D9F-8B46-71E1A859F511}"/>
    <cellStyle name="Comma 3 2 2 3 2" xfId="696" xr:uid="{6658A990-F28E-4BB9-88A6-6D31234EF504}"/>
    <cellStyle name="Comma 3 2 2 3 2 2" xfId="1247" xr:uid="{CFD13ADE-0F1C-4CC7-87C4-4CCF034734A8}"/>
    <cellStyle name="Comma 3 2 2 3 2 2 2" xfId="2450" xr:uid="{CEF3F486-BC1C-45A5-B07A-5D83E2852DB9}"/>
    <cellStyle name="Comma 3 2 2 3 2 2 2 2" xfId="6124" xr:uid="{ACA51C8E-80BD-4CF7-9715-57754239DF14}"/>
    <cellStyle name="Comma 3 2 2 3 2 2 3" xfId="4921" xr:uid="{2534B400-2594-4DC6-8B8F-FC4A1564AB26}"/>
    <cellStyle name="Comma 3 2 2 3 2 3" xfId="2451" xr:uid="{78C396C8-3894-4FA0-838E-539E731632DF}"/>
    <cellStyle name="Comma 3 2 2 3 2 3 2" xfId="6125" xr:uid="{B5458968-A174-41E0-A5B3-6FF3788F5581}"/>
    <cellStyle name="Comma 3 2 2 3 2 4" xfId="4382" xr:uid="{14CFA4A7-282D-4A3D-80EC-15694B20EA0D}"/>
    <cellStyle name="Comma 3 2 2 3 3" xfId="1248" xr:uid="{3B329722-64F0-4988-AC00-F68C0EAAB30C}"/>
    <cellStyle name="Comma 3 2 2 3 3 2" xfId="2452" xr:uid="{BBD4FE63-340D-49E7-B6BA-BC990DB03F5E}"/>
    <cellStyle name="Comma 3 2 2 3 3 2 2" xfId="6126" xr:uid="{A0BB4649-5C64-4A35-94FA-DF19D9AD6A66}"/>
    <cellStyle name="Comma 3 2 2 3 3 3" xfId="4922" xr:uid="{AECD977B-5B42-436C-8A9E-F70FC2E64802}"/>
    <cellStyle name="Comma 3 2 2 3 4" xfId="2453" xr:uid="{C95542D9-FA5C-4F41-8C19-AC6D450913A2}"/>
    <cellStyle name="Comma 3 2 2 3 4 2" xfId="6127" xr:uid="{26ADA72F-4D38-49F4-B6CB-789567360E33}"/>
    <cellStyle name="Comma 3 2 2 3 5" xfId="3937" xr:uid="{254E2A1D-89FD-4C0D-BF7F-5BE20E9D8C25}"/>
    <cellStyle name="Comma 3 2 2 4" xfId="697" xr:uid="{84C08338-A253-4688-97D1-648914127B95}"/>
    <cellStyle name="Comma 3 2 2 4 2" xfId="1249" xr:uid="{2DCB4C10-37C0-4AB7-9525-73D059D71A92}"/>
    <cellStyle name="Comma 3 2 2 4 2 2" xfId="2454" xr:uid="{1928B031-0F59-406B-A430-0CDEB761310A}"/>
    <cellStyle name="Comma 3 2 2 4 2 2 2" xfId="6128" xr:uid="{E8F2EE36-9C81-4A84-99F8-7F8F9F42D0A7}"/>
    <cellStyle name="Comma 3 2 2 4 2 3" xfId="4923" xr:uid="{BD767C93-05F1-4FD5-AD75-0AB1DFD5215F}"/>
    <cellStyle name="Comma 3 2 2 4 3" xfId="2455" xr:uid="{EAA4DE85-2BDD-4426-9808-1851F7536A80}"/>
    <cellStyle name="Comma 3 2 2 4 3 2" xfId="6129" xr:uid="{1FF25E4C-D0B4-4B46-8E68-2CA19FC7E47A}"/>
    <cellStyle name="Comma 3 2 2 4 4" xfId="4383" xr:uid="{2FB4B782-5B8C-4E0E-819E-5AAF094F6E8A}"/>
    <cellStyle name="Comma 3 2 2 5" xfId="429" xr:uid="{3E3E0A09-D511-45C6-AECD-80E304BB7EB8}"/>
    <cellStyle name="Comma 3 2 2 5 2" xfId="1250" xr:uid="{99646388-A14A-448D-A2DC-43E0308AEDF7}"/>
    <cellStyle name="Comma 3 2 2 5 2 2" xfId="2456" xr:uid="{3331AF00-0ACA-405A-9BFA-3A8B890AD3A9}"/>
    <cellStyle name="Comma 3 2 2 5 2 2 2" xfId="6130" xr:uid="{D70D0955-E86A-4E07-BADF-859F26D860F3}"/>
    <cellStyle name="Comma 3 2 2 5 2 3" xfId="4924" xr:uid="{E5E5AAF2-2C80-4742-8B22-8774F5352B4C}"/>
    <cellStyle name="Comma 3 2 2 5 3" xfId="2457" xr:uid="{41F89A8A-1C8B-444E-B26D-EC87D9952BE0}"/>
    <cellStyle name="Comma 3 2 2 5 3 2" xfId="6131" xr:uid="{7AD9E878-1D58-4052-AD3C-0E14DECAF9EB}"/>
    <cellStyle name="Comma 3 2 2 5 4" xfId="4115" xr:uid="{8E07001E-F09E-4AC8-9380-8CDD4E41AD72}"/>
    <cellStyle name="Comma 3 2 2 6" xfId="1251" xr:uid="{41B26350-F44F-4BE1-BD52-6545B8A9992B}"/>
    <cellStyle name="Comma 3 2 2 6 2" xfId="2458" xr:uid="{A933AE4F-AA4B-40FC-8047-407DFA4DD0D6}"/>
    <cellStyle name="Comma 3 2 2 6 2 2" xfId="6132" xr:uid="{2B21630F-1DA5-4142-91DE-67356B8FF464}"/>
    <cellStyle name="Comma 3 2 2 6 3" xfId="4925" xr:uid="{2A62535D-48B4-4493-8C10-065291F7E21D}"/>
    <cellStyle name="Comma 3 2 2 7" xfId="2459" xr:uid="{D520346C-082C-4212-B905-91404C571B0B}"/>
    <cellStyle name="Comma 3 2 2 7 2" xfId="6133" xr:uid="{56F4170A-9D0B-4AE8-87C3-C1740499D49C}"/>
    <cellStyle name="Comma 3 2 2 8" xfId="3747" xr:uid="{6D6FE5BF-79C0-45F7-AE22-93152523E90B}"/>
    <cellStyle name="Comma 3 2 3" xfId="32" xr:uid="{3E4BC3B9-1557-4592-BB1E-0F47B1E4DE74}"/>
    <cellStyle name="Comma 3 2 3 2" xfId="182" xr:uid="{1E914BB2-6ADB-4B56-A277-E917919CBF10}"/>
    <cellStyle name="Comma 3 2 3 2 2" xfId="391" xr:uid="{BCA03923-7463-4648-9FF3-3F6731531F4E}"/>
    <cellStyle name="Comma 3 2 3 2 2 2" xfId="698" xr:uid="{920FB4AF-3618-4EDC-BE09-38363DB2E25D}"/>
    <cellStyle name="Comma 3 2 3 2 2 2 2" xfId="1252" xr:uid="{26DFD4B3-2616-4A07-BEC0-94E43368E566}"/>
    <cellStyle name="Comma 3 2 3 2 2 2 2 2" xfId="2460" xr:uid="{1C5C93E2-5A01-4765-837E-993B95044E88}"/>
    <cellStyle name="Comma 3 2 3 2 2 2 2 2 2" xfId="6134" xr:uid="{3AA5E5F6-FFCF-46FF-9152-5CA86F5DA3EF}"/>
    <cellStyle name="Comma 3 2 3 2 2 2 2 3" xfId="4926" xr:uid="{F17E8E1F-BBE3-420F-A4E9-2123C38EC782}"/>
    <cellStyle name="Comma 3 2 3 2 2 2 3" xfId="2461" xr:uid="{62AF6256-9EFB-4A9D-BEBF-B3D05F7EF592}"/>
    <cellStyle name="Comma 3 2 3 2 2 2 3 2" xfId="6135" xr:uid="{CFB116F1-64FF-459D-B34F-29DA9188B813}"/>
    <cellStyle name="Comma 3 2 3 2 2 2 4" xfId="4384" xr:uid="{0DDCC201-2200-4810-AB7D-1F2CD0C541E3}"/>
    <cellStyle name="Comma 3 2 3 2 2 3" xfId="1253" xr:uid="{7CEEBC8C-5600-4852-8D74-F98BD281D3A0}"/>
    <cellStyle name="Comma 3 2 3 2 2 3 2" xfId="2462" xr:uid="{BF073F96-7282-41E9-84F2-943017F080E4}"/>
    <cellStyle name="Comma 3 2 3 2 2 3 2 2" xfId="6136" xr:uid="{58676FF4-2AA8-4CAB-8258-7FD7DF3BF690}"/>
    <cellStyle name="Comma 3 2 3 2 2 3 3" xfId="4927" xr:uid="{1BD2A427-356B-4CF6-9F3A-BF7F1DE7C780}"/>
    <cellStyle name="Comma 3 2 3 2 2 4" xfId="2463" xr:uid="{159F9192-417D-481B-91D7-E0CD66C941C1}"/>
    <cellStyle name="Comma 3 2 3 2 2 4 2" xfId="6137" xr:uid="{2EE7AA86-E45A-41F4-B3DD-28802915926C}"/>
    <cellStyle name="Comma 3 2 3 2 2 5" xfId="4079" xr:uid="{4141C7E5-B23F-4ED1-9A59-61AA3F34DF8A}"/>
    <cellStyle name="Comma 3 2 3 2 3" xfId="699" xr:uid="{50E76546-5AF3-4C9C-BD4A-908CF8535D53}"/>
    <cellStyle name="Comma 3 2 3 2 3 2" xfId="1254" xr:uid="{A8E7D56E-612F-4D00-BE03-29A8199EDE94}"/>
    <cellStyle name="Comma 3 2 3 2 3 2 2" xfId="2464" xr:uid="{556BA673-E0FE-4744-ADF9-9FF300A97EDB}"/>
    <cellStyle name="Comma 3 2 3 2 3 2 2 2" xfId="6138" xr:uid="{4291F597-0883-434C-9CB2-732DCE8AA3A6}"/>
    <cellStyle name="Comma 3 2 3 2 3 2 3" xfId="4928" xr:uid="{30DB24C8-291E-49D2-94D9-6380FBD0EB65}"/>
    <cellStyle name="Comma 3 2 3 2 3 3" xfId="2465" xr:uid="{E9A372C7-157F-4BD3-97BA-12252FACAF1A}"/>
    <cellStyle name="Comma 3 2 3 2 3 3 2" xfId="6139" xr:uid="{18CA5CE6-2C9B-4C8A-A26C-1D4430F94DF6}"/>
    <cellStyle name="Comma 3 2 3 2 3 4" xfId="4385" xr:uid="{C4796395-5150-4548-9029-C161D0939C8A}"/>
    <cellStyle name="Comma 3 2 3 2 4" xfId="571" xr:uid="{F13A9C27-4EA5-41B8-BA6F-D8013D2E079F}"/>
    <cellStyle name="Comma 3 2 3 2 4 2" xfId="1255" xr:uid="{8CC5D945-C99F-4DD2-8D6C-53BFEA999663}"/>
    <cellStyle name="Comma 3 2 3 2 4 2 2" xfId="2466" xr:uid="{E6F9A501-A24E-43A7-8EB7-07BE70C655D5}"/>
    <cellStyle name="Comma 3 2 3 2 4 2 2 2" xfId="6140" xr:uid="{77AF3F63-F47B-4A8D-9B01-4E48CC818D51}"/>
    <cellStyle name="Comma 3 2 3 2 4 2 3" xfId="4929" xr:uid="{56F11D89-89D0-4F79-BDBE-26DC20F3D34C}"/>
    <cellStyle name="Comma 3 2 3 2 4 3" xfId="2467" xr:uid="{1750F87B-CF20-48E0-808D-307848A1AC1F}"/>
    <cellStyle name="Comma 3 2 3 2 4 3 2" xfId="6141" xr:uid="{6CB7DC59-9CE4-4124-ADFD-44CEE661759C}"/>
    <cellStyle name="Comma 3 2 3 2 4 4" xfId="4257" xr:uid="{D27D1600-097C-4B9C-9C9D-EF102E4DF52E}"/>
    <cellStyle name="Comma 3 2 3 2 5" xfId="1256" xr:uid="{3C13588D-A3F2-49FB-AA62-52AF3961E565}"/>
    <cellStyle name="Comma 3 2 3 2 5 2" xfId="2468" xr:uid="{7E44C473-9588-45F0-A895-B1E339E64292}"/>
    <cellStyle name="Comma 3 2 3 2 5 2 2" xfId="6142" xr:uid="{270A4998-EE3E-46D8-A687-09C0BD3DBCA8}"/>
    <cellStyle name="Comma 3 2 3 2 5 3" xfId="4930" xr:uid="{3B50DD88-BCC5-441E-B9D6-9342E63AFBE5}"/>
    <cellStyle name="Comma 3 2 3 2 6" xfId="2469" xr:uid="{22CB5E84-5B66-4625-A2D4-DEE6604D675B}"/>
    <cellStyle name="Comma 3 2 3 2 6 2" xfId="6143" xr:uid="{8F452C76-9116-44CA-ABE9-94B1C289453C}"/>
    <cellStyle name="Comma 3 2 3 2 7" xfId="3889" xr:uid="{CC58FEAA-CDDA-4216-ACBD-C4F1C5D42F03}"/>
    <cellStyle name="Comma 3 2 3 3" xfId="247" xr:uid="{BDF11CC0-AF20-439F-AD69-51EDE329D1EC}"/>
    <cellStyle name="Comma 3 2 3 3 2" xfId="700" xr:uid="{9810F8A6-3E3B-4666-A14A-D992642612C2}"/>
    <cellStyle name="Comma 3 2 3 3 2 2" xfId="1257" xr:uid="{9C289C07-6B8E-4B9D-BFBD-A1B6482919FD}"/>
    <cellStyle name="Comma 3 2 3 3 2 2 2" xfId="2470" xr:uid="{5A444D7D-7B15-41E3-82F3-0A61A5F94A08}"/>
    <cellStyle name="Comma 3 2 3 3 2 2 2 2" xfId="6144" xr:uid="{123BD880-47D9-44F2-A8E7-DE2F32C297DC}"/>
    <cellStyle name="Comma 3 2 3 3 2 2 3" xfId="4931" xr:uid="{C6C733A8-73C2-4D4F-A844-8DA4C2FFF6BD}"/>
    <cellStyle name="Comma 3 2 3 3 2 3" xfId="2471" xr:uid="{2C04AA72-D5ED-472D-8924-29F717AEB657}"/>
    <cellStyle name="Comma 3 2 3 3 2 3 2" xfId="6145" xr:uid="{3B47D4DA-1392-4C2E-A599-24EB0C84BB36}"/>
    <cellStyle name="Comma 3 2 3 3 2 4" xfId="4386" xr:uid="{BC79738A-3CEF-45EA-8D1F-218E621730CB}"/>
    <cellStyle name="Comma 3 2 3 3 3" xfId="1258" xr:uid="{BB903386-7DF7-4B75-A63B-E57BF2053902}"/>
    <cellStyle name="Comma 3 2 3 3 3 2" xfId="2472" xr:uid="{71474EDB-53FC-4692-ACBC-4AC9D38F3E29}"/>
    <cellStyle name="Comma 3 2 3 3 3 2 2" xfId="6146" xr:uid="{88EBE671-D7C3-464E-A85C-056452DEACA5}"/>
    <cellStyle name="Comma 3 2 3 3 3 3" xfId="4932" xr:uid="{9C1C4539-065C-4ECC-8A4A-9A2421F99C8D}"/>
    <cellStyle name="Comma 3 2 3 3 4" xfId="2473" xr:uid="{EA8E3558-CE03-467C-8BCF-7B73D06D73C6}"/>
    <cellStyle name="Comma 3 2 3 3 4 2" xfId="6147" xr:uid="{4D3D3826-97D9-46A5-8765-2531B3D1A79E}"/>
    <cellStyle name="Comma 3 2 3 3 5" xfId="3938" xr:uid="{EA8A4445-01BA-42F5-97C2-871938C8AE60}"/>
    <cellStyle name="Comma 3 2 3 4" xfId="701" xr:uid="{45E8A75B-F75D-4C9C-AEA3-BB58EC68F919}"/>
    <cellStyle name="Comma 3 2 3 4 2" xfId="1259" xr:uid="{8E6BD858-BD36-4D64-8B86-1F1FA5CBFF4C}"/>
    <cellStyle name="Comma 3 2 3 4 2 2" xfId="2474" xr:uid="{55550194-F905-4297-B86E-702FE87A9B1B}"/>
    <cellStyle name="Comma 3 2 3 4 2 2 2" xfId="6148" xr:uid="{6F9CA6EB-A431-4C9E-B256-F527A3E0DD41}"/>
    <cellStyle name="Comma 3 2 3 4 2 3" xfId="4933" xr:uid="{180D599A-AB89-4073-B0AB-B8C3651B2AFC}"/>
    <cellStyle name="Comma 3 2 3 4 3" xfId="2475" xr:uid="{16AFCA0D-C227-4819-AA3A-8614743393D0}"/>
    <cellStyle name="Comma 3 2 3 4 3 2" xfId="6149" xr:uid="{5C596792-82B4-4B5E-AC56-0DBC9E04DAB2}"/>
    <cellStyle name="Comma 3 2 3 4 4" xfId="4387" xr:uid="{B645DA87-78FF-4161-B047-E291C8799A9F}"/>
    <cellStyle name="Comma 3 2 3 5" xfId="430" xr:uid="{09BB862A-FB51-410B-9D91-246BAB881E77}"/>
    <cellStyle name="Comma 3 2 3 5 2" xfId="1260" xr:uid="{5788C43D-DF7D-4201-B52D-69DA038864D1}"/>
    <cellStyle name="Comma 3 2 3 5 2 2" xfId="2476" xr:uid="{19E731A9-0DE4-4F6C-970A-305C0FBD712A}"/>
    <cellStyle name="Comma 3 2 3 5 2 2 2" xfId="6150" xr:uid="{82F22896-6837-4096-A9E4-3CB70D53E447}"/>
    <cellStyle name="Comma 3 2 3 5 2 3" xfId="4934" xr:uid="{1BADE8A3-913C-41CA-8AB1-0266F385E66E}"/>
    <cellStyle name="Comma 3 2 3 5 3" xfId="2477" xr:uid="{F0AF8E4F-8625-4E87-9521-9D2AAB0CE192}"/>
    <cellStyle name="Comma 3 2 3 5 3 2" xfId="6151" xr:uid="{F56C48A0-ED35-4DBF-807C-3943623EEEBE}"/>
    <cellStyle name="Comma 3 2 3 5 4" xfId="4116" xr:uid="{C444EC7B-DC96-47BD-A8F7-53731CEC21CF}"/>
    <cellStyle name="Comma 3 2 3 6" xfId="1261" xr:uid="{4B79F4D5-9C1D-487A-AA9E-BD589023BC78}"/>
    <cellStyle name="Comma 3 2 3 6 2" xfId="2478" xr:uid="{5E99522C-ACE5-477A-ABE3-595D43267FA5}"/>
    <cellStyle name="Comma 3 2 3 6 2 2" xfId="6152" xr:uid="{64AF9EA6-4123-41E8-8CEC-9DAC2D15BC33}"/>
    <cellStyle name="Comma 3 2 3 6 3" xfId="4935" xr:uid="{799496C3-CB66-4CE1-94EA-EBEA0E2BE350}"/>
    <cellStyle name="Comma 3 2 3 7" xfId="2479" xr:uid="{5F656470-BB5E-4A99-B2CC-D740D1BB8916}"/>
    <cellStyle name="Comma 3 2 3 7 2" xfId="6153" xr:uid="{A0782776-8D33-4097-9C8D-A7736B72C1AD}"/>
    <cellStyle name="Comma 3 2 3 8" xfId="3748" xr:uid="{B7E7CB68-D2A9-4DCF-A8D3-DF173FF497AC}"/>
    <cellStyle name="Comma 3 2 4" xfId="33" xr:uid="{49654A10-4DF9-4E55-9B6B-98030B0BD3BC}"/>
    <cellStyle name="Comma 3 2 4 2" xfId="132" xr:uid="{FF6A2A82-E37F-40A6-8398-21F80665DA18}"/>
    <cellStyle name="Comma 3 2 4 2 2" xfId="341" xr:uid="{E3B7DA76-BB25-4898-B9A2-04570BD70523}"/>
    <cellStyle name="Comma 3 2 4 2 2 2" xfId="702" xr:uid="{EB0534EF-84D4-4B32-877D-D7EB96B24D6A}"/>
    <cellStyle name="Comma 3 2 4 2 2 2 2" xfId="1262" xr:uid="{A01849AE-B940-4B85-AD1C-BB1EF79E6990}"/>
    <cellStyle name="Comma 3 2 4 2 2 2 2 2" xfId="2480" xr:uid="{3F34A0A5-8728-4A61-A16E-A2D1AED7AA32}"/>
    <cellStyle name="Comma 3 2 4 2 2 2 2 2 2" xfId="6154" xr:uid="{BCD103ED-34CF-4B93-8A7E-BE785714CA9D}"/>
    <cellStyle name="Comma 3 2 4 2 2 2 2 3" xfId="4936" xr:uid="{851856D9-FB81-43BE-92F7-57E2A3A31D3C}"/>
    <cellStyle name="Comma 3 2 4 2 2 2 3" xfId="2481" xr:uid="{F62829C1-7FE8-4422-9DA1-B612AC4C54E1}"/>
    <cellStyle name="Comma 3 2 4 2 2 2 3 2" xfId="6155" xr:uid="{CBC76FFF-E1D7-459D-8230-6A572EB9D61C}"/>
    <cellStyle name="Comma 3 2 4 2 2 2 4" xfId="4388" xr:uid="{3515A883-DD7F-44DE-8A39-F4A28A2BEB1C}"/>
    <cellStyle name="Comma 3 2 4 2 2 3" xfId="1263" xr:uid="{51F19468-B4AE-4572-810A-366E3023118A}"/>
    <cellStyle name="Comma 3 2 4 2 2 3 2" xfId="2482" xr:uid="{C46E4365-C2DC-4948-BC7D-DF5ED751DE81}"/>
    <cellStyle name="Comma 3 2 4 2 2 3 2 2" xfId="6156" xr:uid="{119F154D-CFCF-4482-8EE7-4D97D345A46F}"/>
    <cellStyle name="Comma 3 2 4 2 2 3 3" xfId="4937" xr:uid="{18AE1E5C-30AE-431C-A72A-B90AF86C8873}"/>
    <cellStyle name="Comma 3 2 4 2 2 4" xfId="2483" xr:uid="{11DA0EEA-2B2A-4E10-A350-EB0CB1EA0F33}"/>
    <cellStyle name="Comma 3 2 4 2 2 4 2" xfId="6157" xr:uid="{21B83FF5-9215-4586-9D6A-9BC4AC4FFECA}"/>
    <cellStyle name="Comma 3 2 4 2 2 5" xfId="4029" xr:uid="{E3D809DA-B0A2-4256-8715-193B9C4A41C2}"/>
    <cellStyle name="Comma 3 2 4 2 3" xfId="703" xr:uid="{6211CAF9-4C88-44C4-BF3C-CDF1D80C89D8}"/>
    <cellStyle name="Comma 3 2 4 2 3 2" xfId="1264" xr:uid="{39E37916-D686-496C-B987-8F293FF2B826}"/>
    <cellStyle name="Comma 3 2 4 2 3 2 2" xfId="2484" xr:uid="{6A339308-0158-424C-BA33-274C575ADC81}"/>
    <cellStyle name="Comma 3 2 4 2 3 2 2 2" xfId="6158" xr:uid="{B89A8A04-2EF4-4104-A6E8-B985EC9F31FB}"/>
    <cellStyle name="Comma 3 2 4 2 3 2 3" xfId="4938" xr:uid="{5CB23BCB-52AB-43FF-A272-9656B3131558}"/>
    <cellStyle name="Comma 3 2 4 2 3 3" xfId="2485" xr:uid="{E66917D1-D672-4F49-9CA3-B8309D74F0F4}"/>
    <cellStyle name="Comma 3 2 4 2 3 3 2" xfId="6159" xr:uid="{3FCA02BD-63B8-4390-A09D-BBFE3BBC6E41}"/>
    <cellStyle name="Comma 3 2 4 2 3 4" xfId="4389" xr:uid="{8E2558F2-5932-438E-820D-1D5D3CF20B57}"/>
    <cellStyle name="Comma 3 2 4 2 4" xfId="521" xr:uid="{B1CCC0D2-4A4A-4169-B685-CDA548530EB5}"/>
    <cellStyle name="Comma 3 2 4 2 4 2" xfId="1265" xr:uid="{459A6259-0908-48E2-B874-3DD38028807A}"/>
    <cellStyle name="Comma 3 2 4 2 4 2 2" xfId="2486" xr:uid="{B00DE401-7AD7-403C-A5DD-1EB9EB7E4C7D}"/>
    <cellStyle name="Comma 3 2 4 2 4 2 2 2" xfId="6160" xr:uid="{884D2639-A66C-4131-9A27-52C7F06DF5BB}"/>
    <cellStyle name="Comma 3 2 4 2 4 2 3" xfId="4939" xr:uid="{714A09C5-FDA5-4596-9F5A-CB003631E7D7}"/>
    <cellStyle name="Comma 3 2 4 2 4 3" xfId="2487" xr:uid="{5FC6E00B-8B0C-45E3-888F-F3A5DE66BA52}"/>
    <cellStyle name="Comma 3 2 4 2 4 3 2" xfId="6161" xr:uid="{BAEEAC69-6259-4E97-BC76-ED80DA164F7B}"/>
    <cellStyle name="Comma 3 2 4 2 4 4" xfId="4207" xr:uid="{2FC4DCCE-C950-47A6-A820-39077DF833E2}"/>
    <cellStyle name="Comma 3 2 4 2 5" xfId="1266" xr:uid="{9B822310-9DB2-47A8-AA2B-A547E396C1FF}"/>
    <cellStyle name="Comma 3 2 4 2 5 2" xfId="2488" xr:uid="{F7915A76-42C8-4343-AB7E-B3E8D7A61774}"/>
    <cellStyle name="Comma 3 2 4 2 5 2 2" xfId="6162" xr:uid="{486CCD05-0B38-479A-9C0B-CB187C915784}"/>
    <cellStyle name="Comma 3 2 4 2 5 3" xfId="4940" xr:uid="{888A9860-3BA7-4EB4-A8B2-16F96EA00686}"/>
    <cellStyle name="Comma 3 2 4 2 6" xfId="2489" xr:uid="{AF3FC0E5-C49A-4ED1-8658-801C12074A61}"/>
    <cellStyle name="Comma 3 2 4 2 6 2" xfId="6163" xr:uid="{A12099B5-F009-4DC8-BC67-7F20096202A6}"/>
    <cellStyle name="Comma 3 2 4 2 7" xfId="3839" xr:uid="{F1488091-EBD3-4C4A-8383-132783E1A1B1}"/>
    <cellStyle name="Comma 3 2 4 3" xfId="248" xr:uid="{E0E78BCF-2649-407B-A45F-C66BF0D5AAEE}"/>
    <cellStyle name="Comma 3 2 4 3 2" xfId="704" xr:uid="{8FD10B61-2A3D-4BBB-A0EA-BA5A6A824A74}"/>
    <cellStyle name="Comma 3 2 4 3 2 2" xfId="1267" xr:uid="{7B699A97-2C0E-4676-94A8-AE43CF00073E}"/>
    <cellStyle name="Comma 3 2 4 3 2 2 2" xfId="2490" xr:uid="{B56AFFDF-74A5-4C24-88ED-E2CD88D890BB}"/>
    <cellStyle name="Comma 3 2 4 3 2 2 2 2" xfId="6164" xr:uid="{BA9221AC-A06E-4C6A-9494-6E8E36E15432}"/>
    <cellStyle name="Comma 3 2 4 3 2 2 3" xfId="4941" xr:uid="{FF794372-D452-4F4F-82F1-3C1C1425E563}"/>
    <cellStyle name="Comma 3 2 4 3 2 3" xfId="2491" xr:uid="{E398ACBA-DB76-448E-90F8-EEAD270D8734}"/>
    <cellStyle name="Comma 3 2 4 3 2 3 2" xfId="6165" xr:uid="{6744426C-1D16-4051-B096-73987F01B3CC}"/>
    <cellStyle name="Comma 3 2 4 3 2 4" xfId="4390" xr:uid="{9A849DB8-DF5C-4082-B545-BA3C8F7D97B1}"/>
    <cellStyle name="Comma 3 2 4 3 3" xfId="1268" xr:uid="{5DB453CB-83CA-480E-A2A8-0F85EEB7928A}"/>
    <cellStyle name="Comma 3 2 4 3 3 2" xfId="2492" xr:uid="{3540AF0D-CD5F-4C6A-8DB5-4A94574457D0}"/>
    <cellStyle name="Comma 3 2 4 3 3 2 2" xfId="6166" xr:uid="{C275458D-6768-440F-9E8A-7C116F93929B}"/>
    <cellStyle name="Comma 3 2 4 3 3 3" xfId="4942" xr:uid="{572142E6-6E50-4873-B498-3654D6135D10}"/>
    <cellStyle name="Comma 3 2 4 3 4" xfId="2493" xr:uid="{99E380F2-BFB7-429B-9DC2-1225E71A7C59}"/>
    <cellStyle name="Comma 3 2 4 3 4 2" xfId="6167" xr:uid="{D0C7B498-417C-47A0-8BC5-5CA43006B6AC}"/>
    <cellStyle name="Comma 3 2 4 3 5" xfId="3939" xr:uid="{6FF0408C-5591-4967-96DC-B68CA918B46E}"/>
    <cellStyle name="Comma 3 2 4 4" xfId="705" xr:uid="{71F2C9C6-9A1D-4DA8-92F2-E64F0F123786}"/>
    <cellStyle name="Comma 3 2 4 4 2" xfId="1269" xr:uid="{85F878C8-E75A-48DC-940C-48E69AB5E99F}"/>
    <cellStyle name="Comma 3 2 4 4 2 2" xfId="2494" xr:uid="{83585A62-5E60-402E-BE04-755DA6961472}"/>
    <cellStyle name="Comma 3 2 4 4 2 2 2" xfId="6168" xr:uid="{12133B6D-C02C-4E48-8E5F-1872A3FB8847}"/>
    <cellStyle name="Comma 3 2 4 4 2 3" xfId="4943" xr:uid="{2C5AF76F-318F-4835-87D1-B481073E5F19}"/>
    <cellStyle name="Comma 3 2 4 4 3" xfId="2495" xr:uid="{B701FE57-64BF-4333-9ECB-CC0A63935BD8}"/>
    <cellStyle name="Comma 3 2 4 4 3 2" xfId="6169" xr:uid="{D100ED12-6912-41FA-8F36-DC6D37DE1F09}"/>
    <cellStyle name="Comma 3 2 4 4 4" xfId="4391" xr:uid="{CF3B3DC0-5ECC-4D62-A738-64D9F0E928DA}"/>
    <cellStyle name="Comma 3 2 4 5" xfId="431" xr:uid="{336960D1-DF02-4CAE-AB06-879723932D58}"/>
    <cellStyle name="Comma 3 2 4 5 2" xfId="1270" xr:uid="{89494C53-4B2B-4178-89DD-8CF4F4CDE9AD}"/>
    <cellStyle name="Comma 3 2 4 5 2 2" xfId="2496" xr:uid="{42765E68-BE78-44CE-8BD6-1C633975EB3E}"/>
    <cellStyle name="Comma 3 2 4 5 2 2 2" xfId="6170" xr:uid="{F66E73A4-3062-4C6E-A859-EB97017AEE03}"/>
    <cellStyle name="Comma 3 2 4 5 2 3" xfId="4944" xr:uid="{93D8538F-14E0-4B36-965D-1559B6FC0FD9}"/>
    <cellStyle name="Comma 3 2 4 5 3" xfId="2497" xr:uid="{924D3C6D-873F-45BE-8D44-BF2BC0C048CC}"/>
    <cellStyle name="Comma 3 2 4 5 3 2" xfId="6171" xr:uid="{F86C0B42-361B-4DA4-8DA5-C70AF0CCE222}"/>
    <cellStyle name="Comma 3 2 4 5 4" xfId="4117" xr:uid="{B0269BC7-8BF4-4837-8926-5AD7FCAF903A}"/>
    <cellStyle name="Comma 3 2 4 6" xfId="1271" xr:uid="{CF497019-C39D-4137-A3BF-79CCDF4AD57A}"/>
    <cellStyle name="Comma 3 2 4 6 2" xfId="2498" xr:uid="{B5085F73-863E-49AF-B2AF-AEEA4E203647}"/>
    <cellStyle name="Comma 3 2 4 6 2 2" xfId="6172" xr:uid="{10C4671C-FFE8-498B-B27E-E82411BE6D7F}"/>
    <cellStyle name="Comma 3 2 4 6 3" xfId="4945" xr:uid="{CC6777FA-A9B6-4679-A368-80A5AD4F149E}"/>
    <cellStyle name="Comma 3 2 4 7" xfId="2499" xr:uid="{EEA98DBE-CEAC-41BA-9CAD-7DF6AD183D07}"/>
    <cellStyle name="Comma 3 2 4 7 2" xfId="6173" xr:uid="{9DF8E995-8959-4F2F-88BE-C6ABD3951454}"/>
    <cellStyle name="Comma 3 2 4 8" xfId="3749" xr:uid="{C91759F1-016F-4105-921B-510A26D04D61}"/>
    <cellStyle name="Comma 3 2 5" xfId="117" xr:uid="{8737A0D9-C350-408B-8A27-2F133E25AF22}"/>
    <cellStyle name="Comma 3 2 5 2" xfId="326" xr:uid="{0D05A02E-2922-4585-8561-AF7C9A40DF16}"/>
    <cellStyle name="Comma 3 2 5 2 2" xfId="706" xr:uid="{E2967AD7-24A9-4A94-8F77-E2EBE76EBEC6}"/>
    <cellStyle name="Comma 3 2 5 2 2 2" xfId="1272" xr:uid="{19854871-37A2-4EE8-8E9E-2E1AD493D08F}"/>
    <cellStyle name="Comma 3 2 5 2 2 2 2" xfId="2500" xr:uid="{F60F9FFA-AAA3-4522-B221-3A0A2A422A59}"/>
    <cellStyle name="Comma 3 2 5 2 2 2 2 2" xfId="6174" xr:uid="{72BCD2A7-3108-4C44-9DBC-79B8A078342A}"/>
    <cellStyle name="Comma 3 2 5 2 2 2 3" xfId="4946" xr:uid="{84DC890B-830F-4506-9473-1CCA063F0CBC}"/>
    <cellStyle name="Comma 3 2 5 2 2 3" xfId="2501" xr:uid="{FD8444B2-9812-4135-8A7D-995518E7DD72}"/>
    <cellStyle name="Comma 3 2 5 2 2 3 2" xfId="6175" xr:uid="{19FA6BA1-55C0-4436-B596-5662E9807AB7}"/>
    <cellStyle name="Comma 3 2 5 2 2 4" xfId="4392" xr:uid="{768F7ED8-FD41-498C-AE58-3D4E00D4614E}"/>
    <cellStyle name="Comma 3 2 5 2 3" xfId="1273" xr:uid="{1508467B-6881-4282-B8F0-131A24DDBD78}"/>
    <cellStyle name="Comma 3 2 5 2 3 2" xfId="2502" xr:uid="{A024033D-5AC7-4A0D-BB34-24B5D07F6518}"/>
    <cellStyle name="Comma 3 2 5 2 3 2 2" xfId="6176" xr:uid="{40588999-A905-4C96-819B-11D716D3D62B}"/>
    <cellStyle name="Comma 3 2 5 2 3 3" xfId="4947" xr:uid="{A062B349-F4C5-437F-81E5-653AF003B1E3}"/>
    <cellStyle name="Comma 3 2 5 2 4" xfId="2503" xr:uid="{674D6C8D-6E34-4BFD-A0ED-7ECEEE3BFADA}"/>
    <cellStyle name="Comma 3 2 5 2 4 2" xfId="6177" xr:uid="{F25DAC57-C32C-4DBC-AB62-8A53E6BEDF23}"/>
    <cellStyle name="Comma 3 2 5 2 5" xfId="4014" xr:uid="{21257CF4-7E7C-4EDC-8783-C550404E319E}"/>
    <cellStyle name="Comma 3 2 5 3" xfId="707" xr:uid="{5FB00FAF-7301-49D4-86B0-4DD91F73ADEB}"/>
    <cellStyle name="Comma 3 2 5 3 2" xfId="1274" xr:uid="{3DD448F3-47E9-4D96-99E4-13AF558C6230}"/>
    <cellStyle name="Comma 3 2 5 3 2 2" xfId="2504" xr:uid="{69F1404D-CD7A-4F26-BC31-89AFA780F44C}"/>
    <cellStyle name="Comma 3 2 5 3 2 2 2" xfId="6178" xr:uid="{8F759FA4-3916-4288-AEAD-31026F9D073E}"/>
    <cellStyle name="Comma 3 2 5 3 2 3" xfId="4948" xr:uid="{7775FA98-5EE3-4526-8FA6-D1A1BE5CD7BF}"/>
    <cellStyle name="Comma 3 2 5 3 3" xfId="2505" xr:uid="{3EF09D62-26FF-4D2C-B6E0-FD7F43F12D1B}"/>
    <cellStyle name="Comma 3 2 5 3 3 2" xfId="6179" xr:uid="{3FB3A811-AC36-4A46-B638-3A82F7A36BF0}"/>
    <cellStyle name="Comma 3 2 5 3 4" xfId="4393" xr:uid="{3E5E6E41-A67E-4D1F-A1EE-DDAE0F6F1C28}"/>
    <cellStyle name="Comma 3 2 5 4" xfId="506" xr:uid="{4E176B13-D531-4E1D-9B1D-3318891ACA27}"/>
    <cellStyle name="Comma 3 2 5 4 2" xfId="1275" xr:uid="{6E1119F7-ADFF-4559-8296-25766E902552}"/>
    <cellStyle name="Comma 3 2 5 4 2 2" xfId="2506" xr:uid="{9F14F554-15A8-4F98-8C08-3C8DCB7B6DF6}"/>
    <cellStyle name="Comma 3 2 5 4 2 2 2" xfId="6180" xr:uid="{BC181BC9-A265-4178-8BEF-17938ABD704F}"/>
    <cellStyle name="Comma 3 2 5 4 2 3" xfId="4949" xr:uid="{E30B24AF-5D75-4B3A-A5E0-F89EE30D59C9}"/>
    <cellStyle name="Comma 3 2 5 4 3" xfId="2507" xr:uid="{391942B8-A04A-466B-BE30-1C9A94608422}"/>
    <cellStyle name="Comma 3 2 5 4 3 2" xfId="6181" xr:uid="{39C4B3EB-4A0E-4A4A-BB45-E34CD847C9CA}"/>
    <cellStyle name="Comma 3 2 5 4 4" xfId="4192" xr:uid="{183089CB-FF96-4EDB-9D69-D97B68E18AA8}"/>
    <cellStyle name="Comma 3 2 5 5" xfId="1276" xr:uid="{4C1980D1-B46A-4361-AF18-C9F49D3CF678}"/>
    <cellStyle name="Comma 3 2 5 5 2" xfId="2508" xr:uid="{1683AC51-F29C-4341-8FDB-A68BE7F05548}"/>
    <cellStyle name="Comma 3 2 5 5 2 2" xfId="6182" xr:uid="{73CAFD3A-F824-44DE-BD83-11A9E3CB59F6}"/>
    <cellStyle name="Comma 3 2 5 5 3" xfId="4950" xr:uid="{FD205F06-F71E-4CFD-B31D-B7356AF83E4F}"/>
    <cellStyle name="Comma 3 2 5 6" xfId="2509" xr:uid="{86A5CFAE-19CC-4332-AECB-A4B8C5AEFF9C}"/>
    <cellStyle name="Comma 3 2 5 6 2" xfId="6183" xr:uid="{A188A841-1C05-4D97-8FE6-EA620C6170C7}"/>
    <cellStyle name="Comma 3 2 5 7" xfId="3824" xr:uid="{C2D7F720-678F-4EF7-9726-D77031F483B9}"/>
    <cellStyle name="Comma 3 2 6" xfId="245" xr:uid="{E43DDAB0-DB70-499F-93E3-3F7AE5B1CB91}"/>
    <cellStyle name="Comma 3 2 6 2" xfId="708" xr:uid="{61AF047F-1B23-4791-B4FB-5760834956F0}"/>
    <cellStyle name="Comma 3 2 6 2 2" xfId="1277" xr:uid="{9189E28D-CB65-4F4C-B50C-7DA1F70F05B7}"/>
    <cellStyle name="Comma 3 2 6 2 2 2" xfId="2510" xr:uid="{DB3F743F-0B71-4E92-8222-502A849DF9D0}"/>
    <cellStyle name="Comma 3 2 6 2 2 2 2" xfId="6184" xr:uid="{D434B554-62A4-47F7-8149-9C21FBD7FE36}"/>
    <cellStyle name="Comma 3 2 6 2 2 3" xfId="4951" xr:uid="{18F63332-6C99-4F7A-8CF0-369DBF28E708}"/>
    <cellStyle name="Comma 3 2 6 2 3" xfId="2511" xr:uid="{4613CAD1-5992-4116-AB3E-3E87F542F785}"/>
    <cellStyle name="Comma 3 2 6 2 3 2" xfId="6185" xr:uid="{49577E61-F3A0-477F-8385-3167AC653098}"/>
    <cellStyle name="Comma 3 2 6 2 4" xfId="4394" xr:uid="{2836EAF2-1B9C-48E5-92F7-79B1CAABDE24}"/>
    <cellStyle name="Comma 3 2 6 3" xfId="1278" xr:uid="{41243C41-CA4F-4CA9-A195-F08771354A3B}"/>
    <cellStyle name="Comma 3 2 6 3 2" xfId="2512" xr:uid="{574CAC46-6695-41AF-80FA-DBCD1709111A}"/>
    <cellStyle name="Comma 3 2 6 3 2 2" xfId="6186" xr:uid="{8F56C675-D5B5-4175-8AC9-F8121FD9EEB8}"/>
    <cellStyle name="Comma 3 2 6 3 3" xfId="4952" xr:uid="{E59D749A-E074-4C76-92AE-D4831FA0E6BD}"/>
    <cellStyle name="Comma 3 2 6 4" xfId="2513" xr:uid="{4C7F81C5-DAFE-489F-BD79-A2903D0EC7CB}"/>
    <cellStyle name="Comma 3 2 6 4 2" xfId="6187" xr:uid="{B3650597-ED25-49AA-8030-DF2C17C46D6C}"/>
    <cellStyle name="Comma 3 2 6 5" xfId="3936" xr:uid="{5ABFD3BC-4C8D-45E0-B97A-BCDDDECBC7E7}"/>
    <cellStyle name="Comma 3 2 7" xfId="709" xr:uid="{D52C9A7B-BFD0-4B21-9BC7-8F39AAE055A1}"/>
    <cellStyle name="Comma 3 2 7 2" xfId="1279" xr:uid="{3EDF6C04-E7B1-4BFE-AE50-BC4CA07A2CB6}"/>
    <cellStyle name="Comma 3 2 7 2 2" xfId="2514" xr:uid="{6F87B203-2F1D-4376-86D5-6CB472D7922E}"/>
    <cellStyle name="Comma 3 2 7 2 2 2" xfId="6188" xr:uid="{2F736C91-6DBB-46E8-93F6-44E9B8CB3F76}"/>
    <cellStyle name="Comma 3 2 7 2 3" xfId="4953" xr:uid="{127FFE62-8CAC-4C2C-A2FB-2694AA15B268}"/>
    <cellStyle name="Comma 3 2 7 3" xfId="2515" xr:uid="{2CC86DA2-001B-4DA0-A227-2BB31C254ABC}"/>
    <cellStyle name="Comma 3 2 7 3 2" xfId="6189" xr:uid="{EC744C12-B906-4F36-B703-BF1CD30250B4}"/>
    <cellStyle name="Comma 3 2 7 4" xfId="4395" xr:uid="{935C68FC-2EE5-4F9C-8DB9-F15797E091AF}"/>
    <cellStyle name="Comma 3 2 8" xfId="428" xr:uid="{9DE41AED-E6F3-4094-BF39-33BA2996A4A3}"/>
    <cellStyle name="Comma 3 2 8 2" xfId="1280" xr:uid="{24AB796A-DF08-4CB9-A678-F1EC28F5B1B4}"/>
    <cellStyle name="Comma 3 2 8 2 2" xfId="2516" xr:uid="{0540A504-7371-4C9A-8AFC-2D3A8CE6CDA9}"/>
    <cellStyle name="Comma 3 2 8 2 2 2" xfId="6190" xr:uid="{EBEDD975-FE4B-4FEE-88DB-41600691956E}"/>
    <cellStyle name="Comma 3 2 8 2 3" xfId="4954" xr:uid="{BA5F90F4-2341-4362-AF30-008BB16CDE37}"/>
    <cellStyle name="Comma 3 2 8 3" xfId="2517" xr:uid="{6567DCF1-8FC4-4EA0-A151-ADCEF5322889}"/>
    <cellStyle name="Comma 3 2 8 3 2" xfId="6191" xr:uid="{AB420732-068A-46BF-A721-71200C271000}"/>
    <cellStyle name="Comma 3 2 8 4" xfId="4114" xr:uid="{68810FC5-16C2-4332-A20C-2687C18F4D92}"/>
    <cellStyle name="Comma 3 2 9" xfId="1281" xr:uid="{DD3D7C17-C6D4-42D8-8FF8-E54A90F8B09F}"/>
    <cellStyle name="Comma 3 2 9 2" xfId="2518" xr:uid="{1E497E78-C194-491D-BE26-0B6B96077B47}"/>
    <cellStyle name="Comma 3 2 9 2 2" xfId="6192" xr:uid="{7D2A867F-551F-4CAA-8DDD-9E5BF620276D}"/>
    <cellStyle name="Comma 3 2 9 3" xfId="4955" xr:uid="{1BCD4318-54EA-4213-8845-17F014A49F0E}"/>
    <cellStyle name="Comma 3 3" xfId="34" xr:uid="{BE1ECF3E-44DF-4584-8208-7219C98F5998}"/>
    <cellStyle name="Comma 3 3 10" xfId="2519" xr:uid="{B665564F-FE82-490F-8CFE-F56B06CFCD70}"/>
    <cellStyle name="Comma 3 3 10 2" xfId="6193" xr:uid="{E9080224-88FA-4171-8EED-0849BBA54E22}"/>
    <cellStyle name="Comma 3 3 11" xfId="3750" xr:uid="{F0F38E80-C6D7-4228-85E9-EAAB281ABEA5}"/>
    <cellStyle name="Comma 3 3 2" xfId="35" xr:uid="{61C5D56B-522A-4908-9515-035A78D9D5EF}"/>
    <cellStyle name="Comma 3 3 2 2" xfId="154" xr:uid="{5C90F090-F5FA-48BF-A55B-B73A25C5DA93}"/>
    <cellStyle name="Comma 3 3 2 2 2" xfId="363" xr:uid="{38AEAAD1-0D8C-4D7F-A6A6-9189A129FBA8}"/>
    <cellStyle name="Comma 3 3 2 2 2 2" xfId="710" xr:uid="{B502FCD7-9BD5-44A4-9CD5-E6E321899519}"/>
    <cellStyle name="Comma 3 3 2 2 2 2 2" xfId="1282" xr:uid="{92D86AAD-657D-4792-BFE5-74DFA1238C16}"/>
    <cellStyle name="Comma 3 3 2 2 2 2 2 2" xfId="2520" xr:uid="{0C75864B-E991-4D7C-B382-1881FC92FB35}"/>
    <cellStyle name="Comma 3 3 2 2 2 2 2 2 2" xfId="6194" xr:uid="{CB96AEE7-0B62-41D8-8ECF-2CA9F5B5B7BD}"/>
    <cellStyle name="Comma 3 3 2 2 2 2 2 3" xfId="4956" xr:uid="{D317C8F6-B626-46F5-80F9-1B324490FC96}"/>
    <cellStyle name="Comma 3 3 2 2 2 2 3" xfId="2521" xr:uid="{94EA0825-BF81-4AB8-B18B-86DFEC14D8D4}"/>
    <cellStyle name="Comma 3 3 2 2 2 2 3 2" xfId="6195" xr:uid="{5FEAE11B-AE76-4895-B45F-ED3D7D2366C9}"/>
    <cellStyle name="Comma 3 3 2 2 2 2 4" xfId="4396" xr:uid="{2ACA0506-F213-4201-A023-D23A58834A3F}"/>
    <cellStyle name="Comma 3 3 2 2 2 3" xfId="1283" xr:uid="{61B42032-E611-4E4B-9909-58B1592F1EB8}"/>
    <cellStyle name="Comma 3 3 2 2 2 3 2" xfId="2522" xr:uid="{A5099E80-71A3-4D8A-A0F0-86611954CB6F}"/>
    <cellStyle name="Comma 3 3 2 2 2 3 2 2" xfId="6196" xr:uid="{58D7A47D-5B3D-478A-B33D-BBF512A51F8F}"/>
    <cellStyle name="Comma 3 3 2 2 2 3 3" xfId="4957" xr:uid="{36FBE0CD-8059-49E7-B4CF-E46B7838619D}"/>
    <cellStyle name="Comma 3 3 2 2 2 4" xfId="2523" xr:uid="{7F7638EF-0723-4FAE-A467-5FE1AE54608C}"/>
    <cellStyle name="Comma 3 3 2 2 2 4 2" xfId="6197" xr:uid="{FDA8FB99-BEF8-4781-8887-19552D87E1D2}"/>
    <cellStyle name="Comma 3 3 2 2 2 5" xfId="4051" xr:uid="{E8BBB12C-3B31-46BC-95C7-6386BDC62870}"/>
    <cellStyle name="Comma 3 3 2 2 3" xfId="711" xr:uid="{E4841AF4-DCCA-450A-A4E7-3B1C53783FF2}"/>
    <cellStyle name="Comma 3 3 2 2 3 2" xfId="1284" xr:uid="{B865110B-F52F-4B61-A239-22D026A897A7}"/>
    <cellStyle name="Comma 3 3 2 2 3 2 2" xfId="2524" xr:uid="{38982A8C-867F-4E55-A974-946AF75B6091}"/>
    <cellStyle name="Comma 3 3 2 2 3 2 2 2" xfId="6198" xr:uid="{FE34A4AB-3689-4C55-BE51-7F8ABDAE3DC4}"/>
    <cellStyle name="Comma 3 3 2 2 3 2 3" xfId="4958" xr:uid="{CA423140-913C-4D3A-BB00-7407D10E4E8D}"/>
    <cellStyle name="Comma 3 3 2 2 3 3" xfId="2525" xr:uid="{8BC0EB2B-A6EA-4BD7-9EAF-FA79A49840E1}"/>
    <cellStyle name="Comma 3 3 2 2 3 3 2" xfId="6199" xr:uid="{F2E42FB0-03D6-4336-B4FF-71422C99B64A}"/>
    <cellStyle name="Comma 3 3 2 2 3 4" xfId="4397" xr:uid="{402833C1-9DA4-4564-901B-66E092EB130C}"/>
    <cellStyle name="Comma 3 3 2 2 4" xfId="543" xr:uid="{0F84ACF6-DF8F-4AD7-8416-1E0FB52B6DDD}"/>
    <cellStyle name="Comma 3 3 2 2 4 2" xfId="1285" xr:uid="{51A9C541-FB29-49AA-AE56-E6F23C271348}"/>
    <cellStyle name="Comma 3 3 2 2 4 2 2" xfId="2526" xr:uid="{8FA0669A-E9FE-49F6-84ED-5ED111D5EF21}"/>
    <cellStyle name="Comma 3 3 2 2 4 2 2 2" xfId="6200" xr:uid="{79136E1E-3CA3-4F20-ACD0-521B17A8679C}"/>
    <cellStyle name="Comma 3 3 2 2 4 2 3" xfId="4959" xr:uid="{1C1A9826-2CC3-41DC-AD0E-FADDC4AFEBDD}"/>
    <cellStyle name="Comma 3 3 2 2 4 3" xfId="2527" xr:uid="{B5C13327-7CF5-4A95-8301-850762A59BD4}"/>
    <cellStyle name="Comma 3 3 2 2 4 3 2" xfId="6201" xr:uid="{2E2390E6-BAB7-4DAE-89DC-BB8DC5D757E5}"/>
    <cellStyle name="Comma 3 3 2 2 4 4" xfId="4229" xr:uid="{BAF0AA4F-72AC-4626-B1C8-757D2AE5C172}"/>
    <cellStyle name="Comma 3 3 2 2 5" xfId="1286" xr:uid="{A8AB6F65-B144-470A-8AF9-D9B4830A52B2}"/>
    <cellStyle name="Comma 3 3 2 2 5 2" xfId="2528" xr:uid="{E643056E-DB04-47FB-B277-345B10138687}"/>
    <cellStyle name="Comma 3 3 2 2 5 2 2" xfId="6202" xr:uid="{E25ACBC0-DA4A-4C50-9690-568B1CF90ECD}"/>
    <cellStyle name="Comma 3 3 2 2 5 3" xfId="4960" xr:uid="{3674D810-5596-4A84-A394-78F923B562D5}"/>
    <cellStyle name="Comma 3 3 2 2 6" xfId="2529" xr:uid="{174E6848-C908-438E-BA7E-CE95D6F03198}"/>
    <cellStyle name="Comma 3 3 2 2 6 2" xfId="6203" xr:uid="{670C86A1-4437-42F8-B176-E712F735BC48}"/>
    <cellStyle name="Comma 3 3 2 2 7" xfId="3861" xr:uid="{A7247FFF-605F-4B00-8F20-1166AD586F28}"/>
    <cellStyle name="Comma 3 3 2 3" xfId="250" xr:uid="{9B3DD1CD-FEB5-4877-B52C-B6C41BEC7E9C}"/>
    <cellStyle name="Comma 3 3 2 3 2" xfId="712" xr:uid="{972FD812-4113-453D-9A33-087A75C9944F}"/>
    <cellStyle name="Comma 3 3 2 3 2 2" xfId="1287" xr:uid="{6A13AC23-2EFE-470D-B4E9-EEB79B170A0C}"/>
    <cellStyle name="Comma 3 3 2 3 2 2 2" xfId="2530" xr:uid="{FEDE2C2A-0D5D-4727-8460-03A0337F5397}"/>
    <cellStyle name="Comma 3 3 2 3 2 2 2 2" xfId="6204" xr:uid="{992F8FD8-7DE9-4C68-A977-188F63C39203}"/>
    <cellStyle name="Comma 3 3 2 3 2 2 3" xfId="4961" xr:uid="{B2E5BCBE-B42C-4AD8-8738-B9624DB45A7A}"/>
    <cellStyle name="Comma 3 3 2 3 2 3" xfId="2531" xr:uid="{2812E108-73FF-4D68-A5FB-E4421CC28187}"/>
    <cellStyle name="Comma 3 3 2 3 2 3 2" xfId="6205" xr:uid="{6ADBA4FF-4341-4BD4-BCCA-EA049ACBDD29}"/>
    <cellStyle name="Comma 3 3 2 3 2 4" xfId="4398" xr:uid="{EA76BEAB-65E4-4894-B334-FD6269F98DD1}"/>
    <cellStyle name="Comma 3 3 2 3 3" xfId="1288" xr:uid="{AC963C42-E782-41F0-BB82-470DFEB8F258}"/>
    <cellStyle name="Comma 3 3 2 3 3 2" xfId="2532" xr:uid="{63A3BD1F-656A-49EF-893A-308BC4533122}"/>
    <cellStyle name="Comma 3 3 2 3 3 2 2" xfId="6206" xr:uid="{09541C1D-EC8E-4F11-8D4B-C6D8AB9E1EC3}"/>
    <cellStyle name="Comma 3 3 2 3 3 3" xfId="4962" xr:uid="{2DE7F56C-9A83-4058-9594-A6911D1D8FF0}"/>
    <cellStyle name="Comma 3 3 2 3 4" xfId="2533" xr:uid="{BA5E9621-5F16-4E33-A3F4-B9CE2C444B76}"/>
    <cellStyle name="Comma 3 3 2 3 4 2" xfId="6207" xr:uid="{D3DC1819-E5FE-4DB6-9F14-38177DB9CADF}"/>
    <cellStyle name="Comma 3 3 2 3 5" xfId="3941" xr:uid="{65F45F0B-62DA-437A-804B-E56B5D6AB4B8}"/>
    <cellStyle name="Comma 3 3 2 4" xfId="713" xr:uid="{3B105F9F-A766-4599-80F9-802934D28073}"/>
    <cellStyle name="Comma 3 3 2 4 2" xfId="1289" xr:uid="{C31C5147-973C-448B-94B8-AA3EA9EEE2BD}"/>
    <cellStyle name="Comma 3 3 2 4 2 2" xfId="2534" xr:uid="{13EA88B2-610C-4431-84CF-8DCDE8AF39F6}"/>
    <cellStyle name="Comma 3 3 2 4 2 2 2" xfId="6208" xr:uid="{21F923EB-968C-4F7F-AE77-19AC88AFD4A6}"/>
    <cellStyle name="Comma 3 3 2 4 2 3" xfId="4963" xr:uid="{5B22185F-613B-4FCB-B746-2B56DEEC38D3}"/>
    <cellStyle name="Comma 3 3 2 4 3" xfId="2535" xr:uid="{50D484BC-7B1F-42D6-B754-4DBA58F4B2CC}"/>
    <cellStyle name="Comma 3 3 2 4 3 2" xfId="6209" xr:uid="{7376D39B-3A7C-49BA-8E8F-A10496322814}"/>
    <cellStyle name="Comma 3 3 2 4 4" xfId="4399" xr:uid="{37C3AEE7-6BB3-46A5-8DB0-C8BE99DCE655}"/>
    <cellStyle name="Comma 3 3 2 5" xfId="433" xr:uid="{E11185E6-DD77-480F-8F4F-976399C45F5E}"/>
    <cellStyle name="Comma 3 3 2 5 2" xfId="1290" xr:uid="{A6B7924F-252C-49E4-A706-AA3540309315}"/>
    <cellStyle name="Comma 3 3 2 5 2 2" xfId="2536" xr:uid="{D9325D61-D35A-4C0F-B142-0B1EF916D192}"/>
    <cellStyle name="Comma 3 3 2 5 2 2 2" xfId="6210" xr:uid="{91171A54-8DE2-4A20-A623-8182C2A7B38C}"/>
    <cellStyle name="Comma 3 3 2 5 2 3" xfId="4964" xr:uid="{F78C1CE5-C51E-4835-A0C8-703B5F16EA59}"/>
    <cellStyle name="Comma 3 3 2 5 3" xfId="2537" xr:uid="{0E8680CA-923C-4F85-9315-BDBFEE091C8F}"/>
    <cellStyle name="Comma 3 3 2 5 3 2" xfId="6211" xr:uid="{E1361E65-18F9-4B7F-A594-FEF46977BFA0}"/>
    <cellStyle name="Comma 3 3 2 5 4" xfId="4119" xr:uid="{CBACB013-0816-4E23-B78A-CC58E03BA7F4}"/>
    <cellStyle name="Comma 3 3 2 6" xfId="1291" xr:uid="{E2A5F950-29A6-4F23-8269-5555B33FE9A5}"/>
    <cellStyle name="Comma 3 3 2 6 2" xfId="2538" xr:uid="{C235DC0B-F3F4-4593-8998-EA023736D615}"/>
    <cellStyle name="Comma 3 3 2 6 2 2" xfId="6212" xr:uid="{86207675-A071-4D07-95C4-8CD28BDABCE8}"/>
    <cellStyle name="Comma 3 3 2 6 3" xfId="4965" xr:uid="{9A2AD6BB-4E06-4EBC-9560-81211A81D409}"/>
    <cellStyle name="Comma 3 3 2 7" xfId="2539" xr:uid="{81E60A5B-5DA1-4848-97A1-AE110C34EE34}"/>
    <cellStyle name="Comma 3 3 2 7 2" xfId="6213" xr:uid="{33506042-6631-4434-93E5-31826D03C394}"/>
    <cellStyle name="Comma 3 3 2 8" xfId="3751" xr:uid="{493FD199-6397-425E-9487-25EAD826D0D8}"/>
    <cellStyle name="Comma 3 3 3" xfId="36" xr:uid="{F9F8EB2D-3798-4218-AA52-AE37ABAB8590}"/>
    <cellStyle name="Comma 3 3 3 2" xfId="174" xr:uid="{7A6EBCDB-5477-4E82-9C7D-D9E2D41BCD59}"/>
    <cellStyle name="Comma 3 3 3 2 2" xfId="383" xr:uid="{5E50537B-9936-4031-A5D2-0C20FAE29823}"/>
    <cellStyle name="Comma 3 3 3 2 2 2" xfId="714" xr:uid="{2676DF86-6246-4967-BDD6-B3B7478FC7CE}"/>
    <cellStyle name="Comma 3 3 3 2 2 2 2" xfId="1292" xr:uid="{6533B73E-AC27-4DCC-A1FE-23B15DCFC016}"/>
    <cellStyle name="Comma 3 3 3 2 2 2 2 2" xfId="2540" xr:uid="{D28E1DD3-FCD9-4537-B72E-FAC41C14889D}"/>
    <cellStyle name="Comma 3 3 3 2 2 2 2 2 2" xfId="6214" xr:uid="{52F86D8C-1C8F-4111-8EDE-2AD403DD6BE2}"/>
    <cellStyle name="Comma 3 3 3 2 2 2 2 3" xfId="4966" xr:uid="{F43B763E-C7F4-445E-9F9C-3ABF1359F60C}"/>
    <cellStyle name="Comma 3 3 3 2 2 2 3" xfId="2541" xr:uid="{FF6992D7-DF26-401D-8B32-EA1EBFD1A18B}"/>
    <cellStyle name="Comma 3 3 3 2 2 2 3 2" xfId="6215" xr:uid="{6B12DEB9-F58E-4C85-B784-60A7368EC2C1}"/>
    <cellStyle name="Comma 3 3 3 2 2 2 4" xfId="4400" xr:uid="{7651B4D1-CEE7-439D-87B3-B52A04A3167C}"/>
    <cellStyle name="Comma 3 3 3 2 2 3" xfId="1293" xr:uid="{5DB5F89A-7658-4BB9-8C55-C63FAB80EBE4}"/>
    <cellStyle name="Comma 3 3 3 2 2 3 2" xfId="2542" xr:uid="{77CAD6B5-5CB7-4FF5-A0A4-703E84B3A5AC}"/>
    <cellStyle name="Comma 3 3 3 2 2 3 2 2" xfId="6216" xr:uid="{A785BC56-7F61-4033-9A08-0F82617B2400}"/>
    <cellStyle name="Comma 3 3 3 2 2 3 3" xfId="4967" xr:uid="{7D8E58A4-C362-4304-BB29-A66D743C0E07}"/>
    <cellStyle name="Comma 3 3 3 2 2 4" xfId="2543" xr:uid="{5A55918F-B272-43A2-BC66-0D723F45F5CB}"/>
    <cellStyle name="Comma 3 3 3 2 2 4 2" xfId="6217" xr:uid="{896EB135-4F72-4A7B-8847-94368521A6B1}"/>
    <cellStyle name="Comma 3 3 3 2 2 5" xfId="4071" xr:uid="{35132E08-871B-4FDE-B759-DA8A73EAC5AA}"/>
    <cellStyle name="Comma 3 3 3 2 3" xfId="715" xr:uid="{E36D99C8-0ADD-468A-AC2B-390E126850EA}"/>
    <cellStyle name="Comma 3 3 3 2 3 2" xfId="1294" xr:uid="{8DA44825-803B-449A-9415-4D86496106D0}"/>
    <cellStyle name="Comma 3 3 3 2 3 2 2" xfId="2544" xr:uid="{03927845-9680-4EAC-8935-641A41B813D8}"/>
    <cellStyle name="Comma 3 3 3 2 3 2 2 2" xfId="6218" xr:uid="{143EDF6F-CC8A-48B7-9864-F63C98FB9EC9}"/>
    <cellStyle name="Comma 3 3 3 2 3 2 3" xfId="4968" xr:uid="{54547C94-9D89-4F71-9DA7-9C3CF6D571C2}"/>
    <cellStyle name="Comma 3 3 3 2 3 3" xfId="2545" xr:uid="{515D27A1-12CE-431D-A852-3D0FA354F449}"/>
    <cellStyle name="Comma 3 3 3 2 3 3 2" xfId="6219" xr:uid="{54761377-C626-44B3-84E0-9824C9CE9DB8}"/>
    <cellStyle name="Comma 3 3 3 2 3 4" xfId="4401" xr:uid="{98A758CB-34F4-4697-B108-B5D5E2CE557C}"/>
    <cellStyle name="Comma 3 3 3 2 4" xfId="563" xr:uid="{0E586EAD-0A45-468F-91E1-31D212338E72}"/>
    <cellStyle name="Comma 3 3 3 2 4 2" xfId="1295" xr:uid="{3DAF73D5-73B8-4EE2-B29E-829AD42C0E3F}"/>
    <cellStyle name="Comma 3 3 3 2 4 2 2" xfId="2546" xr:uid="{777C0AA8-44B7-44B8-9F43-54BD7EDAA85E}"/>
    <cellStyle name="Comma 3 3 3 2 4 2 2 2" xfId="6220" xr:uid="{55D91D13-D8DD-4661-BFC7-99BE465B87EB}"/>
    <cellStyle name="Comma 3 3 3 2 4 2 3" xfId="4969" xr:uid="{EA541AC8-6CA5-493F-B224-66E8C3941B72}"/>
    <cellStyle name="Comma 3 3 3 2 4 3" xfId="2547" xr:uid="{09B65FB8-6306-4C0F-A44B-8F5C9BAADBD0}"/>
    <cellStyle name="Comma 3 3 3 2 4 3 2" xfId="6221" xr:uid="{9FB79CC9-A864-4C0D-AA88-DB0213334F45}"/>
    <cellStyle name="Comma 3 3 3 2 4 4" xfId="4249" xr:uid="{5D34D92E-8704-4207-9880-506DFDBC8DA2}"/>
    <cellStyle name="Comma 3 3 3 2 5" xfId="1296" xr:uid="{74D3EA9D-01F6-4E70-A798-A218BE0005EC}"/>
    <cellStyle name="Comma 3 3 3 2 5 2" xfId="2548" xr:uid="{23611C6A-2E88-4BC4-9E2D-A722AE42F275}"/>
    <cellStyle name="Comma 3 3 3 2 5 2 2" xfId="6222" xr:uid="{CA949662-366D-46F9-B839-E4AECD9B8FD7}"/>
    <cellStyle name="Comma 3 3 3 2 5 3" xfId="4970" xr:uid="{15F2EA56-45C8-4FB9-B559-F481C5B7A1BE}"/>
    <cellStyle name="Comma 3 3 3 2 6" xfId="2549" xr:uid="{8257B299-C5F7-43C1-8DC0-6E208FC724F4}"/>
    <cellStyle name="Comma 3 3 3 2 6 2" xfId="6223" xr:uid="{7C63AD65-29C6-43C4-8BB3-4619FCE7C547}"/>
    <cellStyle name="Comma 3 3 3 2 7" xfId="3881" xr:uid="{8B0DE958-62C8-411B-AD36-3F245A04E9F3}"/>
    <cellStyle name="Comma 3 3 3 3" xfId="251" xr:uid="{B7B6D14B-821A-45C0-8808-7FAAFCE128F0}"/>
    <cellStyle name="Comma 3 3 3 3 2" xfId="716" xr:uid="{59F96561-8C3F-4FAF-9C70-72487D0E3313}"/>
    <cellStyle name="Comma 3 3 3 3 2 2" xfId="1297" xr:uid="{A4BBDD51-3F06-4608-9B81-EBBB41B89341}"/>
    <cellStyle name="Comma 3 3 3 3 2 2 2" xfId="2550" xr:uid="{05BF2B2A-E857-426E-A805-B19FD3642075}"/>
    <cellStyle name="Comma 3 3 3 3 2 2 2 2" xfId="6224" xr:uid="{86A100DF-B089-4449-A720-9E5D05F0BBD5}"/>
    <cellStyle name="Comma 3 3 3 3 2 2 3" xfId="4971" xr:uid="{1779C55B-5DBA-4BC5-9F5C-A17A671210DA}"/>
    <cellStyle name="Comma 3 3 3 3 2 3" xfId="2551" xr:uid="{D60BE8B1-AF69-47F9-82DB-DD9F703C76E7}"/>
    <cellStyle name="Comma 3 3 3 3 2 3 2" xfId="6225" xr:uid="{4E3AE68A-90F0-485E-87D6-02BC7C928EE2}"/>
    <cellStyle name="Comma 3 3 3 3 2 4" xfId="4402" xr:uid="{6B4E6CCA-C461-435F-9471-59614E902CBD}"/>
    <cellStyle name="Comma 3 3 3 3 3" xfId="1298" xr:uid="{CCFC412C-A5BE-4D5D-916B-C65340BFEC12}"/>
    <cellStyle name="Comma 3 3 3 3 3 2" xfId="2552" xr:uid="{DF59EC06-A1C4-4555-A51D-7A90943F1554}"/>
    <cellStyle name="Comma 3 3 3 3 3 2 2" xfId="6226" xr:uid="{7A71C64D-7E1C-48ED-8E9F-42F3F8D662FF}"/>
    <cellStyle name="Comma 3 3 3 3 3 3" xfId="4972" xr:uid="{ECD60D8B-DABE-4E73-BD9F-BD29DF458C87}"/>
    <cellStyle name="Comma 3 3 3 3 4" xfId="2553" xr:uid="{A9EAAE4C-4997-48F4-96AA-D5A02ECFE196}"/>
    <cellStyle name="Comma 3 3 3 3 4 2" xfId="6227" xr:uid="{25E79278-9B61-4DEA-9E2E-5B50468D465C}"/>
    <cellStyle name="Comma 3 3 3 3 5" xfId="3942" xr:uid="{CCF3DED1-017C-4C00-A748-A73BADA62EEB}"/>
    <cellStyle name="Comma 3 3 3 4" xfId="717" xr:uid="{57A3631F-9D71-4CD9-A330-0700AB8538BE}"/>
    <cellStyle name="Comma 3 3 3 4 2" xfId="1299" xr:uid="{AC44EBAC-7123-4F5B-A1F3-C162D910797D}"/>
    <cellStyle name="Comma 3 3 3 4 2 2" xfId="2554" xr:uid="{0DF94B65-4FD3-486A-8DCA-E81BCBD5F6B9}"/>
    <cellStyle name="Comma 3 3 3 4 2 2 2" xfId="6228" xr:uid="{924E05B3-562F-4D09-A974-B56E75EE24B4}"/>
    <cellStyle name="Comma 3 3 3 4 2 3" xfId="4973" xr:uid="{1AF69F57-D55E-49E1-BD18-F08FB2F5714B}"/>
    <cellStyle name="Comma 3 3 3 4 3" xfId="2555" xr:uid="{20C55CC8-0B12-411D-AD11-01BE27043EE8}"/>
    <cellStyle name="Comma 3 3 3 4 3 2" xfId="6229" xr:uid="{03228BC6-B614-4175-8A64-5486722DDF18}"/>
    <cellStyle name="Comma 3 3 3 4 4" xfId="4403" xr:uid="{3F0643ED-2288-486D-8DBA-D8DCBC36F177}"/>
    <cellStyle name="Comma 3 3 3 5" xfId="434" xr:uid="{90A63DD7-D4D9-4CAF-8E41-E8E9AF13AF08}"/>
    <cellStyle name="Comma 3 3 3 5 2" xfId="1300" xr:uid="{1F29E03F-5CB7-4557-A3E2-3377A79BA10B}"/>
    <cellStyle name="Comma 3 3 3 5 2 2" xfId="2556" xr:uid="{CC57346C-CE26-4CCF-8972-8186563A5F95}"/>
    <cellStyle name="Comma 3 3 3 5 2 2 2" xfId="6230" xr:uid="{134821A5-92C2-4F8A-97AA-0EABACC61E0C}"/>
    <cellStyle name="Comma 3 3 3 5 2 3" xfId="4974" xr:uid="{66EF6D64-CDC6-4EC3-8223-7ED0BE3FC869}"/>
    <cellStyle name="Comma 3 3 3 5 3" xfId="2557" xr:uid="{5BD18C3C-0983-4478-AF59-6B2CF87C8B93}"/>
    <cellStyle name="Comma 3 3 3 5 3 2" xfId="6231" xr:uid="{E4452060-EFD5-4DB8-99A9-0F01DBDE423F}"/>
    <cellStyle name="Comma 3 3 3 5 4" xfId="4120" xr:uid="{6594F35E-BE19-483E-9C76-7E622237F150}"/>
    <cellStyle name="Comma 3 3 3 6" xfId="1301" xr:uid="{402126CB-D3D8-420A-9D9A-B480B7BB876A}"/>
    <cellStyle name="Comma 3 3 3 6 2" xfId="2558" xr:uid="{607257A8-DF5D-44EA-8BD2-713CC1A344FC}"/>
    <cellStyle name="Comma 3 3 3 6 2 2" xfId="6232" xr:uid="{64348B91-A5AB-4324-8E53-7866AE987EBA}"/>
    <cellStyle name="Comma 3 3 3 6 3" xfId="4975" xr:uid="{4BC71CC2-0D17-47FC-8FE9-B806B1ACE2B6}"/>
    <cellStyle name="Comma 3 3 3 7" xfId="2559" xr:uid="{A90C4978-9125-4793-8150-3BB67AD762B9}"/>
    <cellStyle name="Comma 3 3 3 7 2" xfId="6233" xr:uid="{07FFA35C-F5F3-4DC2-B3F4-1E047688F417}"/>
    <cellStyle name="Comma 3 3 3 8" xfId="3752" xr:uid="{05A602FB-E035-4B57-AD38-6E6238FFFE08}"/>
    <cellStyle name="Comma 3 3 4" xfId="37" xr:uid="{D044F2E1-5885-4EC9-A3B2-B1E5C0BD7390}"/>
    <cellStyle name="Comma 3 3 4 2" xfId="140" xr:uid="{2CBD380C-4DF1-4512-8320-ACB3B376D967}"/>
    <cellStyle name="Comma 3 3 4 2 2" xfId="349" xr:uid="{5B15BAE6-E10E-4C0E-956E-45C541561DA6}"/>
    <cellStyle name="Comma 3 3 4 2 2 2" xfId="718" xr:uid="{BAD79E04-BAF7-41D6-BF59-C81FB0E9ABC7}"/>
    <cellStyle name="Comma 3 3 4 2 2 2 2" xfId="1302" xr:uid="{D05E83F6-50F5-4155-BAA0-A19BEDD15166}"/>
    <cellStyle name="Comma 3 3 4 2 2 2 2 2" xfId="2560" xr:uid="{D2DB617D-FA3D-4375-B00D-89799D753C3D}"/>
    <cellStyle name="Comma 3 3 4 2 2 2 2 2 2" xfId="6234" xr:uid="{CF6A6959-5AAE-43F7-855F-75464B2D7664}"/>
    <cellStyle name="Comma 3 3 4 2 2 2 2 3" xfId="4976" xr:uid="{E44F3135-4C96-4CF9-A012-807251547C10}"/>
    <cellStyle name="Comma 3 3 4 2 2 2 3" xfId="2561" xr:uid="{6ACC92EA-D033-48D6-B51C-946C4528F81C}"/>
    <cellStyle name="Comma 3 3 4 2 2 2 3 2" xfId="6235" xr:uid="{5418F3E4-6B58-410D-819C-5C9D8BFA4976}"/>
    <cellStyle name="Comma 3 3 4 2 2 2 4" xfId="4404" xr:uid="{72F6EB74-6B41-450F-BBE0-CA5BE77BE4C1}"/>
    <cellStyle name="Comma 3 3 4 2 2 3" xfId="1303" xr:uid="{7DB2F1DB-D8DF-4EED-90F0-7F58A7C1FDEB}"/>
    <cellStyle name="Comma 3 3 4 2 2 3 2" xfId="2562" xr:uid="{06F7FDEB-D632-4021-8633-36B42B0D1826}"/>
    <cellStyle name="Comma 3 3 4 2 2 3 2 2" xfId="6236" xr:uid="{63FBD3BA-9DC9-4A61-972A-249DE680F335}"/>
    <cellStyle name="Comma 3 3 4 2 2 3 3" xfId="4977" xr:uid="{DAF283E1-D8CC-46DF-A92F-70028FA81387}"/>
    <cellStyle name="Comma 3 3 4 2 2 4" xfId="2563" xr:uid="{B344DD53-8D3E-45F4-A19F-14FF6AC3F5A9}"/>
    <cellStyle name="Comma 3 3 4 2 2 4 2" xfId="6237" xr:uid="{98EC0C0B-C7F7-461D-B542-9DBEE64AB65A}"/>
    <cellStyle name="Comma 3 3 4 2 2 5" xfId="4037" xr:uid="{4FAC15A4-4978-4DA8-A831-7D57E594EC51}"/>
    <cellStyle name="Comma 3 3 4 2 3" xfId="719" xr:uid="{6EFE093F-C73B-47AE-BC71-C7AB80F1472F}"/>
    <cellStyle name="Comma 3 3 4 2 3 2" xfId="1304" xr:uid="{3BF6F5D8-8EF7-4F24-A561-1F3B35070D16}"/>
    <cellStyle name="Comma 3 3 4 2 3 2 2" xfId="2564" xr:uid="{080D88A7-2452-431B-9871-476FA2E49F26}"/>
    <cellStyle name="Comma 3 3 4 2 3 2 2 2" xfId="6238" xr:uid="{4B2C071B-3469-4E2A-91E6-E2B104D79A88}"/>
    <cellStyle name="Comma 3 3 4 2 3 2 3" xfId="4978" xr:uid="{38B3D15D-9A00-4502-B89E-F0C037E3D565}"/>
    <cellStyle name="Comma 3 3 4 2 3 3" xfId="2565" xr:uid="{27562852-C0B5-44B1-AAF4-98AF42E2C23C}"/>
    <cellStyle name="Comma 3 3 4 2 3 3 2" xfId="6239" xr:uid="{0EABCA78-F0AA-4DE7-8CA7-F61E197B885B}"/>
    <cellStyle name="Comma 3 3 4 2 3 4" xfId="4405" xr:uid="{A2959857-0E65-45EC-ABD8-3D0415F878B8}"/>
    <cellStyle name="Comma 3 3 4 2 4" xfId="529" xr:uid="{2C43EBE3-F7B7-48F6-8E0E-3078837D455C}"/>
    <cellStyle name="Comma 3 3 4 2 4 2" xfId="1305" xr:uid="{08D6074A-0BB5-451C-8786-3364ECB26F24}"/>
    <cellStyle name="Comma 3 3 4 2 4 2 2" xfId="2566" xr:uid="{B1F59F1A-16E9-4218-8963-96D4E7E0F749}"/>
    <cellStyle name="Comma 3 3 4 2 4 2 2 2" xfId="6240" xr:uid="{29356696-0325-4C53-9F25-5E802CF0F27F}"/>
    <cellStyle name="Comma 3 3 4 2 4 2 3" xfId="4979" xr:uid="{0FF895E7-D0FC-4044-8F51-E3EE833A9879}"/>
    <cellStyle name="Comma 3 3 4 2 4 3" xfId="2567" xr:uid="{4D279E35-E394-455C-8500-A1EE6B4EFB34}"/>
    <cellStyle name="Comma 3 3 4 2 4 3 2" xfId="6241" xr:uid="{634F5A9C-4F92-4315-AFD2-F34FCF1C47FF}"/>
    <cellStyle name="Comma 3 3 4 2 4 4" xfId="4215" xr:uid="{837779AF-8782-4C9D-995A-F3998DAB0662}"/>
    <cellStyle name="Comma 3 3 4 2 5" xfId="1306" xr:uid="{925093B4-07D5-48A7-B7CA-3263B8D72A5B}"/>
    <cellStyle name="Comma 3 3 4 2 5 2" xfId="2568" xr:uid="{D0AF0C19-F338-42C6-9442-71A987180FD5}"/>
    <cellStyle name="Comma 3 3 4 2 5 2 2" xfId="6242" xr:uid="{B578A54D-5D27-4B55-B02B-5FD8EFD55A9D}"/>
    <cellStyle name="Comma 3 3 4 2 5 3" xfId="4980" xr:uid="{02A87DDD-3CB1-42AC-B9F7-8C0BB9FD19FF}"/>
    <cellStyle name="Comma 3 3 4 2 6" xfId="2569" xr:uid="{1274A75D-5939-46FC-BF90-965970D6828E}"/>
    <cellStyle name="Comma 3 3 4 2 6 2" xfId="6243" xr:uid="{EFFEDF6F-7F82-4A5B-B214-3414EADD2B14}"/>
    <cellStyle name="Comma 3 3 4 2 7" xfId="3847" xr:uid="{BDB5DA12-304E-4E5C-B5F8-9C268E4001CC}"/>
    <cellStyle name="Comma 3 3 4 3" xfId="252" xr:uid="{76AADBC8-1E48-42FE-9BF8-A7A6FF632BA1}"/>
    <cellStyle name="Comma 3 3 4 3 2" xfId="720" xr:uid="{6E7C99DD-4B89-43E1-9D36-61D6C0FCA4E2}"/>
    <cellStyle name="Comma 3 3 4 3 2 2" xfId="1307" xr:uid="{99371317-0C24-4C3F-839D-F81334A5AAC5}"/>
    <cellStyle name="Comma 3 3 4 3 2 2 2" xfId="2570" xr:uid="{2187D8FA-6DA8-4BD5-95F9-7BD8625F8423}"/>
    <cellStyle name="Comma 3 3 4 3 2 2 2 2" xfId="6244" xr:uid="{6A03A001-3C5B-487D-8A6C-8408AA502E3B}"/>
    <cellStyle name="Comma 3 3 4 3 2 2 3" xfId="4981" xr:uid="{786109DA-74C5-4E47-958A-9DDD2A427A4E}"/>
    <cellStyle name="Comma 3 3 4 3 2 3" xfId="2571" xr:uid="{FD304093-C51B-45E4-B8BA-CA93D6B36276}"/>
    <cellStyle name="Comma 3 3 4 3 2 3 2" xfId="6245" xr:uid="{A82D1A81-198E-4636-86BD-5A79D0C6709C}"/>
    <cellStyle name="Comma 3 3 4 3 2 4" xfId="4406" xr:uid="{D9384FC5-AE54-4A90-AAF6-F12206491A07}"/>
    <cellStyle name="Comma 3 3 4 3 3" xfId="1308" xr:uid="{C6FE356A-CF0E-4134-A2EB-EB02B59C1D0C}"/>
    <cellStyle name="Comma 3 3 4 3 3 2" xfId="2572" xr:uid="{282B9F25-7558-4826-A788-E88F42EF7CC2}"/>
    <cellStyle name="Comma 3 3 4 3 3 2 2" xfId="6246" xr:uid="{046CDA62-F1BB-4948-B469-B45D33CC0C19}"/>
    <cellStyle name="Comma 3 3 4 3 3 3" xfId="4982" xr:uid="{BE3383A0-91AB-46DD-8B3F-10E31853C2BA}"/>
    <cellStyle name="Comma 3 3 4 3 4" xfId="2573" xr:uid="{7FB16E66-04E4-4EB2-8FF5-EAA58B65AF8D}"/>
    <cellStyle name="Comma 3 3 4 3 4 2" xfId="6247" xr:uid="{3413D8B8-8451-46DD-938D-8CE317482CA5}"/>
    <cellStyle name="Comma 3 3 4 3 5" xfId="3943" xr:uid="{81D59A92-724A-4138-A453-28631DDFB07E}"/>
    <cellStyle name="Comma 3 3 4 4" xfId="721" xr:uid="{81A5F0E0-8D9F-4890-8047-7E65D7D6C1F5}"/>
    <cellStyle name="Comma 3 3 4 4 2" xfId="1309" xr:uid="{52B5D897-84C4-4BE6-A9C7-B6925DC4A6C0}"/>
    <cellStyle name="Comma 3 3 4 4 2 2" xfId="2574" xr:uid="{F07AAF46-A9AA-4315-B988-85AD7586CFBD}"/>
    <cellStyle name="Comma 3 3 4 4 2 2 2" xfId="6248" xr:uid="{0B578155-B3B1-44E8-A337-45D2EC9FE58A}"/>
    <cellStyle name="Comma 3 3 4 4 2 3" xfId="4983" xr:uid="{DB4BF902-0199-4221-9C92-55AF6D4E6AD8}"/>
    <cellStyle name="Comma 3 3 4 4 3" xfId="2575" xr:uid="{48937A4A-95A2-4C21-A56B-04E2B553FBE2}"/>
    <cellStyle name="Comma 3 3 4 4 3 2" xfId="6249" xr:uid="{835A4C0E-E15D-4988-BAC1-5C9DBBDE127E}"/>
    <cellStyle name="Comma 3 3 4 4 4" xfId="4407" xr:uid="{A0178719-5656-4016-A854-8104628C3FA0}"/>
    <cellStyle name="Comma 3 3 4 5" xfId="435" xr:uid="{34078553-D992-4AB5-BE48-6C43AF775195}"/>
    <cellStyle name="Comma 3 3 4 5 2" xfId="1310" xr:uid="{F99F1A61-F410-46B1-9852-A5A99D161D84}"/>
    <cellStyle name="Comma 3 3 4 5 2 2" xfId="2576" xr:uid="{A61B640E-8391-40FF-A186-50075F0E5670}"/>
    <cellStyle name="Comma 3 3 4 5 2 2 2" xfId="6250" xr:uid="{6024C00C-2F62-4AEB-AF1D-E2E38A538D4D}"/>
    <cellStyle name="Comma 3 3 4 5 2 3" xfId="4984" xr:uid="{8A95C971-8BFB-49A5-8794-DB79F5661863}"/>
    <cellStyle name="Comma 3 3 4 5 3" xfId="2577" xr:uid="{9947F2CB-51C6-44E2-A78F-8DB9D94888F8}"/>
    <cellStyle name="Comma 3 3 4 5 3 2" xfId="6251" xr:uid="{218FF0D1-854D-4C64-A23E-1D332770F7AE}"/>
    <cellStyle name="Comma 3 3 4 5 4" xfId="4121" xr:uid="{4A8A4AA9-0CFB-4885-A16E-9C72854E0B61}"/>
    <cellStyle name="Comma 3 3 4 6" xfId="1311" xr:uid="{5452866F-77B6-44CD-B312-D2A376D38B0C}"/>
    <cellStyle name="Comma 3 3 4 6 2" xfId="2578" xr:uid="{7E523896-5A27-4C28-B41A-F569C3173E61}"/>
    <cellStyle name="Comma 3 3 4 6 2 2" xfId="6252" xr:uid="{E5321BCE-45EB-4A68-84AD-7E72F470FDDB}"/>
    <cellStyle name="Comma 3 3 4 6 3" xfId="4985" xr:uid="{9D883C53-DEE4-48C9-9925-D6444A1F57DF}"/>
    <cellStyle name="Comma 3 3 4 7" xfId="2579" xr:uid="{243C21BC-C14F-483E-876C-07CC207F0D36}"/>
    <cellStyle name="Comma 3 3 4 7 2" xfId="6253" xr:uid="{E11E8636-94B9-4509-9694-A56EA3D53702}"/>
    <cellStyle name="Comma 3 3 4 8" xfId="3753" xr:uid="{30EC0434-D736-4BFA-B90B-1E0077B64408}"/>
    <cellStyle name="Comma 3 3 5" xfId="109" xr:uid="{E65E48B7-0A1C-461D-8D5A-42AAA1EE3724}"/>
    <cellStyle name="Comma 3 3 5 2" xfId="318" xr:uid="{218D3C1C-D5BE-47A6-B143-BC99D2721284}"/>
    <cellStyle name="Comma 3 3 5 2 2" xfId="722" xr:uid="{6270C4B6-2A90-4F14-B4EC-E50FC2E51189}"/>
    <cellStyle name="Comma 3 3 5 2 2 2" xfId="1312" xr:uid="{BFA58F4F-4E0C-4D26-BBD4-C28263ADEEDB}"/>
    <cellStyle name="Comma 3 3 5 2 2 2 2" xfId="2580" xr:uid="{6C6B4FF1-FC9F-40F2-998A-B9ABEA0CAC51}"/>
    <cellStyle name="Comma 3 3 5 2 2 2 2 2" xfId="6254" xr:uid="{960CBEFB-C34F-48C2-A238-D2CF2D17ABCE}"/>
    <cellStyle name="Comma 3 3 5 2 2 2 3" xfId="4986" xr:uid="{DD91E671-37A9-48BD-9BCE-891C994007B4}"/>
    <cellStyle name="Comma 3 3 5 2 2 3" xfId="2581" xr:uid="{59EA8C81-0DBF-478A-8C58-C08EF730809E}"/>
    <cellStyle name="Comma 3 3 5 2 2 3 2" xfId="6255" xr:uid="{07409B9A-F083-474A-A2A2-1B179C24FEEE}"/>
    <cellStyle name="Comma 3 3 5 2 2 4" xfId="4408" xr:uid="{8FD300DE-EDB0-4D04-AC20-172D7CB5C357}"/>
    <cellStyle name="Comma 3 3 5 2 3" xfId="1313" xr:uid="{D0C750D1-BF16-403A-9125-FE721CF2510A}"/>
    <cellStyle name="Comma 3 3 5 2 3 2" xfId="2582" xr:uid="{B304D9B9-A0EE-44D6-B8F7-73D0BCD1FE4D}"/>
    <cellStyle name="Comma 3 3 5 2 3 2 2" xfId="6256" xr:uid="{F4856ECB-BB2C-4865-AE88-8DC097776670}"/>
    <cellStyle name="Comma 3 3 5 2 3 3" xfId="4987" xr:uid="{CAD4F004-215A-4FE9-84C7-24D51F4EA374}"/>
    <cellStyle name="Comma 3 3 5 2 4" xfId="2583" xr:uid="{6296F776-0A49-446E-A25A-E6B3CFBEE279}"/>
    <cellStyle name="Comma 3 3 5 2 4 2" xfId="6257" xr:uid="{07788720-9785-407B-9ABF-211A41D40A2C}"/>
    <cellStyle name="Comma 3 3 5 2 5" xfId="4006" xr:uid="{A4BC4EF0-630B-4BF8-8F85-59069EB7A4E8}"/>
    <cellStyle name="Comma 3 3 5 3" xfId="723" xr:uid="{02E1E937-E86A-4E98-BF01-C35E7A7EA725}"/>
    <cellStyle name="Comma 3 3 5 3 2" xfId="1314" xr:uid="{F806F80A-41C5-40A5-91AE-79E0F3483F4C}"/>
    <cellStyle name="Comma 3 3 5 3 2 2" xfId="2584" xr:uid="{913A092D-4770-41E1-AB4A-8316A534DA2F}"/>
    <cellStyle name="Comma 3 3 5 3 2 2 2" xfId="6258" xr:uid="{312C8DE3-B763-4F2D-BC41-37CEC4D5C7B2}"/>
    <cellStyle name="Comma 3 3 5 3 2 3" xfId="4988" xr:uid="{B61D9691-586A-4A13-A357-7EE00847320C}"/>
    <cellStyle name="Comma 3 3 5 3 3" xfId="2585" xr:uid="{EF2F640C-8D07-4F69-8AC4-0A435C5B7AF2}"/>
    <cellStyle name="Comma 3 3 5 3 3 2" xfId="6259" xr:uid="{74ACB530-6AE1-4D42-ABB1-E27B224114A9}"/>
    <cellStyle name="Comma 3 3 5 3 4" xfId="4409" xr:uid="{1D847AAF-D790-4063-A9B4-7D5B9EE9C616}"/>
    <cellStyle name="Comma 3 3 5 4" xfId="498" xr:uid="{3B0F559F-B7F3-4BDF-8748-EC3BD5358761}"/>
    <cellStyle name="Comma 3 3 5 4 2" xfId="1315" xr:uid="{2C93A300-F918-47CA-A529-C0652CFBB0A7}"/>
    <cellStyle name="Comma 3 3 5 4 2 2" xfId="2586" xr:uid="{2BA8EEF2-AD6B-4BB7-8CD7-98672A0EA275}"/>
    <cellStyle name="Comma 3 3 5 4 2 2 2" xfId="6260" xr:uid="{79924F9C-F9C0-4306-924F-C985B8BE4B9B}"/>
    <cellStyle name="Comma 3 3 5 4 2 3" xfId="4989" xr:uid="{C6613E37-127C-4319-BE79-8FACA74CDBEF}"/>
    <cellStyle name="Comma 3 3 5 4 3" xfId="2587" xr:uid="{3F5BF388-877E-4837-A0FA-68A3E18DD063}"/>
    <cellStyle name="Comma 3 3 5 4 3 2" xfId="6261" xr:uid="{BF9E6594-AD47-406D-B2B7-38608309E2FD}"/>
    <cellStyle name="Comma 3 3 5 4 4" xfId="4184" xr:uid="{46A1EDAB-AD08-4459-AC4A-FD2A56977612}"/>
    <cellStyle name="Comma 3 3 5 5" xfId="1316" xr:uid="{4A3EBF58-8661-4593-9712-D7D4ADFDF4D8}"/>
    <cellStyle name="Comma 3 3 5 5 2" xfId="2588" xr:uid="{B1A51160-FA41-4633-A485-C1A3E2F9D444}"/>
    <cellStyle name="Comma 3 3 5 5 2 2" xfId="6262" xr:uid="{72223D5C-EB6A-46B2-A410-441E0EC8AA02}"/>
    <cellStyle name="Comma 3 3 5 5 3" xfId="4990" xr:uid="{958F8C30-784E-42DE-962A-F64488A28E49}"/>
    <cellStyle name="Comma 3 3 5 6" xfId="2589" xr:uid="{B913075D-9367-45CE-9457-7C9E15EA4DDF}"/>
    <cellStyle name="Comma 3 3 5 6 2" xfId="6263" xr:uid="{5EF4BFFC-4A13-4345-B202-265F9C57F55E}"/>
    <cellStyle name="Comma 3 3 5 7" xfId="3816" xr:uid="{4A15DA36-F8D2-41F3-850C-FAAE4CCEDEC7}"/>
    <cellStyle name="Comma 3 3 6" xfId="249" xr:uid="{3AE0FCF0-63CC-4C91-9A6D-04883D7A987D}"/>
    <cellStyle name="Comma 3 3 6 2" xfId="724" xr:uid="{648D7EBE-6DC1-4437-A72F-62389C0CDECF}"/>
    <cellStyle name="Comma 3 3 6 2 2" xfId="1317" xr:uid="{B9700C21-A165-44CA-9C65-F7E42C0437AD}"/>
    <cellStyle name="Comma 3 3 6 2 2 2" xfId="2590" xr:uid="{9D4C0BCE-0929-4376-AF8C-3F8FBA30254D}"/>
    <cellStyle name="Comma 3 3 6 2 2 2 2" xfId="6264" xr:uid="{5536A693-5BDD-42E5-9D39-52D4CCED76B0}"/>
    <cellStyle name="Comma 3 3 6 2 2 3" xfId="4991" xr:uid="{81C6C41B-2B4F-485D-A986-A9C816FB7DD5}"/>
    <cellStyle name="Comma 3 3 6 2 3" xfId="2591" xr:uid="{553A6465-D44B-4419-836E-BF8B035E369E}"/>
    <cellStyle name="Comma 3 3 6 2 3 2" xfId="6265" xr:uid="{F57F3F5F-1A60-44D3-984B-3497AAA86893}"/>
    <cellStyle name="Comma 3 3 6 2 4" xfId="4410" xr:uid="{70D929AD-36A0-4F99-B0E1-FD9CB79FC6CE}"/>
    <cellStyle name="Comma 3 3 6 3" xfId="1318" xr:uid="{0255D7DA-F2EF-4190-8E44-37B397F7E76A}"/>
    <cellStyle name="Comma 3 3 6 3 2" xfId="2592" xr:uid="{9CED16F5-CECE-45C8-9FE9-382FEAAF06BF}"/>
    <cellStyle name="Comma 3 3 6 3 2 2" xfId="6266" xr:uid="{27F31B04-382A-42EE-956D-C8AA3C0B95E6}"/>
    <cellStyle name="Comma 3 3 6 3 3" xfId="4992" xr:uid="{D03248A1-4BC2-43A5-A096-BF8DDA11D16C}"/>
    <cellStyle name="Comma 3 3 6 4" xfId="2593" xr:uid="{DD7B8F74-D4B7-4152-95DC-11C7F871AE6A}"/>
    <cellStyle name="Comma 3 3 6 4 2" xfId="6267" xr:uid="{947C99D1-A651-415C-8A44-3A00BCECF694}"/>
    <cellStyle name="Comma 3 3 6 5" xfId="3940" xr:uid="{17EBB6E8-4070-4637-AA74-AD362C71A64F}"/>
    <cellStyle name="Comma 3 3 7" xfId="725" xr:uid="{0FA1894C-205C-4AB6-9451-6D158C6168E7}"/>
    <cellStyle name="Comma 3 3 7 2" xfId="1319" xr:uid="{C32384DF-4366-4CD4-BF90-7621C3D8FC5E}"/>
    <cellStyle name="Comma 3 3 7 2 2" xfId="2594" xr:uid="{7E90E375-9A03-4D1A-B24B-30BBEDF1604D}"/>
    <cellStyle name="Comma 3 3 7 2 2 2" xfId="6268" xr:uid="{41A352FE-72A9-4143-9C2D-C0D7BBF672A2}"/>
    <cellStyle name="Comma 3 3 7 2 3" xfId="4993" xr:uid="{E7172B3E-ECDB-4001-A1EF-4F278D0AB356}"/>
    <cellStyle name="Comma 3 3 7 3" xfId="2595" xr:uid="{75B14A80-BDF9-45C7-92F7-8279D3628567}"/>
    <cellStyle name="Comma 3 3 7 3 2" xfId="6269" xr:uid="{DED4522B-0FE4-47EB-B3DF-49B941E2738E}"/>
    <cellStyle name="Comma 3 3 7 4" xfId="4411" xr:uid="{B97C600E-E840-45B5-A3E2-AADAA1B0BA88}"/>
    <cellStyle name="Comma 3 3 8" xfId="432" xr:uid="{E7D347BB-1217-49A9-92C3-7F96C1CBF371}"/>
    <cellStyle name="Comma 3 3 8 2" xfId="1320" xr:uid="{23B675AB-8A06-4BB4-92F1-841A641BF3CC}"/>
    <cellStyle name="Comma 3 3 8 2 2" xfId="2596" xr:uid="{2354177F-720B-449E-8FBE-0999B68288B5}"/>
    <cellStyle name="Comma 3 3 8 2 2 2" xfId="6270" xr:uid="{55D917F3-50E0-4D8C-8964-CE0FC3E2A8F7}"/>
    <cellStyle name="Comma 3 3 8 2 3" xfId="4994" xr:uid="{5CF1FB81-E396-4749-A7FE-A55297EA1155}"/>
    <cellStyle name="Comma 3 3 8 3" xfId="2597" xr:uid="{C1502A12-E70F-4DD3-83D1-CC2331563975}"/>
    <cellStyle name="Comma 3 3 8 3 2" xfId="6271" xr:uid="{517012B8-DD63-40D4-BAE4-0FDEA0B62F14}"/>
    <cellStyle name="Comma 3 3 8 4" xfId="4118" xr:uid="{76615EA9-DA1B-404C-B98F-10858182D01C}"/>
    <cellStyle name="Comma 3 3 9" xfId="1321" xr:uid="{A3302800-A01C-429D-AF53-7D5D38CC273E}"/>
    <cellStyle name="Comma 3 3 9 2" xfId="2598" xr:uid="{E417FCCB-4408-4AB1-AED7-0F0C93D41F29}"/>
    <cellStyle name="Comma 3 3 9 2 2" xfId="6272" xr:uid="{FE121AD8-FEE9-4B0E-858C-15ED040CB8CC}"/>
    <cellStyle name="Comma 3 3 9 3" xfId="4995" xr:uid="{49E3F482-4A9D-4164-B1B6-C4CD85B48D0D}"/>
    <cellStyle name="Comma 3 4" xfId="38" xr:uid="{597F9BC4-64EE-4381-A880-D660E75D1D11}"/>
    <cellStyle name="Comma 3 4 2" xfId="148" xr:uid="{396E85AE-7AA6-49FC-A6D9-B01675AA1F72}"/>
    <cellStyle name="Comma 3 4 2 2" xfId="357" xr:uid="{E45E4525-0247-4EC5-B262-0C44091CA024}"/>
    <cellStyle name="Comma 3 4 2 2 2" xfId="726" xr:uid="{F971BBBB-0D37-4ACC-ABA6-1024629D619D}"/>
    <cellStyle name="Comma 3 4 2 2 2 2" xfId="1322" xr:uid="{6DD35655-114A-4E01-8849-9A0D703FD728}"/>
    <cellStyle name="Comma 3 4 2 2 2 2 2" xfId="2599" xr:uid="{60A901C2-BCC6-4491-88CA-4A7330B2C335}"/>
    <cellStyle name="Comma 3 4 2 2 2 2 2 2" xfId="6273" xr:uid="{756DF00E-92DA-4028-A58D-B4DCB8560F76}"/>
    <cellStyle name="Comma 3 4 2 2 2 2 3" xfId="4996" xr:uid="{F59065C6-2A79-486E-A24B-3ECE019BDC4B}"/>
    <cellStyle name="Comma 3 4 2 2 2 3" xfId="2600" xr:uid="{0E464E7A-19AA-4599-9459-F310A39EDAE2}"/>
    <cellStyle name="Comma 3 4 2 2 2 3 2" xfId="6274" xr:uid="{204C6B93-408E-4062-8A4F-DE2B5A014BA6}"/>
    <cellStyle name="Comma 3 4 2 2 2 4" xfId="4412" xr:uid="{6A713480-AA6C-458C-81C3-45D9C5A3677F}"/>
    <cellStyle name="Comma 3 4 2 2 3" xfId="1323" xr:uid="{D5E296E3-06EF-4777-AD4D-6E0E46619548}"/>
    <cellStyle name="Comma 3 4 2 2 3 2" xfId="2601" xr:uid="{6DDEADEE-5B32-4EFF-97D6-BC60A56C03CD}"/>
    <cellStyle name="Comma 3 4 2 2 3 2 2" xfId="6275" xr:uid="{385F3929-7ADF-46C6-967C-1BD8F82780F7}"/>
    <cellStyle name="Comma 3 4 2 2 3 3" xfId="4997" xr:uid="{FB1D4FF6-274C-4AA5-AE9D-520617004999}"/>
    <cellStyle name="Comma 3 4 2 2 4" xfId="2602" xr:uid="{8317B779-35F1-4E7C-945D-A86AF5A5BE20}"/>
    <cellStyle name="Comma 3 4 2 2 4 2" xfId="6276" xr:uid="{20E7A84B-3C45-49D7-BE97-B438DA4C7057}"/>
    <cellStyle name="Comma 3 4 2 2 5" xfId="4045" xr:uid="{09C086F7-397D-425F-9D7C-B1D6FD009C3F}"/>
    <cellStyle name="Comma 3 4 2 3" xfId="727" xr:uid="{3F6A5531-8E5A-45EA-9532-16E1A0674591}"/>
    <cellStyle name="Comma 3 4 2 3 2" xfId="1324" xr:uid="{57E68F6E-92DD-4297-94C0-518E2C37932D}"/>
    <cellStyle name="Comma 3 4 2 3 2 2" xfId="2603" xr:uid="{DA6B00CF-CF83-4D84-8A97-9DBE5130FE07}"/>
    <cellStyle name="Comma 3 4 2 3 2 2 2" xfId="6277" xr:uid="{C591C051-D7E2-47CB-95B0-ADCCD6EA06D4}"/>
    <cellStyle name="Comma 3 4 2 3 2 3" xfId="4998" xr:uid="{CA2F51C4-84E5-4B77-B13A-A5B3E2C22A26}"/>
    <cellStyle name="Comma 3 4 2 3 3" xfId="2604" xr:uid="{1F718BE5-A143-46EC-8635-C8CEF8A3EF8C}"/>
    <cellStyle name="Comma 3 4 2 3 3 2" xfId="6278" xr:uid="{85C06DA0-1ABA-4C01-B54F-12C8428083BF}"/>
    <cellStyle name="Comma 3 4 2 3 4" xfId="4413" xr:uid="{F2E7A1CE-3791-4A48-BD81-A654EDAB42F8}"/>
    <cellStyle name="Comma 3 4 2 4" xfId="537" xr:uid="{2194CAE8-09D7-4403-BC45-D4A7BA85832E}"/>
    <cellStyle name="Comma 3 4 2 4 2" xfId="1325" xr:uid="{98221CEE-FB98-4E27-AA42-2573D2A30BB1}"/>
    <cellStyle name="Comma 3 4 2 4 2 2" xfId="2605" xr:uid="{87A97F3E-2F11-428F-A279-E6DC0F4FFD8F}"/>
    <cellStyle name="Comma 3 4 2 4 2 2 2" xfId="6279" xr:uid="{1BF0EEDA-B948-4E51-98E2-03965F6915A1}"/>
    <cellStyle name="Comma 3 4 2 4 2 3" xfId="4999" xr:uid="{80286DA8-2EC3-4366-B796-D3DC13A21B21}"/>
    <cellStyle name="Comma 3 4 2 4 3" xfId="2606" xr:uid="{46438E04-DD09-43EA-8748-04BEBBD303AB}"/>
    <cellStyle name="Comma 3 4 2 4 3 2" xfId="6280" xr:uid="{C462F60D-31EB-427A-9EBC-E4AFE8D3AC32}"/>
    <cellStyle name="Comma 3 4 2 4 4" xfId="4223" xr:uid="{945BF2F9-A5A8-4D7A-8E6C-B7BECEDE6F30}"/>
    <cellStyle name="Comma 3 4 2 5" xfId="1326" xr:uid="{67D8A433-C466-4AE7-BFED-B36C341AB11B}"/>
    <cellStyle name="Comma 3 4 2 5 2" xfId="2607" xr:uid="{75445EDD-EE77-4D71-AC29-E84C566EDF54}"/>
    <cellStyle name="Comma 3 4 2 5 2 2" xfId="6281" xr:uid="{D15050EC-C757-49B7-8951-E9FB0E5BB6BE}"/>
    <cellStyle name="Comma 3 4 2 5 3" xfId="5000" xr:uid="{37547CEC-B55E-405E-B851-5150A7F23E32}"/>
    <cellStyle name="Comma 3 4 2 6" xfId="2608" xr:uid="{63DF6303-48D4-4192-974C-93BC8502114A}"/>
    <cellStyle name="Comma 3 4 2 6 2" xfId="6282" xr:uid="{7BAB76E5-4C40-4973-9828-3A9EB11B11AF}"/>
    <cellStyle name="Comma 3 4 2 7" xfId="3855" xr:uid="{0743BF46-B432-4861-9C5D-BFE5D63F9C7A}"/>
    <cellStyle name="Comma 3 4 3" xfId="253" xr:uid="{88A83024-7FBF-49AF-8366-A6029331817B}"/>
    <cellStyle name="Comma 3 4 3 2" xfId="728" xr:uid="{BF6B10F3-BCA0-40CA-B643-65ABBD0AA84B}"/>
    <cellStyle name="Comma 3 4 3 2 2" xfId="1327" xr:uid="{A5733BC7-3672-4936-B1C4-BA84E930CAB2}"/>
    <cellStyle name="Comma 3 4 3 2 2 2" xfId="2609" xr:uid="{0302A707-CFE2-44CE-93B7-FF900E325245}"/>
    <cellStyle name="Comma 3 4 3 2 2 2 2" xfId="6283" xr:uid="{EAE0CA14-BA2F-4B03-BDF2-3ADCB1887A3B}"/>
    <cellStyle name="Comma 3 4 3 2 2 3" xfId="5001" xr:uid="{EEFC99A5-2F64-4F62-A157-8CC86D9EE983}"/>
    <cellStyle name="Comma 3 4 3 2 3" xfId="2610" xr:uid="{2A34AE29-3003-4BC4-B717-EE65CDF697AF}"/>
    <cellStyle name="Comma 3 4 3 2 3 2" xfId="6284" xr:uid="{FE453972-49ED-44F2-B13E-BB52267E73D0}"/>
    <cellStyle name="Comma 3 4 3 2 4" xfId="4414" xr:uid="{1B883EA9-D483-4002-B91F-FBC7CF6DB439}"/>
    <cellStyle name="Comma 3 4 3 3" xfId="1328" xr:uid="{2B6B8EF2-0C09-48FA-A34D-A5CB098AD5F9}"/>
    <cellStyle name="Comma 3 4 3 3 2" xfId="2611" xr:uid="{14C0AAAC-21EF-4D92-A4BE-B89EB88D64EF}"/>
    <cellStyle name="Comma 3 4 3 3 2 2" xfId="6285" xr:uid="{B0A52C02-B6D1-43DB-A5E2-1D3579326111}"/>
    <cellStyle name="Comma 3 4 3 3 3" xfId="5002" xr:uid="{66B537F2-1E6D-4F30-BBF8-EF4244CD0F39}"/>
    <cellStyle name="Comma 3 4 3 4" xfId="2612" xr:uid="{DB10D894-C15C-4EB0-9918-D5740424C3C0}"/>
    <cellStyle name="Comma 3 4 3 4 2" xfId="6286" xr:uid="{668BB6F7-DABF-419B-B8CE-C8ACC8E2C8D2}"/>
    <cellStyle name="Comma 3 4 3 5" xfId="3944" xr:uid="{7478C26F-016A-4B92-95A2-144E6929A80A}"/>
    <cellStyle name="Comma 3 4 4" xfId="729" xr:uid="{18167F02-892B-4259-8A8D-E391D30B04D9}"/>
    <cellStyle name="Comma 3 4 4 2" xfId="1329" xr:uid="{F3110A07-7426-47B5-B0ED-773435311321}"/>
    <cellStyle name="Comma 3 4 4 2 2" xfId="2613" xr:uid="{C69940BC-4CC3-4DA3-8FE8-3A6BF3E9A356}"/>
    <cellStyle name="Comma 3 4 4 2 2 2" xfId="6287" xr:uid="{4855A824-8E1B-4403-B8FB-0DF7067FF20C}"/>
    <cellStyle name="Comma 3 4 4 2 3" xfId="5003" xr:uid="{D8D00CF4-0DEF-4C5A-BC6A-DA578C0C94B4}"/>
    <cellStyle name="Comma 3 4 4 3" xfId="2614" xr:uid="{82C963C4-ED66-40D8-BA17-F300A99F0639}"/>
    <cellStyle name="Comma 3 4 4 3 2" xfId="6288" xr:uid="{0B9C87EE-BD12-4564-B9C5-254162D060DC}"/>
    <cellStyle name="Comma 3 4 4 4" xfId="4415" xr:uid="{4C56A5F8-5753-402D-AA07-2B162B595BA2}"/>
    <cellStyle name="Comma 3 4 5" xfId="436" xr:uid="{127C5C30-0D56-4420-8EF7-AB0F57D852DB}"/>
    <cellStyle name="Comma 3 4 5 2" xfId="1330" xr:uid="{BCA59213-74CA-4CFE-A499-795EE6B15009}"/>
    <cellStyle name="Comma 3 4 5 2 2" xfId="2615" xr:uid="{36B89EF9-048E-40E9-B1F8-AEAA761FE066}"/>
    <cellStyle name="Comma 3 4 5 2 2 2" xfId="6289" xr:uid="{16AA947D-5E81-4D9E-B0A0-2024B5C528F2}"/>
    <cellStyle name="Comma 3 4 5 2 3" xfId="5004" xr:uid="{F29B37CD-A90C-474F-A5E5-A2B7AC1006C5}"/>
    <cellStyle name="Comma 3 4 5 3" xfId="2616" xr:uid="{D9E8DAAA-7383-4AFC-A1F7-EB2745910831}"/>
    <cellStyle name="Comma 3 4 5 3 2" xfId="6290" xr:uid="{F9AED3CD-D5E5-4913-8943-502746851106}"/>
    <cellStyle name="Comma 3 4 5 4" xfId="4122" xr:uid="{97A01E64-F15A-481C-A3F6-4AA07AC5808A}"/>
    <cellStyle name="Comma 3 4 6" xfId="1331" xr:uid="{218C8522-0090-410B-BBD3-8AC43E1B6DC9}"/>
    <cellStyle name="Comma 3 4 6 2" xfId="2617" xr:uid="{CCA3CBA7-470E-4A2C-8E6B-89CC08E63A79}"/>
    <cellStyle name="Comma 3 4 6 2 2" xfId="6291" xr:uid="{29A10CB2-9EC3-45AF-8DA1-2AEEE684F09E}"/>
    <cellStyle name="Comma 3 4 6 3" xfId="5005" xr:uid="{1FAB54B3-50DD-450E-97C2-0B0EA81B295F}"/>
    <cellStyle name="Comma 3 4 7" xfId="2618" xr:uid="{9FF6BAA2-9E70-4D25-8840-57D714F31E7C}"/>
    <cellStyle name="Comma 3 4 7 2" xfId="6292" xr:uid="{4C209A00-5811-45C2-81F4-BCCE3D9CC852}"/>
    <cellStyle name="Comma 3 4 8" xfId="3754" xr:uid="{38BB56AA-AAE8-48F3-B31D-6F7BF6E5F30C}"/>
    <cellStyle name="Comma 3 5" xfId="39" xr:uid="{59BAEA47-79A2-4E23-9C09-CA39F13F8FB3}"/>
    <cellStyle name="Comma 3 5 2" xfId="168" xr:uid="{991F755B-406F-4E39-92D6-FE4390E51E6C}"/>
    <cellStyle name="Comma 3 5 2 2" xfId="377" xr:uid="{810E8CBC-B341-4C0A-A9E7-830696FB1561}"/>
    <cellStyle name="Comma 3 5 2 2 2" xfId="730" xr:uid="{B3973DCD-F8F9-4012-8868-D38C728CAEED}"/>
    <cellStyle name="Comma 3 5 2 2 2 2" xfId="1332" xr:uid="{B3178667-70E2-496A-8B1B-1A57AE1B3D43}"/>
    <cellStyle name="Comma 3 5 2 2 2 2 2" xfId="2619" xr:uid="{ABC7D7A3-062C-4FBB-B48A-907B6C81BD2C}"/>
    <cellStyle name="Comma 3 5 2 2 2 2 2 2" xfId="6293" xr:uid="{1061EA9C-F75B-4568-A026-53F86BC36226}"/>
    <cellStyle name="Comma 3 5 2 2 2 2 3" xfId="5006" xr:uid="{9A18B6D7-731F-44A4-8B6C-0C899F7B0D2E}"/>
    <cellStyle name="Comma 3 5 2 2 2 3" xfId="2620" xr:uid="{5CA794FC-D574-4ABD-9903-CAFAAE956B26}"/>
    <cellStyle name="Comma 3 5 2 2 2 3 2" xfId="6294" xr:uid="{DA44BA25-FB48-482C-AF73-28C084E73285}"/>
    <cellStyle name="Comma 3 5 2 2 2 4" xfId="4416" xr:uid="{27A556A4-8C2A-428B-9658-03A118268BB3}"/>
    <cellStyle name="Comma 3 5 2 2 3" xfId="1333" xr:uid="{D76F8FDC-3072-4E89-8152-F38BFAD61BAB}"/>
    <cellStyle name="Comma 3 5 2 2 3 2" xfId="2621" xr:uid="{66D4BE0D-B81B-4675-B89A-D433E59094B6}"/>
    <cellStyle name="Comma 3 5 2 2 3 2 2" xfId="6295" xr:uid="{03B33E0F-08A1-4071-AE17-D4B446CA8A05}"/>
    <cellStyle name="Comma 3 5 2 2 3 3" xfId="5007" xr:uid="{979252AF-0553-4B00-82A5-9F7147427F50}"/>
    <cellStyle name="Comma 3 5 2 2 4" xfId="2622" xr:uid="{976E1876-A567-405E-9769-0CE575AAA4B9}"/>
    <cellStyle name="Comma 3 5 2 2 4 2" xfId="6296" xr:uid="{517DDD7F-B855-41F1-8C65-3D5207CF165C}"/>
    <cellStyle name="Comma 3 5 2 2 5" xfId="4065" xr:uid="{D558D8BA-4A04-4DB2-8CA5-33CA05692EA8}"/>
    <cellStyle name="Comma 3 5 2 3" xfId="731" xr:uid="{88F14A27-ACFB-44C8-9304-3CB31C997119}"/>
    <cellStyle name="Comma 3 5 2 3 2" xfId="1334" xr:uid="{EB74AA42-A1C3-4850-A375-EC10CBD47BE6}"/>
    <cellStyle name="Comma 3 5 2 3 2 2" xfId="2623" xr:uid="{F27BDEFA-C662-4A70-9F6B-09B1D7ACB69B}"/>
    <cellStyle name="Comma 3 5 2 3 2 2 2" xfId="6297" xr:uid="{ADEE1C38-C687-42C9-8342-2EAA6AFC5796}"/>
    <cellStyle name="Comma 3 5 2 3 2 3" xfId="5008" xr:uid="{9067DD1A-1D7A-474D-AFBD-F1389CD47575}"/>
    <cellStyle name="Comma 3 5 2 3 3" xfId="2624" xr:uid="{E79076DB-B88B-4499-B622-D2B2F3F018C9}"/>
    <cellStyle name="Comma 3 5 2 3 3 2" xfId="6298" xr:uid="{A9B7FA0A-9DCE-4057-A1A6-E9A4A0D28927}"/>
    <cellStyle name="Comma 3 5 2 3 4" xfId="4417" xr:uid="{0D73C8F6-BA7F-4EBA-9F1E-8E454B64D47B}"/>
    <cellStyle name="Comma 3 5 2 4" xfId="557" xr:uid="{4C06505D-9CBD-455E-8743-A391B05E4BBD}"/>
    <cellStyle name="Comma 3 5 2 4 2" xfId="1335" xr:uid="{8B9B8C11-B98C-405E-A606-E19E0F2F1B7C}"/>
    <cellStyle name="Comma 3 5 2 4 2 2" xfId="2625" xr:uid="{48A7A360-6D05-44DC-A666-3D5CAE666F55}"/>
    <cellStyle name="Comma 3 5 2 4 2 2 2" xfId="6299" xr:uid="{6B15F552-8FCE-4DD8-8A1F-B961F4A0B8DB}"/>
    <cellStyle name="Comma 3 5 2 4 2 3" xfId="5009" xr:uid="{4E865EE3-AC21-497A-9663-8F7DA612CEB6}"/>
    <cellStyle name="Comma 3 5 2 4 3" xfId="2626" xr:uid="{14789C93-1102-4F5A-AFB6-244AFCFAF6B5}"/>
    <cellStyle name="Comma 3 5 2 4 3 2" xfId="6300" xr:uid="{1C62A68C-4730-45A6-878D-195FBC308F90}"/>
    <cellStyle name="Comma 3 5 2 4 4" xfId="4243" xr:uid="{0799A1B5-2971-498F-9FAB-08B043F8BC80}"/>
    <cellStyle name="Comma 3 5 2 5" xfId="1336" xr:uid="{B7DBF5A0-DD50-454B-BA14-E48526366CDC}"/>
    <cellStyle name="Comma 3 5 2 5 2" xfId="2627" xr:uid="{AFB03F0F-16A8-4359-A23A-C72909777F45}"/>
    <cellStyle name="Comma 3 5 2 5 2 2" xfId="6301" xr:uid="{AA7D290B-C91A-47C0-9646-598BBAC85619}"/>
    <cellStyle name="Comma 3 5 2 5 3" xfId="5010" xr:uid="{847D834D-72BA-4AE7-9907-3A91A00E4965}"/>
    <cellStyle name="Comma 3 5 2 6" xfId="2628" xr:uid="{79F900D6-E89C-41AA-BBDB-CAA5EDC4CF0C}"/>
    <cellStyle name="Comma 3 5 2 6 2" xfId="6302" xr:uid="{998E8F1C-91D1-4882-9A91-46D5C52C42A1}"/>
    <cellStyle name="Comma 3 5 2 7" xfId="3875" xr:uid="{167D43EC-13A6-486E-85C3-331B25C7E0B1}"/>
    <cellStyle name="Comma 3 5 3" xfId="254" xr:uid="{1175F938-3E14-40D9-ACF5-B864C9C7EC61}"/>
    <cellStyle name="Comma 3 5 3 2" xfId="732" xr:uid="{F09E1784-9ECE-4DB1-B958-682B4EE40B65}"/>
    <cellStyle name="Comma 3 5 3 2 2" xfId="1337" xr:uid="{43D4BD3A-3364-4F07-8848-2D49CAD4C5FE}"/>
    <cellStyle name="Comma 3 5 3 2 2 2" xfId="2629" xr:uid="{8C970013-6724-4E13-8380-27AC6CC6E392}"/>
    <cellStyle name="Comma 3 5 3 2 2 2 2" xfId="6303" xr:uid="{7376A711-A871-42C0-9BFE-FCB12AE48CC7}"/>
    <cellStyle name="Comma 3 5 3 2 2 3" xfId="5011" xr:uid="{E0EE7CC8-CE56-439F-B9AB-6AD749BD33C8}"/>
    <cellStyle name="Comma 3 5 3 2 3" xfId="2630" xr:uid="{E52673D1-2113-430B-B09C-A86D4AE8944D}"/>
    <cellStyle name="Comma 3 5 3 2 3 2" xfId="6304" xr:uid="{3092D2FB-6892-4C26-922F-AC830A56EE12}"/>
    <cellStyle name="Comma 3 5 3 2 4" xfId="4418" xr:uid="{609A65FB-7910-4B79-807A-4185B88497EF}"/>
    <cellStyle name="Comma 3 5 3 3" xfId="1338" xr:uid="{FC52140D-4FA2-4FBA-85DE-71FF6ACF67B1}"/>
    <cellStyle name="Comma 3 5 3 3 2" xfId="2631" xr:uid="{D9B22C97-2312-449C-8605-E56DC3C00556}"/>
    <cellStyle name="Comma 3 5 3 3 2 2" xfId="6305" xr:uid="{F2705AFC-877D-4FD9-8FAD-E48E3FF360F2}"/>
    <cellStyle name="Comma 3 5 3 3 3" xfId="5012" xr:uid="{4437718E-FF27-418F-BBC9-D83F8920E728}"/>
    <cellStyle name="Comma 3 5 3 4" xfId="2632" xr:uid="{25EF8616-4AB4-481C-8D53-82E22A80A920}"/>
    <cellStyle name="Comma 3 5 3 4 2" xfId="6306" xr:uid="{C0A78088-5AC9-4B17-89A0-120003846F96}"/>
    <cellStyle name="Comma 3 5 3 5" xfId="3945" xr:uid="{59C9AB15-1EE4-4DE4-852E-377F032C9A6B}"/>
    <cellStyle name="Comma 3 5 4" xfId="733" xr:uid="{82E5F137-B1FE-44FA-A909-7D49FC4128D4}"/>
    <cellStyle name="Comma 3 5 4 2" xfId="1339" xr:uid="{32763F2E-4360-4DD7-8257-6100A5CDD96B}"/>
    <cellStyle name="Comma 3 5 4 2 2" xfId="2633" xr:uid="{DDC1158F-58B6-49E8-8B44-BF00BC616E6F}"/>
    <cellStyle name="Comma 3 5 4 2 2 2" xfId="6307" xr:uid="{0B3310DB-5B8F-4F5A-8091-2F421B0DC2AD}"/>
    <cellStyle name="Comma 3 5 4 2 3" xfId="5013" xr:uid="{64B233E4-DABA-40AA-A308-4DE0AB840433}"/>
    <cellStyle name="Comma 3 5 4 3" xfId="2634" xr:uid="{D717511D-41D5-4A62-88F6-C85A76191219}"/>
    <cellStyle name="Comma 3 5 4 3 2" xfId="6308" xr:uid="{19F73362-EA40-456D-8319-71CD62E98721}"/>
    <cellStyle name="Comma 3 5 4 4" xfId="4419" xr:uid="{7A7ED052-84B1-41A6-B14D-0BC55CF33642}"/>
    <cellStyle name="Comma 3 5 5" xfId="437" xr:uid="{ACCDF343-BD73-4AA2-AAE0-32F82AD8397F}"/>
    <cellStyle name="Comma 3 5 5 2" xfId="1340" xr:uid="{BED86A2A-725C-44AB-907B-05891DDA617C}"/>
    <cellStyle name="Comma 3 5 5 2 2" xfId="2635" xr:uid="{3D524BEB-BFD8-45B0-BD89-B1366D2C5CDE}"/>
    <cellStyle name="Comma 3 5 5 2 2 2" xfId="6309" xr:uid="{6B1FF8FA-5FF3-49BC-BB6C-547926246897}"/>
    <cellStyle name="Comma 3 5 5 2 3" xfId="5014" xr:uid="{822B5547-5D39-4A6D-81EA-EA8D0628CD41}"/>
    <cellStyle name="Comma 3 5 5 3" xfId="2636" xr:uid="{F6A5CE92-D7BF-4BE8-86E5-9259362703EF}"/>
    <cellStyle name="Comma 3 5 5 3 2" xfId="6310" xr:uid="{CC54C1C1-5F34-4C73-B605-8A55A4FEBD6F}"/>
    <cellStyle name="Comma 3 5 5 4" xfId="4123" xr:uid="{29252CDA-7CC7-45A8-AF3F-78032ACF58FD}"/>
    <cellStyle name="Comma 3 5 6" xfId="1341" xr:uid="{73F32D64-316A-46E9-BF99-079747605120}"/>
    <cellStyle name="Comma 3 5 6 2" xfId="2637" xr:uid="{4FA2A7C9-CF97-46AF-879E-4FEA5D43F624}"/>
    <cellStyle name="Comma 3 5 6 2 2" xfId="6311" xr:uid="{C636675A-C381-43A2-90E8-8C79253D9B6F}"/>
    <cellStyle name="Comma 3 5 6 3" xfId="5015" xr:uid="{95E69210-F458-412A-BE4C-0744889A8679}"/>
    <cellStyle name="Comma 3 5 7" xfId="2638" xr:uid="{369601C9-3921-4E63-BD5B-2468622383C2}"/>
    <cellStyle name="Comma 3 5 7 2" xfId="6312" xr:uid="{07A099E1-8266-4177-AE0E-58A0540EBC23}"/>
    <cellStyle name="Comma 3 5 8" xfId="3755" xr:uid="{7EC0DED2-E5D6-4FAA-8E54-6AE8E23F7ED7}"/>
    <cellStyle name="Comma 3 6" xfId="40" xr:uid="{5016E63F-C7DB-4C74-BD9A-781EC9F17B53}"/>
    <cellStyle name="Comma 3 6 2" xfId="124" xr:uid="{AC4D95DE-221C-44A2-8B65-3467C908D94B}"/>
    <cellStyle name="Comma 3 6 2 2" xfId="333" xr:uid="{339AF02C-5662-4816-BD47-F1F43009AE67}"/>
    <cellStyle name="Comma 3 6 2 2 2" xfId="734" xr:uid="{B52DA3FE-07C5-4977-B8F8-B1E13CC2E240}"/>
    <cellStyle name="Comma 3 6 2 2 2 2" xfId="1342" xr:uid="{A238C48F-D778-4E6D-95FD-44BFB33BE253}"/>
    <cellStyle name="Comma 3 6 2 2 2 2 2" xfId="2639" xr:uid="{23E02113-BFF6-4AE9-9227-988DC67CC67F}"/>
    <cellStyle name="Comma 3 6 2 2 2 2 2 2" xfId="6313" xr:uid="{E237A4B3-944C-40BF-BC93-66DEF3968C30}"/>
    <cellStyle name="Comma 3 6 2 2 2 2 3" xfId="5016" xr:uid="{CFE84EE0-E95B-4512-B8D7-A31B1023DD5C}"/>
    <cellStyle name="Comma 3 6 2 2 2 3" xfId="2640" xr:uid="{07792570-06F8-4D3D-8EAE-C6157512794D}"/>
    <cellStyle name="Comma 3 6 2 2 2 3 2" xfId="6314" xr:uid="{F3C6290C-6474-48DC-97CA-4C550A347CBC}"/>
    <cellStyle name="Comma 3 6 2 2 2 4" xfId="4420" xr:uid="{5B9B6706-5A0C-4A19-B0A0-702D3453A661}"/>
    <cellStyle name="Comma 3 6 2 2 3" xfId="1343" xr:uid="{6E10A639-00A7-4CB5-A28F-22B4E433EC81}"/>
    <cellStyle name="Comma 3 6 2 2 3 2" xfId="2641" xr:uid="{DB22902E-A89E-4684-8A58-6BFC352FB878}"/>
    <cellStyle name="Comma 3 6 2 2 3 2 2" xfId="6315" xr:uid="{B880A9A2-BA4A-4184-B36C-84A08D207B05}"/>
    <cellStyle name="Comma 3 6 2 2 3 3" xfId="5017" xr:uid="{C1F40746-A29F-4089-BD6A-F1D8B2F8C03C}"/>
    <cellStyle name="Comma 3 6 2 2 4" xfId="2642" xr:uid="{89BCD814-829E-4C46-80FF-6A3851E04470}"/>
    <cellStyle name="Comma 3 6 2 2 4 2" xfId="6316" xr:uid="{A591F9C1-3F9F-49BF-B15D-709013604E96}"/>
    <cellStyle name="Comma 3 6 2 2 5" xfId="4021" xr:uid="{99C6E580-6306-4F2B-885D-8E1C22512100}"/>
    <cellStyle name="Comma 3 6 2 3" xfId="735" xr:uid="{B6A17835-6BE0-496B-8F39-AE5CC4404B3A}"/>
    <cellStyle name="Comma 3 6 2 3 2" xfId="1344" xr:uid="{94E19F49-1F37-4791-A1DB-630766514FAC}"/>
    <cellStyle name="Comma 3 6 2 3 2 2" xfId="2643" xr:uid="{CEABFAD2-67C1-437D-9DC4-A8822595C4DF}"/>
    <cellStyle name="Comma 3 6 2 3 2 2 2" xfId="6317" xr:uid="{C77111D7-E2A9-4F06-8DB5-C00ACF1737AC}"/>
    <cellStyle name="Comma 3 6 2 3 2 3" xfId="5018" xr:uid="{02398752-FE0B-46E2-A812-C1D4690B4646}"/>
    <cellStyle name="Comma 3 6 2 3 3" xfId="2644" xr:uid="{877EE393-32E9-4C92-BE77-952A04420318}"/>
    <cellStyle name="Comma 3 6 2 3 3 2" xfId="6318" xr:uid="{2345138A-10EE-433B-9120-6726F0062E8F}"/>
    <cellStyle name="Comma 3 6 2 3 4" xfId="4421" xr:uid="{FB0C94AF-B9D3-484B-AC38-E4A6F2C72CB6}"/>
    <cellStyle name="Comma 3 6 2 4" xfId="513" xr:uid="{AF691FB5-3C32-4C2A-A4CA-624DED9EE8F4}"/>
    <cellStyle name="Comma 3 6 2 4 2" xfId="1345" xr:uid="{E073E0EB-D06F-4B1C-AA69-52AE2F444651}"/>
    <cellStyle name="Comma 3 6 2 4 2 2" xfId="2645" xr:uid="{F7FDCC4C-5CB9-4FA4-8C11-0FB22083F4BF}"/>
    <cellStyle name="Comma 3 6 2 4 2 2 2" xfId="6319" xr:uid="{599A8DF7-5B24-4F93-A76C-6920542DE61D}"/>
    <cellStyle name="Comma 3 6 2 4 2 3" xfId="5019" xr:uid="{2925023B-95F6-4F29-A5F5-CBB71E75A9B1}"/>
    <cellStyle name="Comma 3 6 2 4 3" xfId="2646" xr:uid="{815903D6-5C39-4AA4-9DC6-AB6FCCA6323F}"/>
    <cellStyle name="Comma 3 6 2 4 3 2" xfId="6320" xr:uid="{1E557A8B-D59A-4971-9E38-47A1D502888D}"/>
    <cellStyle name="Comma 3 6 2 4 4" xfId="4199" xr:uid="{7897D7AD-EE72-4D5B-819F-EBD199A5B526}"/>
    <cellStyle name="Comma 3 6 2 5" xfId="1346" xr:uid="{D24B2B5E-BEF8-451C-BD76-3887C1E4B074}"/>
    <cellStyle name="Comma 3 6 2 5 2" xfId="2647" xr:uid="{624CD86E-05D7-4175-8C89-AFA157935AD6}"/>
    <cellStyle name="Comma 3 6 2 5 2 2" xfId="6321" xr:uid="{F2F84E3A-3CBB-4F5E-A767-6A04BB2962AF}"/>
    <cellStyle name="Comma 3 6 2 5 3" xfId="5020" xr:uid="{A78A1F34-7288-458A-9E53-F6BF15F8AE3A}"/>
    <cellStyle name="Comma 3 6 2 6" xfId="2648" xr:uid="{FEBC776B-823E-479C-9E3E-B4AC8A549BEE}"/>
    <cellStyle name="Comma 3 6 2 6 2" xfId="6322" xr:uid="{B4A7F7DC-062F-4211-8802-F9B567379B31}"/>
    <cellStyle name="Comma 3 6 2 7" xfId="3831" xr:uid="{21EEE1A5-353F-4EBB-948D-99F07BDE4A91}"/>
    <cellStyle name="Comma 3 6 3" xfId="255" xr:uid="{F16F2E43-EBAC-4D5A-97CD-7DE1185FDC15}"/>
    <cellStyle name="Comma 3 6 3 2" xfId="736" xr:uid="{E6CB8487-2BA7-45D3-8C49-F0D16C0137FE}"/>
    <cellStyle name="Comma 3 6 3 2 2" xfId="1347" xr:uid="{C7B1569B-EC88-4F0F-AA06-0C5098C9FD6E}"/>
    <cellStyle name="Comma 3 6 3 2 2 2" xfId="2649" xr:uid="{E1A14466-6D34-46EE-AEDC-089B3447A221}"/>
    <cellStyle name="Comma 3 6 3 2 2 2 2" xfId="6323" xr:uid="{8E1D175E-F59E-4927-9AD8-F911B98B9DD3}"/>
    <cellStyle name="Comma 3 6 3 2 2 3" xfId="5021" xr:uid="{A63F3C0E-4212-4D2C-993D-95847608AC3B}"/>
    <cellStyle name="Comma 3 6 3 2 3" xfId="2650" xr:uid="{FA0E89FB-FFB5-44B5-A428-E645E6FEDAEA}"/>
    <cellStyle name="Comma 3 6 3 2 3 2" xfId="6324" xr:uid="{978E1DAA-4CFC-45F8-8F40-D2E12D20CFBD}"/>
    <cellStyle name="Comma 3 6 3 2 4" xfId="4422" xr:uid="{0C381FB6-9FFC-4FE8-B772-98ACCCB47E2D}"/>
    <cellStyle name="Comma 3 6 3 3" xfId="1348" xr:uid="{F1BF4C48-344B-4B17-B9E8-57173677A2E5}"/>
    <cellStyle name="Comma 3 6 3 3 2" xfId="2651" xr:uid="{6C978EC2-1352-4EAE-B26A-E302D07DD089}"/>
    <cellStyle name="Comma 3 6 3 3 2 2" xfId="6325" xr:uid="{2B534F80-7F3F-421A-88DA-D4503693CB72}"/>
    <cellStyle name="Comma 3 6 3 3 3" xfId="5022" xr:uid="{2171C917-E93D-49A2-A335-5CD07DD3E471}"/>
    <cellStyle name="Comma 3 6 3 4" xfId="2652" xr:uid="{A967FCD3-A40D-41F0-B094-C4941BECB94B}"/>
    <cellStyle name="Comma 3 6 3 4 2" xfId="6326" xr:uid="{A804CFCE-EF47-4C2A-92E8-E38CB1292DBF}"/>
    <cellStyle name="Comma 3 6 3 5" xfId="3946" xr:uid="{75CF2836-9103-404B-A6ED-E5F2303BC2C6}"/>
    <cellStyle name="Comma 3 6 4" xfId="737" xr:uid="{E5C63A8D-009E-4765-8CE4-0FCCB6F5B059}"/>
    <cellStyle name="Comma 3 6 4 2" xfId="1349" xr:uid="{B3FDE72D-7BD5-4033-BA9B-63137D8BA061}"/>
    <cellStyle name="Comma 3 6 4 2 2" xfId="2653" xr:uid="{0CDF3677-66FF-4287-B4FE-E85706C913D9}"/>
    <cellStyle name="Comma 3 6 4 2 2 2" xfId="6327" xr:uid="{5A4F064F-6DF2-41A2-B811-2BC972B15756}"/>
    <cellStyle name="Comma 3 6 4 2 3" xfId="5023" xr:uid="{C1E9686F-7911-4ADC-A10A-587B3967538C}"/>
    <cellStyle name="Comma 3 6 4 3" xfId="2654" xr:uid="{B2C08845-C8C1-4F2D-B636-CC1E513262BD}"/>
    <cellStyle name="Comma 3 6 4 3 2" xfId="6328" xr:uid="{D15CDC73-8393-40D5-AEC8-1639401FC422}"/>
    <cellStyle name="Comma 3 6 4 4" xfId="4423" xr:uid="{DDCE83A7-2FF7-4CB7-9109-A079C1F4DFE2}"/>
    <cellStyle name="Comma 3 6 5" xfId="438" xr:uid="{1CED3AE3-FCC8-4F00-8871-4C628EE44A6B}"/>
    <cellStyle name="Comma 3 6 5 2" xfId="1350" xr:uid="{CB06075F-D6AF-4908-A0CF-4CCEC97C27F4}"/>
    <cellStyle name="Comma 3 6 5 2 2" xfId="2655" xr:uid="{2C9C56D9-35B1-440C-93C7-EB36F789255A}"/>
    <cellStyle name="Comma 3 6 5 2 2 2" xfId="6329" xr:uid="{0CA9B5BF-490F-4D84-9538-E603907A97DB}"/>
    <cellStyle name="Comma 3 6 5 2 3" xfId="5024" xr:uid="{8D672BD0-4F89-48CB-9399-17E90B5D2A38}"/>
    <cellStyle name="Comma 3 6 5 3" xfId="2656" xr:uid="{44288DE0-2BEB-419A-BFCD-2277EE78A5E4}"/>
    <cellStyle name="Comma 3 6 5 3 2" xfId="6330" xr:uid="{63B25387-F088-4B26-A518-9496BDF4862D}"/>
    <cellStyle name="Comma 3 6 5 4" xfId="4124" xr:uid="{43EE3D7D-CE5A-40E9-B227-9676395062E0}"/>
    <cellStyle name="Comma 3 6 6" xfId="1351" xr:uid="{0E2A5550-BE2D-41D0-B5B3-5C21AA82CBED}"/>
    <cellStyle name="Comma 3 6 6 2" xfId="2657" xr:uid="{00BB7928-91C0-4AF9-837B-4AFFEAD63A06}"/>
    <cellStyle name="Comma 3 6 6 2 2" xfId="6331" xr:uid="{DF4A9886-B90C-4312-8B81-06DFC16DFFA2}"/>
    <cellStyle name="Comma 3 6 6 3" xfId="5025" xr:uid="{0C63F114-F5B5-4D55-9C4F-89E999A6E758}"/>
    <cellStyle name="Comma 3 6 7" xfId="2658" xr:uid="{809DF7A6-CAB9-4377-AC53-75A72E96E4B4}"/>
    <cellStyle name="Comma 3 6 7 2" xfId="6332" xr:uid="{E95B6EE9-A8AE-468D-A03D-EA09D9B29417}"/>
    <cellStyle name="Comma 3 6 8" xfId="3756" xr:uid="{8DB46275-5B2C-4DBC-AECC-E0E37F7DF06B}"/>
    <cellStyle name="Comma 3 7" xfId="103" xr:uid="{D117BA08-09B4-44FA-8EB1-4446C1C46E91}"/>
    <cellStyle name="Comma 3 7 2" xfId="312" xr:uid="{67823BE3-C854-4B5D-B6DC-84A49E40FC23}"/>
    <cellStyle name="Comma 3 7 2 2" xfId="738" xr:uid="{33992BD2-739E-4E14-B2B9-826DE7217272}"/>
    <cellStyle name="Comma 3 7 2 2 2" xfId="1352" xr:uid="{70451CDB-8A0A-4478-A946-FAE8B63A1646}"/>
    <cellStyle name="Comma 3 7 2 2 2 2" xfId="2659" xr:uid="{F7F65C6E-3857-452C-807D-AF9D064551BA}"/>
    <cellStyle name="Comma 3 7 2 2 2 2 2" xfId="6333" xr:uid="{0E30D0A1-CC75-4AE1-8884-1A431ED0C14A}"/>
    <cellStyle name="Comma 3 7 2 2 2 3" xfId="5026" xr:uid="{14A7FDD9-C551-4376-8BA8-3224D197A751}"/>
    <cellStyle name="Comma 3 7 2 2 3" xfId="2660" xr:uid="{08A7C986-E079-4E5C-99A4-875332C209E6}"/>
    <cellStyle name="Comma 3 7 2 2 3 2" xfId="6334" xr:uid="{51A006BA-45EE-417A-A037-2FB01BBB7124}"/>
    <cellStyle name="Comma 3 7 2 2 4" xfId="4424" xr:uid="{22ADCFF3-3211-4ACB-BF4B-19D7AF4B48FB}"/>
    <cellStyle name="Comma 3 7 2 3" xfId="1353" xr:uid="{32FDAFE1-DE83-4704-AA56-862E0068E6B6}"/>
    <cellStyle name="Comma 3 7 2 3 2" xfId="2661" xr:uid="{15855DC5-11FB-475D-87A4-40B9E3AC0E35}"/>
    <cellStyle name="Comma 3 7 2 3 2 2" xfId="6335" xr:uid="{057D59CF-F536-4DD0-9D4F-CDDD2FBBC252}"/>
    <cellStyle name="Comma 3 7 2 3 3" xfId="5027" xr:uid="{A3B0A118-6C94-4E3E-8F92-E48A5D13D1BF}"/>
    <cellStyle name="Comma 3 7 2 4" xfId="2662" xr:uid="{1955BDDC-AD06-45F3-AE3F-7CBF319ACB4A}"/>
    <cellStyle name="Comma 3 7 2 4 2" xfId="6336" xr:uid="{3192301D-A012-439A-8D7F-09E6C05067FE}"/>
    <cellStyle name="Comma 3 7 2 5" xfId="4000" xr:uid="{98BF0E1E-C6A2-4EE5-BDDF-A1BD0BCD8713}"/>
    <cellStyle name="Comma 3 7 3" xfId="739" xr:uid="{343D0E24-F9CF-41B1-AD0B-C86B606C3B7D}"/>
    <cellStyle name="Comma 3 7 3 2" xfId="1354" xr:uid="{BA592EA4-86C1-46C9-AC8C-E23876736F5A}"/>
    <cellStyle name="Comma 3 7 3 2 2" xfId="2663" xr:uid="{AD049C29-1FE4-4724-B13A-3B51B4BC48DE}"/>
    <cellStyle name="Comma 3 7 3 2 2 2" xfId="6337" xr:uid="{558DFD09-97CE-4F61-BFE7-C06484A6989B}"/>
    <cellStyle name="Comma 3 7 3 2 3" xfId="5028" xr:uid="{7A55FECC-B54B-4405-BDB4-E15D53102AEB}"/>
    <cellStyle name="Comma 3 7 3 3" xfId="2664" xr:uid="{F22FC018-6927-4C2E-8FC2-07CF9A599E5F}"/>
    <cellStyle name="Comma 3 7 3 3 2" xfId="6338" xr:uid="{E3E7B223-AC0B-432D-A707-FB50AEA9D9F3}"/>
    <cellStyle name="Comma 3 7 3 4" xfId="4425" xr:uid="{00D8775C-EA35-4B3B-A522-308D43EBA81C}"/>
    <cellStyle name="Comma 3 7 4" xfId="492" xr:uid="{9C563FA3-990F-4266-B3C4-7F4AB3275CFE}"/>
    <cellStyle name="Comma 3 7 4 2" xfId="1355" xr:uid="{E0DFD5FA-887E-498C-83A5-A6AB35412A2B}"/>
    <cellStyle name="Comma 3 7 4 2 2" xfId="2665" xr:uid="{02418E64-235A-4B44-8165-3138506624F5}"/>
    <cellStyle name="Comma 3 7 4 2 2 2" xfId="6339" xr:uid="{8E72C079-C633-41C1-A55A-A4EA62B6E24A}"/>
    <cellStyle name="Comma 3 7 4 2 3" xfId="5029" xr:uid="{B3808F75-53D5-4C44-87B9-C61CFA970812}"/>
    <cellStyle name="Comma 3 7 4 3" xfId="2666" xr:uid="{6B311487-710E-42C0-BCFA-A55E2349565C}"/>
    <cellStyle name="Comma 3 7 4 3 2" xfId="6340" xr:uid="{AF996806-914F-4FF1-A88D-4D8A428DD0F0}"/>
    <cellStyle name="Comma 3 7 4 4" xfId="4178" xr:uid="{79E3B20B-942B-4C9A-8E17-FD50F0100E29}"/>
    <cellStyle name="Comma 3 7 5" xfId="1356" xr:uid="{89E391FC-ED29-4F5F-91B9-DF530C7AA532}"/>
    <cellStyle name="Comma 3 7 5 2" xfId="2667" xr:uid="{53792859-A837-4B37-93F6-7D6D76C63C2D}"/>
    <cellStyle name="Comma 3 7 5 2 2" xfId="6341" xr:uid="{5AD8A782-9B8D-4A2D-A37A-1DAB9B2FB4E5}"/>
    <cellStyle name="Comma 3 7 5 3" xfId="5030" xr:uid="{B4615AE0-0B10-4AB3-A7B9-4123DEB11A0E}"/>
    <cellStyle name="Comma 3 7 6" xfId="2668" xr:uid="{541C3CDC-CA24-4D13-9720-DE9CD6C5E86E}"/>
    <cellStyle name="Comma 3 7 6 2" xfId="6342" xr:uid="{A527D30D-850A-4C51-A81C-DB25106B56AB}"/>
    <cellStyle name="Comma 3 7 7" xfId="3810" xr:uid="{A642D4CB-3C9A-40A1-B8A4-629AD2B67731}"/>
    <cellStyle name="Comma 3 8" xfId="244" xr:uid="{FBB76E1B-8238-4DC8-AB91-3F440A8BD95F}"/>
    <cellStyle name="Comma 3 8 2" xfId="740" xr:uid="{FD11DB0C-2C32-47DE-B329-44ABC789405E}"/>
    <cellStyle name="Comma 3 8 2 2" xfId="1357" xr:uid="{84737F1B-013A-40C0-B0D9-63902E44EE94}"/>
    <cellStyle name="Comma 3 8 2 2 2" xfId="2669" xr:uid="{F6A62ABF-3A06-46E2-A82C-C77596B4DF5B}"/>
    <cellStyle name="Comma 3 8 2 2 2 2" xfId="6343" xr:uid="{C40EC22B-0F0B-4848-9900-4081BC0CDEF5}"/>
    <cellStyle name="Comma 3 8 2 2 3" xfId="5031" xr:uid="{4C7AEEB2-2560-4897-BDC9-FA14430A7013}"/>
    <cellStyle name="Comma 3 8 2 3" xfId="2670" xr:uid="{634DE2C7-523D-4BD3-86BF-5E87BC8E48D3}"/>
    <cellStyle name="Comma 3 8 2 3 2" xfId="6344" xr:uid="{CE8945FF-E553-46DE-86D0-A9D093AD7F97}"/>
    <cellStyle name="Comma 3 8 2 4" xfId="4426" xr:uid="{21D2D349-16DD-4437-AA54-0D65F5299D96}"/>
    <cellStyle name="Comma 3 8 3" xfId="1358" xr:uid="{8F657B80-8FE0-4D46-A74F-CF10E701A118}"/>
    <cellStyle name="Comma 3 8 3 2" xfId="2671" xr:uid="{17DF779B-2A8E-4753-997F-489F31100ED3}"/>
    <cellStyle name="Comma 3 8 3 2 2" xfId="6345" xr:uid="{61A8ADFF-DAE4-41E0-82D0-AA0D3BDB9D6B}"/>
    <cellStyle name="Comma 3 8 3 3" xfId="5032" xr:uid="{18C7EC19-EDA6-49C2-83CE-3519AF8D72EA}"/>
    <cellStyle name="Comma 3 8 4" xfId="2672" xr:uid="{FBCDD2CE-E510-45A9-9B4C-3130BA4832A9}"/>
    <cellStyle name="Comma 3 8 4 2" xfId="6346" xr:uid="{C0BCE314-5FF6-4178-8D50-D8E02EBC74A4}"/>
    <cellStyle name="Comma 3 8 5" xfId="3935" xr:uid="{F7529874-4992-4A45-8358-D5C214A5B120}"/>
    <cellStyle name="Comma 3 9" xfId="209" xr:uid="{DAAEEEED-3B25-4B80-8551-E4E4F313F456}"/>
    <cellStyle name="Comma 3 9 2" xfId="741" xr:uid="{83D3F240-AC9F-4CF7-94BE-2B5529E7D32F}"/>
    <cellStyle name="Comma 3 9 2 2" xfId="1359" xr:uid="{3084D815-E39A-4DFC-B51A-73218BED8ED2}"/>
    <cellStyle name="Comma 3 9 2 2 2" xfId="2673" xr:uid="{EC0EEFEF-CA2A-40BE-A19A-4C01F072F495}"/>
    <cellStyle name="Comma 3 9 2 2 2 2" xfId="6347" xr:uid="{353FA9A5-3401-49F6-911F-A25D96D6E478}"/>
    <cellStyle name="Comma 3 9 2 2 3" xfId="5033" xr:uid="{FF08DE45-B4EC-4B36-BFA6-C91F626C333A}"/>
    <cellStyle name="Comma 3 9 2 3" xfId="2674" xr:uid="{00AD0E31-2C50-4350-8489-FAA5C2179CEA}"/>
    <cellStyle name="Comma 3 9 2 3 2" xfId="6348" xr:uid="{60CF6AC7-18D9-4F92-A39E-F3B305AA0DC9}"/>
    <cellStyle name="Comma 3 9 2 4" xfId="4427" xr:uid="{43AB2376-CE7D-477A-994E-AB17EB9E8530}"/>
    <cellStyle name="Comma 3 9 3" xfId="1360" xr:uid="{83BA5D8B-8753-4E0D-BF69-07192A71C2CA}"/>
    <cellStyle name="Comma 3 9 3 2" xfId="2675" xr:uid="{FBD2F345-B1FC-4B84-A500-56BD68966788}"/>
    <cellStyle name="Comma 3 9 3 2 2" xfId="6349" xr:uid="{F563DB4B-1BB6-443E-AED6-E6EF739CFF91}"/>
    <cellStyle name="Comma 3 9 3 3" xfId="5034" xr:uid="{2128CCF6-4478-458C-BC49-1AB0C9BA6023}"/>
    <cellStyle name="Comma 3 9 4" xfId="2676" xr:uid="{21136485-BF0F-4529-8F7A-E356C341D8C0}"/>
    <cellStyle name="Comma 3 9 4 2" xfId="6350" xr:uid="{3FEB31ED-5014-41D5-87F9-9443FC772A0A}"/>
    <cellStyle name="Comma 3 9 5" xfId="3902" xr:uid="{01E37B9D-2976-4CD2-A816-DFD75BB2EB8E}"/>
    <cellStyle name="Comma 4" xfId="41" xr:uid="{F9FEBA8E-5AA0-41BD-9D6F-BD13C629EC53}"/>
    <cellStyle name="Comma 4 10" xfId="742" xr:uid="{BEEFF421-645B-4F60-9689-C131433BD031}"/>
    <cellStyle name="Comma 4 10 2" xfId="1361" xr:uid="{9C939BAE-57E3-44BD-BAE9-550995EB6829}"/>
    <cellStyle name="Comma 4 10 2 2" xfId="2677" xr:uid="{CD559B62-5738-4C25-8E49-A0F86E6201F4}"/>
    <cellStyle name="Comma 4 10 2 2 2" xfId="6351" xr:uid="{8E54D4BE-D3DC-4C84-A86A-5D3639A1CEBB}"/>
    <cellStyle name="Comma 4 10 2 3" xfId="5035" xr:uid="{881ECD7A-9716-4573-A5F1-9C54DB4D41A7}"/>
    <cellStyle name="Comma 4 10 3" xfId="2678" xr:uid="{08BDA543-0D40-463A-A638-33DB905704E0}"/>
    <cellStyle name="Comma 4 10 3 2" xfId="6352" xr:uid="{9795F3D9-0529-4F72-B528-1403FBACD41F}"/>
    <cellStyle name="Comma 4 10 4" xfId="4428" xr:uid="{7A741BCC-A22F-4FDB-8D9C-808F92B14AF5}"/>
    <cellStyle name="Comma 4 11" xfId="439" xr:uid="{3C88254B-C32D-47C2-A6A0-E7E42DB35B2C}"/>
    <cellStyle name="Comma 4 11 2" xfId="1362" xr:uid="{75724F35-F525-4005-8C96-396E27DB93BF}"/>
    <cellStyle name="Comma 4 11 2 2" xfId="2679" xr:uid="{977B4921-0339-4096-AB18-068B7450631B}"/>
    <cellStyle name="Comma 4 11 2 2 2" xfId="6353" xr:uid="{F20FBB7A-241B-4D6E-8393-DCDD13F1E284}"/>
    <cellStyle name="Comma 4 11 2 3" xfId="5036" xr:uid="{0797DBE9-7509-4A64-BCAB-96436CA46FB7}"/>
    <cellStyle name="Comma 4 11 3" xfId="2680" xr:uid="{98079D2B-AD3F-4431-BD02-8566FF62866D}"/>
    <cellStyle name="Comma 4 11 3 2" xfId="6354" xr:uid="{EAEC23B0-4F29-47A4-8821-E1B0C838ABA5}"/>
    <cellStyle name="Comma 4 11 4" xfId="4125" xr:uid="{89DD37CF-D4CB-492E-8EAA-97B4850810AB}"/>
    <cellStyle name="Comma 4 12" xfId="1363" xr:uid="{4CD40629-5513-47D9-9FCB-5EAAC571E443}"/>
    <cellStyle name="Comma 4 12 2" xfId="2681" xr:uid="{95371669-63C4-4FA8-8C29-F8FAA8C06CB7}"/>
    <cellStyle name="Comma 4 12 2 2" xfId="6355" xr:uid="{F81E8731-FEC3-40E1-9D51-520530DCE762}"/>
    <cellStyle name="Comma 4 12 3" xfId="5037" xr:uid="{05160F9E-408F-47C5-92F3-6F1E36C4BF66}"/>
    <cellStyle name="Comma 4 13" xfId="2682" xr:uid="{B63BF100-746E-4CE2-BB6D-E78D23EE5364}"/>
    <cellStyle name="Comma 4 13 2" xfId="6356" xr:uid="{69C70A57-3E3B-4E5F-9720-1791BE354A7A}"/>
    <cellStyle name="Comma 4 14" xfId="3757" xr:uid="{0DFD5663-5CCB-4129-96A1-A10B5B2F7E87}"/>
    <cellStyle name="Comma 4 2" xfId="42" xr:uid="{396AAEA9-1110-4C88-8BBD-00F5E612651E}"/>
    <cellStyle name="Comma 4 2 10" xfId="2683" xr:uid="{BF23B383-8D32-40A4-97C3-008E95CC0FD5}"/>
    <cellStyle name="Comma 4 2 10 2" xfId="6357" xr:uid="{B4A04BB8-E992-4A9D-8A8F-61E09A9E15A9}"/>
    <cellStyle name="Comma 4 2 11" xfId="3758" xr:uid="{8722972A-8706-4030-B890-90E72D452678}"/>
    <cellStyle name="Comma 4 2 2" xfId="43" xr:uid="{EC6DDB6A-8C2D-4F57-9ACC-28B7025460B4}"/>
    <cellStyle name="Comma 4 2 2 2" xfId="159" xr:uid="{CD4D58D6-B342-47F4-99F4-CD2698DD5476}"/>
    <cellStyle name="Comma 4 2 2 2 2" xfId="368" xr:uid="{03C19727-7CD6-484E-B04F-1DAD2ADA9CAE}"/>
    <cellStyle name="Comma 4 2 2 2 2 2" xfId="743" xr:uid="{1F85803D-A304-4EC6-A1C4-54D85E870165}"/>
    <cellStyle name="Comma 4 2 2 2 2 2 2" xfId="1364" xr:uid="{80EA6103-C1B2-4A08-A931-46F264CB36EE}"/>
    <cellStyle name="Comma 4 2 2 2 2 2 2 2" xfId="2684" xr:uid="{DCC18679-8A06-4670-BD9D-36BA49984451}"/>
    <cellStyle name="Comma 4 2 2 2 2 2 2 2 2" xfId="6358" xr:uid="{38364D91-E255-4CA9-92FF-BEB1CDDEE496}"/>
    <cellStyle name="Comma 4 2 2 2 2 2 2 3" xfId="5038" xr:uid="{2D594968-07FC-475C-9050-E1122441F1FB}"/>
    <cellStyle name="Comma 4 2 2 2 2 2 3" xfId="2685" xr:uid="{5DFF374B-64B6-4EBC-8A0B-D3A3D1EA92E1}"/>
    <cellStyle name="Comma 4 2 2 2 2 2 3 2" xfId="6359" xr:uid="{16573B73-B034-42B2-AAD8-931394668208}"/>
    <cellStyle name="Comma 4 2 2 2 2 2 4" xfId="4429" xr:uid="{9690CA26-D676-491D-A3EF-D265AD8256C2}"/>
    <cellStyle name="Comma 4 2 2 2 2 3" xfId="1365" xr:uid="{781E6EDE-2719-478D-BF7B-2D07D790CD22}"/>
    <cellStyle name="Comma 4 2 2 2 2 3 2" xfId="2686" xr:uid="{BB4F328F-8F52-4810-8E86-0D0FCE21FFED}"/>
    <cellStyle name="Comma 4 2 2 2 2 3 2 2" xfId="6360" xr:uid="{5DAB8DC8-B101-4691-A4E7-1A315185B8A1}"/>
    <cellStyle name="Comma 4 2 2 2 2 3 3" xfId="5039" xr:uid="{5524DBC9-6832-46EA-8BE5-B4F1B9A025AA}"/>
    <cellStyle name="Comma 4 2 2 2 2 4" xfId="2687" xr:uid="{4384EE12-5921-408C-8A14-B6A6DDB482D4}"/>
    <cellStyle name="Comma 4 2 2 2 2 4 2" xfId="6361" xr:uid="{AA5D4848-9DF3-4D4C-9891-F65695BF572F}"/>
    <cellStyle name="Comma 4 2 2 2 2 5" xfId="4056" xr:uid="{4E9FE782-E6BF-4E96-89F7-DB3CDD0A5F6A}"/>
    <cellStyle name="Comma 4 2 2 2 3" xfId="744" xr:uid="{EF6BC692-A4EE-4BA0-BEB5-24BFB33BCD43}"/>
    <cellStyle name="Comma 4 2 2 2 3 2" xfId="1366" xr:uid="{AE91FEAE-B15B-4F06-9CC4-104126AF9D3E}"/>
    <cellStyle name="Comma 4 2 2 2 3 2 2" xfId="2688" xr:uid="{528A4833-5D21-4A8B-BCBB-6BDEC45A16A4}"/>
    <cellStyle name="Comma 4 2 2 2 3 2 2 2" xfId="6362" xr:uid="{667524F5-0576-4E50-B2BF-9100F1270179}"/>
    <cellStyle name="Comma 4 2 2 2 3 2 3" xfId="5040" xr:uid="{7C9D5DBF-7BD9-4E25-83D8-C5FACD941ABA}"/>
    <cellStyle name="Comma 4 2 2 2 3 3" xfId="2689" xr:uid="{05DB29AB-17BF-48E6-8D41-3D53B7084D06}"/>
    <cellStyle name="Comma 4 2 2 2 3 3 2" xfId="6363" xr:uid="{9CF60C8E-FF7C-471E-8019-30F6F1CF4209}"/>
    <cellStyle name="Comma 4 2 2 2 3 4" xfId="4430" xr:uid="{C6A44579-6EB8-4AAC-BFD9-AE1899B89397}"/>
    <cellStyle name="Comma 4 2 2 2 4" xfId="548" xr:uid="{2832E35A-161E-4974-9BCF-CD6DED4D3C34}"/>
    <cellStyle name="Comma 4 2 2 2 4 2" xfId="1367" xr:uid="{13706D0B-49BE-4A57-A3BD-1CA05E4565E2}"/>
    <cellStyle name="Comma 4 2 2 2 4 2 2" xfId="2690" xr:uid="{BE220E80-ADE5-4052-B9F8-99A6C0EF1A4F}"/>
    <cellStyle name="Comma 4 2 2 2 4 2 2 2" xfId="6364" xr:uid="{45DE0D0E-420E-4892-B135-B94FAC27C9C8}"/>
    <cellStyle name="Comma 4 2 2 2 4 2 3" xfId="5041" xr:uid="{3D553E8A-F1D1-4A5D-B001-521BEC115F07}"/>
    <cellStyle name="Comma 4 2 2 2 4 3" xfId="2691" xr:uid="{EC795A97-0D03-4F4C-860D-326931E2600C}"/>
    <cellStyle name="Comma 4 2 2 2 4 3 2" xfId="6365" xr:uid="{7F6AE5B7-9C72-4CA6-BBD5-4DF0FD6F87BE}"/>
    <cellStyle name="Comma 4 2 2 2 4 4" xfId="4234" xr:uid="{E5E3191D-0C1C-48F3-8910-B2998E502016}"/>
    <cellStyle name="Comma 4 2 2 2 5" xfId="1368" xr:uid="{BD797138-DCB4-4523-A616-1D66A52701C2}"/>
    <cellStyle name="Comma 4 2 2 2 5 2" xfId="2692" xr:uid="{56ADDBBB-71A2-43E0-867B-14532ABEF4FA}"/>
    <cellStyle name="Comma 4 2 2 2 5 2 2" xfId="6366" xr:uid="{70562095-1CF8-4C08-A01B-CD307448BC80}"/>
    <cellStyle name="Comma 4 2 2 2 5 3" xfId="5042" xr:uid="{34E4EAFE-B716-4400-A64F-01F3F0C83794}"/>
    <cellStyle name="Comma 4 2 2 2 6" xfId="2693" xr:uid="{913B214A-90CD-434F-BF05-3FFCB4A3A944}"/>
    <cellStyle name="Comma 4 2 2 2 6 2" xfId="6367" xr:uid="{E52A5B9F-89C0-4DF3-821F-5B9A90F4EA98}"/>
    <cellStyle name="Comma 4 2 2 2 7" xfId="3866" xr:uid="{5C26FF44-66E8-408B-BBFE-8CCC76CB12F3}"/>
    <cellStyle name="Comma 4 2 2 3" xfId="258" xr:uid="{234B89E8-61C0-4CED-8759-4E5C98F3180F}"/>
    <cellStyle name="Comma 4 2 2 3 2" xfId="745" xr:uid="{78602469-1BFB-4675-A76E-117A5FCA9DC3}"/>
    <cellStyle name="Comma 4 2 2 3 2 2" xfId="1369" xr:uid="{81E178AC-42A6-4A17-B3DF-8DDBD57BA1FC}"/>
    <cellStyle name="Comma 4 2 2 3 2 2 2" xfId="2694" xr:uid="{BFBF01EA-0DA0-4AA6-8820-E227838C4CAC}"/>
    <cellStyle name="Comma 4 2 2 3 2 2 2 2" xfId="6368" xr:uid="{812F40CA-8173-4F2D-839D-48331516799C}"/>
    <cellStyle name="Comma 4 2 2 3 2 2 3" xfId="5043" xr:uid="{EA5AF64C-40D0-4080-930F-BE6D3179A36E}"/>
    <cellStyle name="Comma 4 2 2 3 2 3" xfId="2695" xr:uid="{1F5C735E-61A8-46B7-9063-37B937C04EA4}"/>
    <cellStyle name="Comma 4 2 2 3 2 3 2" xfId="6369" xr:uid="{61D3E477-95D8-41C4-BFEB-B58CD2AE1AD9}"/>
    <cellStyle name="Comma 4 2 2 3 2 4" xfId="4431" xr:uid="{6E119D3F-B333-4DBF-A68B-99A8B0051D00}"/>
    <cellStyle name="Comma 4 2 2 3 3" xfId="1370" xr:uid="{29B90117-194A-4014-91D9-5CEEC8B9E823}"/>
    <cellStyle name="Comma 4 2 2 3 3 2" xfId="2696" xr:uid="{F4DEC530-0D5C-4C6E-A389-A486FEE9C3FE}"/>
    <cellStyle name="Comma 4 2 2 3 3 2 2" xfId="6370" xr:uid="{E021CD70-14FE-4DBA-8597-FA739D343B2E}"/>
    <cellStyle name="Comma 4 2 2 3 3 3" xfId="5044" xr:uid="{0C200406-7605-42D3-8EBA-B45287C7B1FD}"/>
    <cellStyle name="Comma 4 2 2 3 4" xfId="2697" xr:uid="{42E1D8E1-F5BF-4852-B772-50BE4036F63E}"/>
    <cellStyle name="Comma 4 2 2 3 4 2" xfId="6371" xr:uid="{C759F81F-3B5C-4332-A47D-3324ACA7C631}"/>
    <cellStyle name="Comma 4 2 2 3 5" xfId="3949" xr:uid="{FB80D1FF-494C-4AAB-AF26-CF4A1AC4DD90}"/>
    <cellStyle name="Comma 4 2 2 4" xfId="746" xr:uid="{337E85B0-0F0F-4418-AE41-A38F295A11F9}"/>
    <cellStyle name="Comma 4 2 2 4 2" xfId="1371" xr:uid="{0392A99C-4396-4ADF-9605-AC04124261CC}"/>
    <cellStyle name="Comma 4 2 2 4 2 2" xfId="2698" xr:uid="{1F1856DE-BFF1-4F49-8A7C-28FB182C9D88}"/>
    <cellStyle name="Comma 4 2 2 4 2 2 2" xfId="6372" xr:uid="{CF3FF213-4C35-4DF9-A928-2CCD2DEBB23A}"/>
    <cellStyle name="Comma 4 2 2 4 2 3" xfId="5045" xr:uid="{33103772-62D7-4C72-BC07-ABD5EB180963}"/>
    <cellStyle name="Comma 4 2 2 4 3" xfId="2699" xr:uid="{4EAF286D-4F3B-44FF-ABAD-A4ACE6C44777}"/>
    <cellStyle name="Comma 4 2 2 4 3 2" xfId="6373" xr:uid="{8A95E33A-2B61-468D-9BA5-DA5BC1B511D4}"/>
    <cellStyle name="Comma 4 2 2 4 4" xfId="4432" xr:uid="{B6D6A3A8-E244-4A08-953E-4B1410800717}"/>
    <cellStyle name="Comma 4 2 2 5" xfId="441" xr:uid="{168AFBE4-4A4C-42A6-A1A8-2ACB7F6F3B60}"/>
    <cellStyle name="Comma 4 2 2 5 2" xfId="1372" xr:uid="{3EFE510B-65D5-4418-BBA7-CBF61E9CD1B1}"/>
    <cellStyle name="Comma 4 2 2 5 2 2" xfId="2700" xr:uid="{127C3895-8B12-4CE4-97AA-B3656AA3F826}"/>
    <cellStyle name="Comma 4 2 2 5 2 2 2" xfId="6374" xr:uid="{A1FE030C-C23A-45BD-89EE-98BD72EDF607}"/>
    <cellStyle name="Comma 4 2 2 5 2 3" xfId="5046" xr:uid="{B2FB53DB-B4A0-4BB2-98DB-0420E58E196A}"/>
    <cellStyle name="Comma 4 2 2 5 3" xfId="2701" xr:uid="{93E14261-1D5F-4174-92BF-F955AAABE092}"/>
    <cellStyle name="Comma 4 2 2 5 3 2" xfId="6375" xr:uid="{229F01AE-80D4-41E3-9185-A35724F1BD5B}"/>
    <cellStyle name="Comma 4 2 2 5 4" xfId="4127" xr:uid="{64C2A37B-4D85-49F1-9544-B2E15EEA5FA2}"/>
    <cellStyle name="Comma 4 2 2 6" xfId="1373" xr:uid="{3A019CF6-D725-4134-841E-4DA3B8449C21}"/>
    <cellStyle name="Comma 4 2 2 6 2" xfId="2702" xr:uid="{15A5F950-CA7F-4AB4-93E2-F0C1C4128138}"/>
    <cellStyle name="Comma 4 2 2 6 2 2" xfId="6376" xr:uid="{9FAE1608-DEFB-4A60-8C62-520EBD0AC8FB}"/>
    <cellStyle name="Comma 4 2 2 6 3" xfId="5047" xr:uid="{EE09DB42-91D9-4998-83A5-51398A3F32F7}"/>
    <cellStyle name="Comma 4 2 2 7" xfId="2703" xr:uid="{2947F369-9BDA-4751-9E28-A90A420558C3}"/>
    <cellStyle name="Comma 4 2 2 7 2" xfId="6377" xr:uid="{8D65EBFB-9442-4C4F-A189-8D55602D8898}"/>
    <cellStyle name="Comma 4 2 2 8" xfId="3759" xr:uid="{23E13851-05F6-4849-B0AF-82F5F1772B4A}"/>
    <cellStyle name="Comma 4 2 3" xfId="44" xr:uid="{23317722-8299-4709-9E01-C98294B108C9}"/>
    <cellStyle name="Comma 4 2 3 2" xfId="179" xr:uid="{ECD7A6A9-723B-4A6E-934B-A35AF0D10771}"/>
    <cellStyle name="Comma 4 2 3 2 2" xfId="388" xr:uid="{D10EECBE-F121-4135-A3FC-A61710D721ED}"/>
    <cellStyle name="Comma 4 2 3 2 2 2" xfId="747" xr:uid="{1F79ABE6-748E-454E-838D-BEC8B23E6520}"/>
    <cellStyle name="Comma 4 2 3 2 2 2 2" xfId="1374" xr:uid="{9A2269C1-E3AD-43DF-A884-BEA734E5EFD3}"/>
    <cellStyle name="Comma 4 2 3 2 2 2 2 2" xfId="2704" xr:uid="{6B6D1F01-3890-4772-B245-02AEC1A02BAA}"/>
    <cellStyle name="Comma 4 2 3 2 2 2 2 2 2" xfId="6378" xr:uid="{1D9AB86A-00D9-4A7B-B049-C971AECAD443}"/>
    <cellStyle name="Comma 4 2 3 2 2 2 2 3" xfId="5048" xr:uid="{8FB92DA9-1E74-4178-864E-4D24EED56661}"/>
    <cellStyle name="Comma 4 2 3 2 2 2 3" xfId="2705" xr:uid="{4167F243-9ED5-431C-9C43-43F0828397B9}"/>
    <cellStyle name="Comma 4 2 3 2 2 2 3 2" xfId="6379" xr:uid="{CA4299C2-7288-4056-8F5A-E4196C499CA3}"/>
    <cellStyle name="Comma 4 2 3 2 2 2 4" xfId="4433" xr:uid="{3CDF499E-8B1B-4908-9918-E838EB3053A7}"/>
    <cellStyle name="Comma 4 2 3 2 2 3" xfId="1375" xr:uid="{A83E1E9F-C22B-4F95-8CEC-845827491BEF}"/>
    <cellStyle name="Comma 4 2 3 2 2 3 2" xfId="2706" xr:uid="{E2FC07F5-38A5-4721-B8C1-FA44A36BC69F}"/>
    <cellStyle name="Comma 4 2 3 2 2 3 2 2" xfId="6380" xr:uid="{BBF4B739-A710-42C8-8F61-2DC5C15A88CE}"/>
    <cellStyle name="Comma 4 2 3 2 2 3 3" xfId="5049" xr:uid="{1C521E82-AAC4-49A5-BBE0-E487D807E890}"/>
    <cellStyle name="Comma 4 2 3 2 2 4" xfId="2707" xr:uid="{414B3D77-38A9-4AF1-A057-1B8FCC840593}"/>
    <cellStyle name="Comma 4 2 3 2 2 4 2" xfId="6381" xr:uid="{B3A23476-12AB-4BC3-8FA5-0BC3D648CC2B}"/>
    <cellStyle name="Comma 4 2 3 2 2 5" xfId="4076" xr:uid="{A637EFF4-61E2-4E9B-B2D9-4B303A87DBDD}"/>
    <cellStyle name="Comma 4 2 3 2 3" xfId="748" xr:uid="{F8E2A58E-6E9D-44E1-9574-579B47E913F6}"/>
    <cellStyle name="Comma 4 2 3 2 3 2" xfId="1376" xr:uid="{9D8387B2-FF43-4482-A6B5-D936D8DE7FCC}"/>
    <cellStyle name="Comma 4 2 3 2 3 2 2" xfId="2708" xr:uid="{4A6CE6D3-C989-45E1-BF29-AE62FD7B743D}"/>
    <cellStyle name="Comma 4 2 3 2 3 2 2 2" xfId="6382" xr:uid="{7A090A1D-344F-4D30-9E27-7821B50B767A}"/>
    <cellStyle name="Comma 4 2 3 2 3 2 3" xfId="5050" xr:uid="{1F892396-393F-46C2-B905-3D03C472CA97}"/>
    <cellStyle name="Comma 4 2 3 2 3 3" xfId="2709" xr:uid="{8DEF30E3-FCD8-426F-9149-58F8BA3912BD}"/>
    <cellStyle name="Comma 4 2 3 2 3 3 2" xfId="6383" xr:uid="{2F4B2C5F-3BD8-48B7-9CC7-5128B05344AD}"/>
    <cellStyle name="Comma 4 2 3 2 3 4" xfId="4434" xr:uid="{6F87119C-8675-4FF4-BEA2-AC200183FC8D}"/>
    <cellStyle name="Comma 4 2 3 2 4" xfId="568" xr:uid="{F4944C9E-0731-4846-AF47-9CBD0632E876}"/>
    <cellStyle name="Comma 4 2 3 2 4 2" xfId="1377" xr:uid="{4389DBB2-1AF0-4B8B-815B-33CB614F17A4}"/>
    <cellStyle name="Comma 4 2 3 2 4 2 2" xfId="2710" xr:uid="{8AF71E19-C022-40D4-A5D3-0BF243C55E8B}"/>
    <cellStyle name="Comma 4 2 3 2 4 2 2 2" xfId="6384" xr:uid="{188DD126-CCAF-4C81-92F5-646C4DD34037}"/>
    <cellStyle name="Comma 4 2 3 2 4 2 3" xfId="5051" xr:uid="{5325FA0D-F185-42DB-9B04-4B87DD374E74}"/>
    <cellStyle name="Comma 4 2 3 2 4 3" xfId="2711" xr:uid="{2E6BE3DE-1E3B-4972-B04E-C1A4F4843AF9}"/>
    <cellStyle name="Comma 4 2 3 2 4 3 2" xfId="6385" xr:uid="{6C8639F5-556B-48AB-86E4-EDEE08BC566A}"/>
    <cellStyle name="Comma 4 2 3 2 4 4" xfId="4254" xr:uid="{995A796B-5DA8-48D8-8675-8684FC4F7D25}"/>
    <cellStyle name="Comma 4 2 3 2 5" xfId="1378" xr:uid="{F33E09AF-6E2E-457B-8B13-9A9888A40EA9}"/>
    <cellStyle name="Comma 4 2 3 2 5 2" xfId="2712" xr:uid="{16FBB51D-C4AE-489B-9955-DDE24A22C860}"/>
    <cellStyle name="Comma 4 2 3 2 5 2 2" xfId="6386" xr:uid="{4BCEA0C6-4C11-4072-8BFB-592DE3A442D3}"/>
    <cellStyle name="Comma 4 2 3 2 5 3" xfId="5052" xr:uid="{1F691A9A-5ACD-49A1-B5A6-32F0260E34F6}"/>
    <cellStyle name="Comma 4 2 3 2 6" xfId="2713" xr:uid="{C06E7FF7-0808-4BDF-AD68-C5D5D5AABC28}"/>
    <cellStyle name="Comma 4 2 3 2 6 2" xfId="6387" xr:uid="{947203EC-28DB-44B9-B6FE-5BFB3D3AA583}"/>
    <cellStyle name="Comma 4 2 3 2 7" xfId="3886" xr:uid="{59F8BB83-9C92-47E0-83F7-A328D5057982}"/>
    <cellStyle name="Comma 4 2 3 3" xfId="259" xr:uid="{F0F4371C-1633-4572-B651-C34A5262359A}"/>
    <cellStyle name="Comma 4 2 3 3 2" xfId="749" xr:uid="{B5792FA0-6818-420A-A23E-4B22C7083598}"/>
    <cellStyle name="Comma 4 2 3 3 2 2" xfId="1379" xr:uid="{F971AB17-3B13-40C9-B2E1-67FC3014E62E}"/>
    <cellStyle name="Comma 4 2 3 3 2 2 2" xfId="2714" xr:uid="{F81FB87A-66BF-470E-853A-57A98001834D}"/>
    <cellStyle name="Comma 4 2 3 3 2 2 2 2" xfId="6388" xr:uid="{36DC3276-110B-4C77-AC15-3CCBB7679CBE}"/>
    <cellStyle name="Comma 4 2 3 3 2 2 3" xfId="5053" xr:uid="{7DC303B9-8811-40A1-9E66-B51EF1C364F8}"/>
    <cellStyle name="Comma 4 2 3 3 2 3" xfId="2715" xr:uid="{E2CB954F-35DA-4FF2-95F0-50C0E36837F1}"/>
    <cellStyle name="Comma 4 2 3 3 2 3 2" xfId="6389" xr:uid="{E0FCF6A2-ADA8-4BB6-AE7C-DFE9DF4D68F8}"/>
    <cellStyle name="Comma 4 2 3 3 2 4" xfId="4435" xr:uid="{B490A61C-4627-4BCC-BCF5-CD872FC82DA0}"/>
    <cellStyle name="Comma 4 2 3 3 3" xfId="1380" xr:uid="{662A377A-BFB0-4E23-A29F-371E6941F11D}"/>
    <cellStyle name="Comma 4 2 3 3 3 2" xfId="2716" xr:uid="{7D4F04F9-25EE-4122-B457-2BE95A646DE7}"/>
    <cellStyle name="Comma 4 2 3 3 3 2 2" xfId="6390" xr:uid="{BBDCA764-B9BA-412D-9DE0-2612D92C01B7}"/>
    <cellStyle name="Comma 4 2 3 3 3 3" xfId="5054" xr:uid="{8FC15138-1BE3-4539-8063-845C0590A472}"/>
    <cellStyle name="Comma 4 2 3 3 4" xfId="2717" xr:uid="{8F32EC62-0404-4659-A70E-2015BA6D41B2}"/>
    <cellStyle name="Comma 4 2 3 3 4 2" xfId="6391" xr:uid="{3325F099-2F39-4487-B142-26ECD9D38E3C}"/>
    <cellStyle name="Comma 4 2 3 3 5" xfId="3950" xr:uid="{D0BB629B-0BD1-45D9-BEFF-22BF8FCF84E1}"/>
    <cellStyle name="Comma 4 2 3 4" xfId="750" xr:uid="{BCCE5274-6A9A-4A38-A492-9A19D2F0A17A}"/>
    <cellStyle name="Comma 4 2 3 4 2" xfId="1381" xr:uid="{326329D9-FCC3-43A4-9B23-8CE80219788E}"/>
    <cellStyle name="Comma 4 2 3 4 2 2" xfId="2718" xr:uid="{4911D1E6-9732-46BA-BCCC-76968E77A00C}"/>
    <cellStyle name="Comma 4 2 3 4 2 2 2" xfId="6392" xr:uid="{AE50167B-CF3A-4F1C-96A8-2B1535CBED21}"/>
    <cellStyle name="Comma 4 2 3 4 2 3" xfId="5055" xr:uid="{DB35F553-3C5F-4CA5-A3C4-21A7D52995BB}"/>
    <cellStyle name="Comma 4 2 3 4 3" xfId="2719" xr:uid="{C3968993-012D-4D44-BDA2-F1ECF8377549}"/>
    <cellStyle name="Comma 4 2 3 4 3 2" xfId="6393" xr:uid="{77218A4A-04F4-4C40-A98E-2C2747D602A8}"/>
    <cellStyle name="Comma 4 2 3 4 4" xfId="4436" xr:uid="{935D9225-6733-4504-85CE-51AB3AE0DE10}"/>
    <cellStyle name="Comma 4 2 3 5" xfId="442" xr:uid="{0E097D3E-5F66-4961-95F4-A1FCA0CD6AC9}"/>
    <cellStyle name="Comma 4 2 3 5 2" xfId="1382" xr:uid="{E943F8E0-1974-4EF8-AF95-793EF6C4FDC4}"/>
    <cellStyle name="Comma 4 2 3 5 2 2" xfId="2720" xr:uid="{BF10241D-69F3-44F6-BCFC-09FE9B83A085}"/>
    <cellStyle name="Comma 4 2 3 5 2 2 2" xfId="6394" xr:uid="{C1620A79-7BFF-4B6C-995B-8BB3244677EB}"/>
    <cellStyle name="Comma 4 2 3 5 2 3" xfId="5056" xr:uid="{A18C33E2-2FB6-4FF6-B416-5144876D811C}"/>
    <cellStyle name="Comma 4 2 3 5 3" xfId="2721" xr:uid="{9AE4F0C4-F22F-4E86-957F-210FA203606F}"/>
    <cellStyle name="Comma 4 2 3 5 3 2" xfId="6395" xr:uid="{F63DE009-69CC-4009-8C22-A90FD13AA7E4}"/>
    <cellStyle name="Comma 4 2 3 5 4" xfId="4128" xr:uid="{286DAD45-61B8-4502-9800-190AF2EDBFF2}"/>
    <cellStyle name="Comma 4 2 3 6" xfId="1383" xr:uid="{B4C29F83-372E-4AF6-9C13-00D19FF1EED9}"/>
    <cellStyle name="Comma 4 2 3 6 2" xfId="2722" xr:uid="{D0C04170-C533-42A6-BD4C-9A6AD76CAEC2}"/>
    <cellStyle name="Comma 4 2 3 6 2 2" xfId="6396" xr:uid="{8A73289D-4A5B-47A1-AC85-88DC17B5F4F7}"/>
    <cellStyle name="Comma 4 2 3 6 3" xfId="5057" xr:uid="{EE616261-8618-49BC-B1EA-438D81B1E2A5}"/>
    <cellStyle name="Comma 4 2 3 7" xfId="2723" xr:uid="{AD6AE86F-588A-4B09-93A0-C265309BA4E4}"/>
    <cellStyle name="Comma 4 2 3 7 2" xfId="6397" xr:uid="{2AC82DBD-A479-49DF-91F4-0B7C8D713312}"/>
    <cellStyle name="Comma 4 2 3 8" xfId="3760" xr:uid="{A841A5BA-48A0-4CCF-86BE-EEFA8A995D4A}"/>
    <cellStyle name="Comma 4 2 4" xfId="45" xr:uid="{83114302-ED0D-4789-851D-7AF31E480844}"/>
    <cellStyle name="Comma 4 2 4 2" xfId="129" xr:uid="{CAB1CE84-0062-43E8-8D99-43C68DCDAA74}"/>
    <cellStyle name="Comma 4 2 4 2 2" xfId="338" xr:uid="{ACD28576-E335-4F92-B028-529326FFF73B}"/>
    <cellStyle name="Comma 4 2 4 2 2 2" xfId="751" xr:uid="{9AFBDF47-C4DE-4895-8B64-1AF93603D65A}"/>
    <cellStyle name="Comma 4 2 4 2 2 2 2" xfId="1384" xr:uid="{BF63CCB8-AE40-4436-A45F-69EED74F6013}"/>
    <cellStyle name="Comma 4 2 4 2 2 2 2 2" xfId="2724" xr:uid="{E2C13DF8-1071-46C7-B578-4C724CDF0487}"/>
    <cellStyle name="Comma 4 2 4 2 2 2 2 2 2" xfId="6398" xr:uid="{3CA69BE5-DEA2-47FD-8B90-024F0643699E}"/>
    <cellStyle name="Comma 4 2 4 2 2 2 2 3" xfId="5058" xr:uid="{D91D72F0-CF7B-40EF-91C0-DE5A13744C5D}"/>
    <cellStyle name="Comma 4 2 4 2 2 2 3" xfId="2725" xr:uid="{041FBAD7-47F8-4A02-B71B-D5EEC3D5E70A}"/>
    <cellStyle name="Comma 4 2 4 2 2 2 3 2" xfId="6399" xr:uid="{A8EEA0D0-B762-4A71-9168-2AB6ABBA3571}"/>
    <cellStyle name="Comma 4 2 4 2 2 2 4" xfId="4437" xr:uid="{BBD9E87A-AFAA-4EC6-B0C1-8AF96359779B}"/>
    <cellStyle name="Comma 4 2 4 2 2 3" xfId="1385" xr:uid="{EF1E9030-4CA8-4555-8A31-01602E8BCAC1}"/>
    <cellStyle name="Comma 4 2 4 2 2 3 2" xfId="2726" xr:uid="{185B1CA2-67A8-4666-B93F-9D42DB281A0A}"/>
    <cellStyle name="Comma 4 2 4 2 2 3 2 2" xfId="6400" xr:uid="{AB72515E-D7ED-4526-83C0-33B7EDD75DBE}"/>
    <cellStyle name="Comma 4 2 4 2 2 3 3" xfId="5059" xr:uid="{E14128F6-68E7-4D15-874A-8B3BA8C5D1E8}"/>
    <cellStyle name="Comma 4 2 4 2 2 4" xfId="2727" xr:uid="{8EE2F4B9-C868-4AB8-B8FD-C7F7658958C7}"/>
    <cellStyle name="Comma 4 2 4 2 2 4 2" xfId="6401" xr:uid="{B8C167F3-1502-489C-9ABB-D62A3E08F5F1}"/>
    <cellStyle name="Comma 4 2 4 2 2 5" xfId="4026" xr:uid="{3BF120C2-1C7D-47C6-B8C0-E4298E580113}"/>
    <cellStyle name="Comma 4 2 4 2 3" xfId="752" xr:uid="{0C9D91C9-F36C-46D4-B23B-12078C23DA45}"/>
    <cellStyle name="Comma 4 2 4 2 3 2" xfId="1386" xr:uid="{6D76965C-473F-4D88-87E5-D1F937C38C57}"/>
    <cellStyle name="Comma 4 2 4 2 3 2 2" xfId="2728" xr:uid="{83762691-948C-48F2-9861-33F72995B014}"/>
    <cellStyle name="Comma 4 2 4 2 3 2 2 2" xfId="6402" xr:uid="{2A5F7DC4-D6CE-4B92-BF2F-892E8CCCCEF5}"/>
    <cellStyle name="Comma 4 2 4 2 3 2 3" xfId="5060" xr:uid="{28AD52ED-E936-4D6A-8A2C-54B681E15F8E}"/>
    <cellStyle name="Comma 4 2 4 2 3 3" xfId="2729" xr:uid="{2A6BAADE-9438-43A3-A41E-46DA9E276B85}"/>
    <cellStyle name="Comma 4 2 4 2 3 3 2" xfId="6403" xr:uid="{524C0BC8-33C0-4E9D-8E52-A165DF541A81}"/>
    <cellStyle name="Comma 4 2 4 2 3 4" xfId="4438" xr:uid="{4896EEA5-94BC-49B7-A1C4-A81C0E4DA87F}"/>
    <cellStyle name="Comma 4 2 4 2 4" xfId="518" xr:uid="{3548346F-9F9E-4FBC-A891-16E9FBD124E7}"/>
    <cellStyle name="Comma 4 2 4 2 4 2" xfId="1387" xr:uid="{598EE903-03CF-49FE-809F-D04C1E08BB7C}"/>
    <cellStyle name="Comma 4 2 4 2 4 2 2" xfId="2730" xr:uid="{79A3A5B9-2A7A-4841-9117-014EB5735899}"/>
    <cellStyle name="Comma 4 2 4 2 4 2 2 2" xfId="6404" xr:uid="{0B844749-E028-4A35-A4C9-FD073E170266}"/>
    <cellStyle name="Comma 4 2 4 2 4 2 3" xfId="5061" xr:uid="{196AF25C-F4C7-430E-B5E9-F14B22659C97}"/>
    <cellStyle name="Comma 4 2 4 2 4 3" xfId="2731" xr:uid="{CD8143EF-0AB1-439E-BF52-0D0565CF5AC4}"/>
    <cellStyle name="Comma 4 2 4 2 4 3 2" xfId="6405" xr:uid="{9E2A7771-006E-491F-B4F0-372325F77068}"/>
    <cellStyle name="Comma 4 2 4 2 4 4" xfId="4204" xr:uid="{8457A4F0-F291-4FD6-9379-B5BD0DA5F38D}"/>
    <cellStyle name="Comma 4 2 4 2 5" xfId="1388" xr:uid="{AE73ADB3-F848-47E1-BFE8-4BE447ECC547}"/>
    <cellStyle name="Comma 4 2 4 2 5 2" xfId="2732" xr:uid="{D9ECD7D2-2CC2-4564-AE0C-9A612D1A8FD6}"/>
    <cellStyle name="Comma 4 2 4 2 5 2 2" xfId="6406" xr:uid="{6B04D827-EA1C-4846-BAC9-45041050BD44}"/>
    <cellStyle name="Comma 4 2 4 2 5 3" xfId="5062" xr:uid="{F3CF6877-5263-420F-B686-0E4E5A66744B}"/>
    <cellStyle name="Comma 4 2 4 2 6" xfId="2733" xr:uid="{298B8D45-B87C-4715-84FE-AC00A30EDA7E}"/>
    <cellStyle name="Comma 4 2 4 2 6 2" xfId="6407" xr:uid="{817F7683-6EB7-4DBF-A91D-9915AFD04BAB}"/>
    <cellStyle name="Comma 4 2 4 2 7" xfId="3836" xr:uid="{7E458873-CEC4-4D8B-A80E-F4BBDC93D0A3}"/>
    <cellStyle name="Comma 4 2 4 3" xfId="260" xr:uid="{B6AE82E5-EBD7-462B-8E9B-46341BEF7097}"/>
    <cellStyle name="Comma 4 2 4 3 2" xfId="753" xr:uid="{B7AB6604-4B86-4020-9FB8-94C01CE760D1}"/>
    <cellStyle name="Comma 4 2 4 3 2 2" xfId="1389" xr:uid="{14888B0D-734B-460F-B57C-21727FCB99FA}"/>
    <cellStyle name="Comma 4 2 4 3 2 2 2" xfId="2734" xr:uid="{D444CD37-388D-4DFE-9F48-C6A824603E2C}"/>
    <cellStyle name="Comma 4 2 4 3 2 2 2 2" xfId="6408" xr:uid="{5EA0F151-31E5-4F0C-942A-4B5220725C7F}"/>
    <cellStyle name="Comma 4 2 4 3 2 2 3" xfId="5063" xr:uid="{DA15FB49-DB1F-4372-AC13-8EE67DF0FD2C}"/>
    <cellStyle name="Comma 4 2 4 3 2 3" xfId="2735" xr:uid="{8ED368E6-679A-4099-85D4-436A94769122}"/>
    <cellStyle name="Comma 4 2 4 3 2 3 2" xfId="6409" xr:uid="{C74E185C-13CF-455C-8EE7-70EBBDFFC8F8}"/>
    <cellStyle name="Comma 4 2 4 3 2 4" xfId="4439" xr:uid="{1DA8F335-304B-41CF-A8AA-9B33CBB8DE66}"/>
    <cellStyle name="Comma 4 2 4 3 3" xfId="1390" xr:uid="{C651564F-6039-4732-AA0B-25957C0517AA}"/>
    <cellStyle name="Comma 4 2 4 3 3 2" xfId="2736" xr:uid="{9C8DCF3B-DC27-47F6-8F7A-9EBAE18739E0}"/>
    <cellStyle name="Comma 4 2 4 3 3 2 2" xfId="6410" xr:uid="{3648F2F7-2DF0-48C5-8F09-470B2461D352}"/>
    <cellStyle name="Comma 4 2 4 3 3 3" xfId="5064" xr:uid="{54214221-5760-4E17-86A8-F971B40AF91A}"/>
    <cellStyle name="Comma 4 2 4 3 4" xfId="2737" xr:uid="{6AAEDAFF-4F73-4E0C-ADB0-916561653CE1}"/>
    <cellStyle name="Comma 4 2 4 3 4 2" xfId="6411" xr:uid="{F706F91F-E36B-4B34-89AA-41D0AC596CAE}"/>
    <cellStyle name="Comma 4 2 4 3 5" xfId="3951" xr:uid="{AF6F009F-8938-4A4F-A857-9F78BBF9EB47}"/>
    <cellStyle name="Comma 4 2 4 4" xfId="754" xr:uid="{AF193E3E-EC1A-4B77-8EAB-42F09EAD7501}"/>
    <cellStyle name="Comma 4 2 4 4 2" xfId="1391" xr:uid="{B7C992E7-207D-4E33-9EAD-2B9F6D064E96}"/>
    <cellStyle name="Comma 4 2 4 4 2 2" xfId="2738" xr:uid="{9F925DA9-DC79-48AE-B6C8-05BF58465901}"/>
    <cellStyle name="Comma 4 2 4 4 2 2 2" xfId="6412" xr:uid="{EBE462B0-6625-4277-8488-0F0E6FC1D0E5}"/>
    <cellStyle name="Comma 4 2 4 4 2 3" xfId="5065" xr:uid="{1FE82FE1-5F0A-49AE-B08D-F2FC858C3317}"/>
    <cellStyle name="Comma 4 2 4 4 3" xfId="2739" xr:uid="{81A4AFD5-A3F4-490D-AB6B-D5D8EF9336DD}"/>
    <cellStyle name="Comma 4 2 4 4 3 2" xfId="6413" xr:uid="{EE92260B-88D4-4F8D-92E8-A23F54E83D0D}"/>
    <cellStyle name="Comma 4 2 4 4 4" xfId="4440" xr:uid="{C09050D2-51BB-468F-AD1C-307BDC957846}"/>
    <cellStyle name="Comma 4 2 4 5" xfId="443" xr:uid="{1187A2F1-F648-4137-A8E3-B049963804B8}"/>
    <cellStyle name="Comma 4 2 4 5 2" xfId="1392" xr:uid="{BD810BFF-DEB4-40E3-870A-0B65913D3689}"/>
    <cellStyle name="Comma 4 2 4 5 2 2" xfId="2740" xr:uid="{220D5437-D25F-4902-B66A-0F2878209D05}"/>
    <cellStyle name="Comma 4 2 4 5 2 2 2" xfId="6414" xr:uid="{C7D37FD5-C8DC-4B2D-A92C-308A22BC7AB8}"/>
    <cellStyle name="Comma 4 2 4 5 2 3" xfId="5066" xr:uid="{71299E38-B147-4A49-8832-986014A21B6D}"/>
    <cellStyle name="Comma 4 2 4 5 3" xfId="2741" xr:uid="{F6AF82B5-4A34-4790-9D45-E44FBA797C0F}"/>
    <cellStyle name="Comma 4 2 4 5 3 2" xfId="6415" xr:uid="{2EE09E56-64A0-4159-8DBD-B0DCD5EF3D08}"/>
    <cellStyle name="Comma 4 2 4 5 4" xfId="4129" xr:uid="{6DBAD102-65BB-499B-8B62-0B0F3330019C}"/>
    <cellStyle name="Comma 4 2 4 6" xfId="1393" xr:uid="{0237B1A9-9B10-4F9E-BC63-F98D3464D165}"/>
    <cellStyle name="Comma 4 2 4 6 2" xfId="2742" xr:uid="{18E61220-F8A7-41AF-8C64-1B8D43ECD24D}"/>
    <cellStyle name="Comma 4 2 4 6 2 2" xfId="6416" xr:uid="{D3897F3D-8576-447E-B3CC-CD7BCE075510}"/>
    <cellStyle name="Comma 4 2 4 6 3" xfId="5067" xr:uid="{000D6001-BDF2-450B-8EE2-C27FD181CE44}"/>
    <cellStyle name="Comma 4 2 4 7" xfId="2743" xr:uid="{D22650AB-242C-49B3-A3C6-D5436E654C9D}"/>
    <cellStyle name="Comma 4 2 4 7 2" xfId="6417" xr:uid="{F8A0AA21-5545-405C-B345-91F0382ACE76}"/>
    <cellStyle name="Comma 4 2 4 8" xfId="3761" xr:uid="{2B293736-531A-44A8-8AE1-E7B1A1517FA1}"/>
    <cellStyle name="Comma 4 2 5" xfId="114" xr:uid="{61B6D05F-F98C-4F79-B696-DF40F69BDB7A}"/>
    <cellStyle name="Comma 4 2 5 2" xfId="323" xr:uid="{916338A9-2B05-470A-A083-77534E3A5636}"/>
    <cellStyle name="Comma 4 2 5 2 2" xfId="755" xr:uid="{AA68CAAB-50AC-4593-9D11-CEE72AF9B1BC}"/>
    <cellStyle name="Comma 4 2 5 2 2 2" xfId="1394" xr:uid="{67D38EE9-7824-4370-BC9F-6B1FDB9C548D}"/>
    <cellStyle name="Comma 4 2 5 2 2 2 2" xfId="2744" xr:uid="{9E7BFF8E-0090-443A-BF29-7AF3A0F01B87}"/>
    <cellStyle name="Comma 4 2 5 2 2 2 2 2" xfId="6418" xr:uid="{D34565AB-DCEA-4736-B801-1ADE26732B5A}"/>
    <cellStyle name="Comma 4 2 5 2 2 2 3" xfId="5068" xr:uid="{D0BA4AB4-0E4F-4667-8659-A7B19969F4C4}"/>
    <cellStyle name="Comma 4 2 5 2 2 3" xfId="2745" xr:uid="{DF74AAAC-9DAE-4EE8-BDB9-93804E16527D}"/>
    <cellStyle name="Comma 4 2 5 2 2 3 2" xfId="6419" xr:uid="{62F596F4-8854-4C6B-9925-EABFC35BB1CC}"/>
    <cellStyle name="Comma 4 2 5 2 2 4" xfId="4441" xr:uid="{49F0BAC4-426C-4CB2-A435-EB2894B1F1A3}"/>
    <cellStyle name="Comma 4 2 5 2 3" xfId="1395" xr:uid="{1D384539-EEB3-4739-B73C-265D660BFA1F}"/>
    <cellStyle name="Comma 4 2 5 2 3 2" xfId="2746" xr:uid="{7633B331-1CA2-424B-A2D2-9A609463B36B}"/>
    <cellStyle name="Comma 4 2 5 2 3 2 2" xfId="6420" xr:uid="{EE345DEC-30CB-4DBF-8F57-E5644A917CD9}"/>
    <cellStyle name="Comma 4 2 5 2 3 3" xfId="5069" xr:uid="{83D86AE9-9D65-4FC8-B64C-664C22AD1CB5}"/>
    <cellStyle name="Comma 4 2 5 2 4" xfId="2747" xr:uid="{A69174A6-087D-45A2-BBAE-03F041881CC9}"/>
    <cellStyle name="Comma 4 2 5 2 4 2" xfId="6421" xr:uid="{F5C3C07C-C854-46DC-8446-71519BCC7BAD}"/>
    <cellStyle name="Comma 4 2 5 2 5" xfId="4011" xr:uid="{7AF38609-90C2-4274-A9D1-16D3EF5C33EB}"/>
    <cellStyle name="Comma 4 2 5 3" xfId="756" xr:uid="{143AE5F8-5575-4860-94A0-8518F6948F40}"/>
    <cellStyle name="Comma 4 2 5 3 2" xfId="1396" xr:uid="{F63EBFED-45A2-47C0-BB7A-CCEA0792134F}"/>
    <cellStyle name="Comma 4 2 5 3 2 2" xfId="2748" xr:uid="{0D3C78A3-E524-4B71-A5EE-231A94F666B9}"/>
    <cellStyle name="Comma 4 2 5 3 2 2 2" xfId="6422" xr:uid="{D6986BDA-9594-42A8-8016-4028E09DB936}"/>
    <cellStyle name="Comma 4 2 5 3 2 3" xfId="5070" xr:uid="{58DBA323-C296-4405-9277-27A960322BAF}"/>
    <cellStyle name="Comma 4 2 5 3 3" xfId="2749" xr:uid="{A72F1CFB-C762-4EC4-B5B4-5A0F37692910}"/>
    <cellStyle name="Comma 4 2 5 3 3 2" xfId="6423" xr:uid="{DDAB95C9-16D8-4D60-AE22-CA4F95DBB1D4}"/>
    <cellStyle name="Comma 4 2 5 3 4" xfId="4442" xr:uid="{BF532BCA-9A4B-4501-AC41-617B033E2C9E}"/>
    <cellStyle name="Comma 4 2 5 4" xfId="503" xr:uid="{43AA4DF0-584C-4663-857E-AC62D38985EA}"/>
    <cellStyle name="Comma 4 2 5 4 2" xfId="1397" xr:uid="{77ED5BFF-8A72-4D70-BD4A-40F59283C80D}"/>
    <cellStyle name="Comma 4 2 5 4 2 2" xfId="2750" xr:uid="{243D8312-1B60-4F9F-A092-05496668C271}"/>
    <cellStyle name="Comma 4 2 5 4 2 2 2" xfId="6424" xr:uid="{B9F04EA3-F78E-4482-9D1D-9D49A59818AD}"/>
    <cellStyle name="Comma 4 2 5 4 2 3" xfId="5071" xr:uid="{86601D34-ED3F-4150-9630-6BD6E80FEBA7}"/>
    <cellStyle name="Comma 4 2 5 4 3" xfId="2751" xr:uid="{7CD8680D-6019-4C72-AFCF-5450E2483363}"/>
    <cellStyle name="Comma 4 2 5 4 3 2" xfId="6425" xr:uid="{8F000FE5-4420-4F9F-A0B7-2957EA8DFDB6}"/>
    <cellStyle name="Comma 4 2 5 4 4" xfId="4189" xr:uid="{2EA94043-2EDC-4188-BD27-35CFA330E2EC}"/>
    <cellStyle name="Comma 4 2 5 5" xfId="1398" xr:uid="{2AD6E831-9DB6-4B57-ADB6-DC744C6D5E8B}"/>
    <cellStyle name="Comma 4 2 5 5 2" xfId="2752" xr:uid="{C3FDE5E3-86F9-47BB-8EF5-4E2DC6730D23}"/>
    <cellStyle name="Comma 4 2 5 5 2 2" xfId="6426" xr:uid="{ED7E04E0-2046-4F89-B6E1-C4EBEA439907}"/>
    <cellStyle name="Comma 4 2 5 5 3" xfId="5072" xr:uid="{A173ACD4-8A92-4432-9DF5-9AA6EDAE4B3F}"/>
    <cellStyle name="Comma 4 2 5 6" xfId="2753" xr:uid="{F9982F68-82EB-4563-B35A-0ACC07A79017}"/>
    <cellStyle name="Comma 4 2 5 6 2" xfId="6427" xr:uid="{945C35E2-32C9-4D57-9805-676B9DCD3B41}"/>
    <cellStyle name="Comma 4 2 5 7" xfId="3821" xr:uid="{D605CC84-E1E3-4776-B18B-12F5FBA21EF8}"/>
    <cellStyle name="Comma 4 2 6" xfId="257" xr:uid="{C7D445AA-6D8C-4F15-8698-B41A49845FCC}"/>
    <cellStyle name="Comma 4 2 6 2" xfId="757" xr:uid="{B8F04ED4-7DDD-46B0-99E0-D171936663F7}"/>
    <cellStyle name="Comma 4 2 6 2 2" xfId="1399" xr:uid="{F3B13156-EBCE-4E9D-919C-D79EAE50DE03}"/>
    <cellStyle name="Comma 4 2 6 2 2 2" xfId="2754" xr:uid="{698F9995-2B28-4D57-8B0C-4FF365DB3FBD}"/>
    <cellStyle name="Comma 4 2 6 2 2 2 2" xfId="6428" xr:uid="{F3C10E9A-66A7-4B75-B18F-3F7EE1135072}"/>
    <cellStyle name="Comma 4 2 6 2 2 3" xfId="5073" xr:uid="{E6773E1F-1214-4C6B-A366-B0D1DA14C06A}"/>
    <cellStyle name="Comma 4 2 6 2 3" xfId="2755" xr:uid="{85C291AD-C35B-4B4F-9091-030BE1B872CB}"/>
    <cellStyle name="Comma 4 2 6 2 3 2" xfId="6429" xr:uid="{81149A84-5425-4715-BBF0-3AA6CE6D61E9}"/>
    <cellStyle name="Comma 4 2 6 2 4" xfId="4443" xr:uid="{67D3059F-53B3-4BB2-B76C-196B5512E3CF}"/>
    <cellStyle name="Comma 4 2 6 3" xfId="1400" xr:uid="{36693261-95E4-4BAF-B648-80DBF17C2188}"/>
    <cellStyle name="Comma 4 2 6 3 2" xfId="2756" xr:uid="{14593BFA-DA50-4B98-912F-30F007C9AA21}"/>
    <cellStyle name="Comma 4 2 6 3 2 2" xfId="6430" xr:uid="{7BB2DFB8-AF50-4C27-96FD-9B0074019735}"/>
    <cellStyle name="Comma 4 2 6 3 3" xfId="5074" xr:uid="{F62BD8DB-B149-464E-A3BB-F5A4B671F07B}"/>
    <cellStyle name="Comma 4 2 6 4" xfId="2757" xr:uid="{D6A0CD4F-AA81-4853-862D-6ED4FFAD6A48}"/>
    <cellStyle name="Comma 4 2 6 4 2" xfId="6431" xr:uid="{DCB90F8C-DCE1-44FE-9694-3F76C44E8FFA}"/>
    <cellStyle name="Comma 4 2 6 5" xfId="3948" xr:uid="{FD306BAE-36E2-4D80-8BF1-AB12939DE719}"/>
    <cellStyle name="Comma 4 2 7" xfId="758" xr:uid="{C66D20ED-B2AD-4693-ACE1-3DE7493965CE}"/>
    <cellStyle name="Comma 4 2 7 2" xfId="1401" xr:uid="{EA2C42DF-D67E-49FF-A7FB-D6042C76C1A2}"/>
    <cellStyle name="Comma 4 2 7 2 2" xfId="2758" xr:uid="{910EBA16-3EC0-4C52-BA2E-88E7CF537828}"/>
    <cellStyle name="Comma 4 2 7 2 2 2" xfId="6432" xr:uid="{4DA30B33-36BF-49BC-AA9F-78B5C6985FAD}"/>
    <cellStyle name="Comma 4 2 7 2 3" xfId="5075" xr:uid="{963F82BB-CA98-4656-A090-3181133DAC98}"/>
    <cellStyle name="Comma 4 2 7 3" xfId="2759" xr:uid="{9ACA563B-8A97-46AC-96CC-2D5E5E26B72B}"/>
    <cellStyle name="Comma 4 2 7 3 2" xfId="6433" xr:uid="{9BDF982D-11DC-4B72-BF45-EB0C1DAF11A6}"/>
    <cellStyle name="Comma 4 2 7 4" xfId="4444" xr:uid="{457E4CA5-473A-4C87-9C05-4454C3E1F71A}"/>
    <cellStyle name="Comma 4 2 8" xfId="440" xr:uid="{3024CED3-8B1A-40D1-9A2B-3B75AE94C153}"/>
    <cellStyle name="Comma 4 2 8 2" xfId="1402" xr:uid="{117E5AF1-2B47-435F-BC6D-3EAD0D96ABF8}"/>
    <cellStyle name="Comma 4 2 8 2 2" xfId="2760" xr:uid="{EAA8D6DB-27B2-4FDC-8CDB-F1F6BA6B1C9A}"/>
    <cellStyle name="Comma 4 2 8 2 2 2" xfId="6434" xr:uid="{E0EDD588-5043-4714-9AE6-BCA21ADDFBF4}"/>
    <cellStyle name="Comma 4 2 8 2 3" xfId="5076" xr:uid="{281418F2-FEEA-4EA1-8ED3-8C77239BCD68}"/>
    <cellStyle name="Comma 4 2 8 3" xfId="2761" xr:uid="{2EE7EE72-9CA2-437A-B294-9C29286D48C9}"/>
    <cellStyle name="Comma 4 2 8 3 2" xfId="6435" xr:uid="{C8A82079-17A7-486D-9D56-DF54E971E236}"/>
    <cellStyle name="Comma 4 2 8 4" xfId="4126" xr:uid="{117D62EC-F5CE-46B9-9F1F-EDA68201AFCB}"/>
    <cellStyle name="Comma 4 2 9" xfId="1403" xr:uid="{981EB5E5-3A57-42D5-8386-0A9831704921}"/>
    <cellStyle name="Comma 4 2 9 2" xfId="2762" xr:uid="{0052D884-9D2F-4E68-9983-8399F15F4425}"/>
    <cellStyle name="Comma 4 2 9 2 2" xfId="6436" xr:uid="{59B4167F-37C2-4D3E-BFBE-1799536681EE}"/>
    <cellStyle name="Comma 4 2 9 3" xfId="5077" xr:uid="{EC84A99B-539C-485C-A66C-5EBB2FDBC77F}"/>
    <cellStyle name="Comma 4 3" xfId="46" xr:uid="{805CABAF-834C-4BB3-9B14-237967F539B6}"/>
    <cellStyle name="Comma 4 3 2" xfId="137" xr:uid="{4BF1CE19-207A-46CD-A8BD-117F889A3729}"/>
    <cellStyle name="Comma 4 3 2 2" xfId="346" xr:uid="{3C90CB92-99CF-4DC4-BF0F-2070A5E84610}"/>
    <cellStyle name="Comma 4 3 2 2 2" xfId="759" xr:uid="{7D1D4683-B466-456C-9003-A9C32FB25D38}"/>
    <cellStyle name="Comma 4 3 2 2 2 2" xfId="1404" xr:uid="{980CAA3B-8158-44F0-AD53-7B1744DF1B93}"/>
    <cellStyle name="Comma 4 3 2 2 2 2 2" xfId="2763" xr:uid="{B59865D8-B2C3-4D1D-B3D2-E6839D29B511}"/>
    <cellStyle name="Comma 4 3 2 2 2 2 2 2" xfId="6437" xr:uid="{A865B773-1E70-4E39-AAE4-FA8A47D0AA88}"/>
    <cellStyle name="Comma 4 3 2 2 2 2 3" xfId="5078" xr:uid="{462FA3CA-7BDB-4975-AE4C-4D1C3E79D635}"/>
    <cellStyle name="Comma 4 3 2 2 2 3" xfId="2764" xr:uid="{01D4FD37-FFC8-4951-8D44-0C3730AE065C}"/>
    <cellStyle name="Comma 4 3 2 2 2 3 2" xfId="6438" xr:uid="{197C5A06-7484-442B-A483-186501A6D7C1}"/>
    <cellStyle name="Comma 4 3 2 2 2 4" xfId="4445" xr:uid="{6F56DC94-700D-49DB-BBFA-9EDD43FE3447}"/>
    <cellStyle name="Comma 4 3 2 2 3" xfId="1405" xr:uid="{AFFBBB0D-9BE4-46FD-867E-AC2BB451ED54}"/>
    <cellStyle name="Comma 4 3 2 2 3 2" xfId="2765" xr:uid="{2863F2BA-777C-41E4-8AAF-A5C853C619D6}"/>
    <cellStyle name="Comma 4 3 2 2 3 2 2" xfId="6439" xr:uid="{7F649624-625A-4EA6-8374-D8C83A301AFF}"/>
    <cellStyle name="Comma 4 3 2 2 3 3" xfId="5079" xr:uid="{6283292B-1E49-424B-AA4A-D21240C8CB43}"/>
    <cellStyle name="Comma 4 3 2 2 4" xfId="2766" xr:uid="{E613E91F-0B96-411C-8127-5FAD2FD228D1}"/>
    <cellStyle name="Comma 4 3 2 2 4 2" xfId="6440" xr:uid="{E40B5FC3-ECA5-4BD2-A142-070E2F029423}"/>
    <cellStyle name="Comma 4 3 2 2 5" xfId="4034" xr:uid="{791450B0-25C7-4181-A7C6-7637BE54B261}"/>
    <cellStyle name="Comma 4 3 2 3" xfId="760" xr:uid="{727F99C9-8954-44D4-A9B5-DA8703A54A9F}"/>
    <cellStyle name="Comma 4 3 2 3 2" xfId="1406" xr:uid="{5AE24B76-C71A-4D9F-A412-458BCA0DB665}"/>
    <cellStyle name="Comma 4 3 2 3 2 2" xfId="2767" xr:uid="{227E6F08-F3D9-4595-8029-62C8D5C74BAD}"/>
    <cellStyle name="Comma 4 3 2 3 2 2 2" xfId="6441" xr:uid="{EF0DF1EA-9BB2-434A-B521-48AA1B760A61}"/>
    <cellStyle name="Comma 4 3 2 3 2 3" xfId="5080" xr:uid="{2F325F67-6C8F-4B17-8146-D89B8387BEB5}"/>
    <cellStyle name="Comma 4 3 2 3 3" xfId="2768" xr:uid="{833C9CD5-6712-4FBD-817F-A392F723EFDF}"/>
    <cellStyle name="Comma 4 3 2 3 3 2" xfId="6442" xr:uid="{5D828115-19EC-490C-BDC1-F356C2F2F697}"/>
    <cellStyle name="Comma 4 3 2 3 4" xfId="4446" xr:uid="{A1CCC0EE-920C-4D87-B7CE-80D978F5BF21}"/>
    <cellStyle name="Comma 4 3 2 4" xfId="526" xr:uid="{981E8125-E62C-4EBB-859F-16E41A1D5644}"/>
    <cellStyle name="Comma 4 3 2 4 2" xfId="1407" xr:uid="{AECB582E-B114-43D9-97DD-0012C4BABB1D}"/>
    <cellStyle name="Comma 4 3 2 4 2 2" xfId="2769" xr:uid="{0D2A67A2-6A21-44AA-BD3C-F16B603B3C39}"/>
    <cellStyle name="Comma 4 3 2 4 2 2 2" xfId="6443" xr:uid="{0092A000-4D0E-4CDC-A6AE-DF106E41D957}"/>
    <cellStyle name="Comma 4 3 2 4 2 3" xfId="5081" xr:uid="{3DF25412-54E2-4714-A5D9-BC9C189CBC1B}"/>
    <cellStyle name="Comma 4 3 2 4 3" xfId="2770" xr:uid="{F9E0E517-8A55-4113-827E-50053F196135}"/>
    <cellStyle name="Comma 4 3 2 4 3 2" xfId="6444" xr:uid="{8416846F-18A4-42F2-94CD-AC6009D0D864}"/>
    <cellStyle name="Comma 4 3 2 4 4" xfId="4212" xr:uid="{E299AB07-720C-4AE1-A4CC-637993181B3A}"/>
    <cellStyle name="Comma 4 3 2 5" xfId="1408" xr:uid="{3A660A2F-DA29-4337-BFF6-F9E26F1D84D6}"/>
    <cellStyle name="Comma 4 3 2 5 2" xfId="2771" xr:uid="{B29B43A2-0FA4-499B-AC7E-81FB6E577173}"/>
    <cellStyle name="Comma 4 3 2 5 2 2" xfId="6445" xr:uid="{32330FE8-8E91-4456-BE12-9523F0D4584C}"/>
    <cellStyle name="Comma 4 3 2 5 3" xfId="5082" xr:uid="{EF70CF5F-6166-4AFA-BB31-FD36A4A24C81}"/>
    <cellStyle name="Comma 4 3 2 6" xfId="2772" xr:uid="{C71D7A72-1CBE-4C09-AAB2-63F78F91A49E}"/>
    <cellStyle name="Comma 4 3 2 6 2" xfId="6446" xr:uid="{F0D67B4A-8B47-4E14-A7E0-2656B40963AC}"/>
    <cellStyle name="Comma 4 3 2 7" xfId="3844" xr:uid="{E2ECED6A-C5B8-4D78-9F2D-98D844BEFE9D}"/>
    <cellStyle name="Comma 4 3 3" xfId="261" xr:uid="{6C6E52E3-F6FD-4D50-BB9C-97DA20437037}"/>
    <cellStyle name="Comma 4 3 3 2" xfId="761" xr:uid="{1300795D-CEBD-4A75-B02A-FA17EA1EE0D8}"/>
    <cellStyle name="Comma 4 3 3 2 2" xfId="1409" xr:uid="{523EE0BA-6E42-407E-8687-5FA9D3C09FDA}"/>
    <cellStyle name="Comma 4 3 3 2 2 2" xfId="2773" xr:uid="{DDD4E90F-3BCD-4B72-9A24-7E27B1127049}"/>
    <cellStyle name="Comma 4 3 3 2 2 2 2" xfId="6447" xr:uid="{C9D954ED-B159-4752-93A3-05AC7A953165}"/>
    <cellStyle name="Comma 4 3 3 2 2 3" xfId="5083" xr:uid="{174125B6-7E2B-4E88-9DF0-30960932BFF1}"/>
    <cellStyle name="Comma 4 3 3 2 3" xfId="2774" xr:uid="{B07788A5-261E-4901-AE82-BFA85F6B2B7B}"/>
    <cellStyle name="Comma 4 3 3 2 3 2" xfId="6448" xr:uid="{A4AA7E97-FF11-44C0-911E-342DCF1B712C}"/>
    <cellStyle name="Comma 4 3 3 2 4" xfId="4447" xr:uid="{84FFF533-6198-4CA3-9AC7-33CF95BB3FBD}"/>
    <cellStyle name="Comma 4 3 3 3" xfId="1410" xr:uid="{34298B93-B4D3-4839-95F2-6F05421DA5CD}"/>
    <cellStyle name="Comma 4 3 3 3 2" xfId="2775" xr:uid="{F686EF41-4CF9-426E-BC8B-5471C9664C08}"/>
    <cellStyle name="Comma 4 3 3 3 2 2" xfId="6449" xr:uid="{1F98965B-0C55-42B9-ACB1-AB643EE899B4}"/>
    <cellStyle name="Comma 4 3 3 3 3" xfId="5084" xr:uid="{08388850-56A2-497D-A8FF-E4542E34403C}"/>
    <cellStyle name="Comma 4 3 3 4" xfId="2776" xr:uid="{9543AAC9-87BC-494F-86F4-B0AFBDFA8495}"/>
    <cellStyle name="Comma 4 3 3 4 2" xfId="6450" xr:uid="{6E6D74F6-DA73-468B-B32B-656D7DDD22F8}"/>
    <cellStyle name="Comma 4 3 3 5" xfId="3952" xr:uid="{487B3767-41C9-4BCC-A23B-224E3D7C235F}"/>
    <cellStyle name="Comma 4 3 4" xfId="762" xr:uid="{152AAA0B-3971-415E-8E51-6893822821BD}"/>
    <cellStyle name="Comma 4 3 4 2" xfId="1411" xr:uid="{EE26377C-AFA3-450F-A96D-C410E80B13FB}"/>
    <cellStyle name="Comma 4 3 4 2 2" xfId="2777" xr:uid="{D0989435-CAB3-4B7E-9FE3-8A3077188FB3}"/>
    <cellStyle name="Comma 4 3 4 2 2 2" xfId="6451" xr:uid="{5D677D00-7C93-434A-B4BC-8FCDEFDB2546}"/>
    <cellStyle name="Comma 4 3 4 2 3" xfId="5085" xr:uid="{F575E620-50AE-463C-B715-09681D7493A6}"/>
    <cellStyle name="Comma 4 3 4 3" xfId="2778" xr:uid="{DCD47989-DC68-4498-882C-EF0E11E58D12}"/>
    <cellStyle name="Comma 4 3 4 3 2" xfId="6452" xr:uid="{C00289E5-2C29-4D67-8CE3-919EA87BA9D5}"/>
    <cellStyle name="Comma 4 3 4 4" xfId="4448" xr:uid="{DAAA3487-9C7F-40DC-94F9-7A05880452CA}"/>
    <cellStyle name="Comma 4 3 5" xfId="444" xr:uid="{C1794490-DDCB-4F04-BD32-8CE98EFDFCCE}"/>
    <cellStyle name="Comma 4 3 5 2" xfId="1412" xr:uid="{F0212174-8528-4FF2-BD09-AF357948E889}"/>
    <cellStyle name="Comma 4 3 5 2 2" xfId="2779" xr:uid="{99A7C669-75FF-467F-9AC4-BF10E5204FA9}"/>
    <cellStyle name="Comma 4 3 5 2 2 2" xfId="6453" xr:uid="{8E0FA30B-3B4F-4E7D-ACF0-213451D23BDD}"/>
    <cellStyle name="Comma 4 3 5 2 3" xfId="5086" xr:uid="{F4E58435-A031-4A47-B2EF-E78EA5D041A9}"/>
    <cellStyle name="Comma 4 3 5 3" xfId="2780" xr:uid="{0468F875-ACD2-4B04-ABCA-0E14DD2CDFAB}"/>
    <cellStyle name="Comma 4 3 5 3 2" xfId="6454" xr:uid="{0372394C-08B2-4469-9342-5EAD9D204F7A}"/>
    <cellStyle name="Comma 4 3 5 4" xfId="4130" xr:uid="{C0DA3FA9-A1DA-4CC0-9341-37BD39E6B19C}"/>
    <cellStyle name="Comma 4 3 6" xfId="1413" xr:uid="{7250D056-3C5B-4118-84E1-6A240EE01D90}"/>
    <cellStyle name="Comma 4 3 6 2" xfId="2781" xr:uid="{2458C544-6DA0-4A62-AD6A-E90C476BA547}"/>
    <cellStyle name="Comma 4 3 6 2 2" xfId="6455" xr:uid="{702BF12C-60F6-421C-A30D-561E04339888}"/>
    <cellStyle name="Comma 4 3 6 3" xfId="5087" xr:uid="{FA3538C5-B66E-46BB-846E-34F2B838AAEA}"/>
    <cellStyle name="Comma 4 3 7" xfId="2782" xr:uid="{F64A7ED4-7844-4F23-B08B-8C91DE44A37B}"/>
    <cellStyle name="Comma 4 3 7 2" xfId="6456" xr:uid="{FD24CBF8-6D98-4C30-95D6-6715617A7F03}"/>
    <cellStyle name="Comma 4 3 8" xfId="3762" xr:uid="{B42A2560-4A0B-4F42-9183-82DA6583F24A}"/>
    <cellStyle name="Comma 4 4" xfId="47" xr:uid="{CD0E46CE-58CA-4DD7-9EC9-772011287253}"/>
    <cellStyle name="Comma 4 4 2" xfId="151" xr:uid="{AC7681DA-9D27-40A2-BA09-302B378EC91F}"/>
    <cellStyle name="Comma 4 4 2 2" xfId="360" xr:uid="{A51393FA-5C84-45D2-A367-2644E7F2F8D2}"/>
    <cellStyle name="Comma 4 4 2 2 2" xfId="763" xr:uid="{6F82A578-D8EC-4D46-9409-A06A330F6097}"/>
    <cellStyle name="Comma 4 4 2 2 2 2" xfId="1414" xr:uid="{0924C524-6C04-4E5A-9270-29523BBD924A}"/>
    <cellStyle name="Comma 4 4 2 2 2 2 2" xfId="2783" xr:uid="{D00F88CA-FA3F-4F72-9E8F-C7C4EA04FE64}"/>
    <cellStyle name="Comma 4 4 2 2 2 2 2 2" xfId="6457" xr:uid="{3DFF053A-BB15-47D0-8C81-BB1CECD348AE}"/>
    <cellStyle name="Comma 4 4 2 2 2 2 3" xfId="5088" xr:uid="{ACCAAA1A-096E-4DDD-9117-E8644C651232}"/>
    <cellStyle name="Comma 4 4 2 2 2 3" xfId="2784" xr:uid="{E10BD280-DD4B-4CD8-A5C2-3A3DAC83FB40}"/>
    <cellStyle name="Comma 4 4 2 2 2 3 2" xfId="6458" xr:uid="{FAEE36C7-40A0-4F2A-8155-30DDB299A308}"/>
    <cellStyle name="Comma 4 4 2 2 2 4" xfId="4449" xr:uid="{95A9A5E8-BA6B-415D-82A3-4A2635FA946E}"/>
    <cellStyle name="Comma 4 4 2 2 3" xfId="1415" xr:uid="{FFB543F4-461D-4CB6-9C56-D1B499ABD294}"/>
    <cellStyle name="Comma 4 4 2 2 3 2" xfId="2785" xr:uid="{502ECC54-E243-4F62-AA6A-4EFE2C3E746D}"/>
    <cellStyle name="Comma 4 4 2 2 3 2 2" xfId="6459" xr:uid="{65F634CE-556A-4E9C-BE70-89C46DF030CA}"/>
    <cellStyle name="Comma 4 4 2 2 3 3" xfId="5089" xr:uid="{E1788D5A-2A39-4F9B-A30B-D0E262300410}"/>
    <cellStyle name="Comma 4 4 2 2 4" xfId="2786" xr:uid="{33E74FED-54DF-45C2-95F0-6D0685EF1A3C}"/>
    <cellStyle name="Comma 4 4 2 2 4 2" xfId="6460" xr:uid="{C9BF3031-0B10-4B72-83CB-69C91B240FCF}"/>
    <cellStyle name="Comma 4 4 2 2 5" xfId="4048" xr:uid="{113B2813-7692-428D-B97B-7D5D6B499A38}"/>
    <cellStyle name="Comma 4 4 2 3" xfId="764" xr:uid="{254A52C1-3B57-4360-87D1-C86F3E901B5B}"/>
    <cellStyle name="Comma 4 4 2 3 2" xfId="1416" xr:uid="{DB0DC952-9543-40C8-81AA-30233D3CACF5}"/>
    <cellStyle name="Comma 4 4 2 3 2 2" xfId="2787" xr:uid="{23451233-1A4B-40DC-8F93-926235061B24}"/>
    <cellStyle name="Comma 4 4 2 3 2 2 2" xfId="6461" xr:uid="{59FB18BD-63CE-4D92-AB72-D31C81E9C414}"/>
    <cellStyle name="Comma 4 4 2 3 2 3" xfId="5090" xr:uid="{90777763-D97F-4827-8EBD-6BC2CF07F694}"/>
    <cellStyle name="Comma 4 4 2 3 3" xfId="2788" xr:uid="{F5F8D6FD-27D3-4F2B-846F-D8A0F9E15209}"/>
    <cellStyle name="Comma 4 4 2 3 3 2" xfId="6462" xr:uid="{E1E7B13E-F4F3-44D4-B90D-710E123A3CBC}"/>
    <cellStyle name="Comma 4 4 2 3 4" xfId="4450" xr:uid="{2D2B2947-6AD5-4149-8FB0-E53F812EC342}"/>
    <cellStyle name="Comma 4 4 2 4" xfId="540" xr:uid="{18C04888-7845-42C3-BD0E-9C246FDE0002}"/>
    <cellStyle name="Comma 4 4 2 4 2" xfId="1417" xr:uid="{BCA8E79E-E5E0-4EEC-B20F-EBB6F32732E6}"/>
    <cellStyle name="Comma 4 4 2 4 2 2" xfId="2789" xr:uid="{8F0D495E-EA42-4B4A-9ABE-B5B67E28DEBF}"/>
    <cellStyle name="Comma 4 4 2 4 2 2 2" xfId="6463" xr:uid="{1161F249-A4D1-4C9B-AAE1-6EF4EEC898F4}"/>
    <cellStyle name="Comma 4 4 2 4 2 3" xfId="5091" xr:uid="{F718C1A8-8608-41F9-8456-94FC4EA0D5E4}"/>
    <cellStyle name="Comma 4 4 2 4 3" xfId="2790" xr:uid="{8340C899-C98A-48B1-8F19-8C6841B3A566}"/>
    <cellStyle name="Comma 4 4 2 4 3 2" xfId="6464" xr:uid="{B6E3299F-C282-4282-9A19-02C214C4406D}"/>
    <cellStyle name="Comma 4 4 2 4 4" xfId="4226" xr:uid="{B7952A33-D7AA-4C68-8D8B-C932210241E1}"/>
    <cellStyle name="Comma 4 4 2 5" xfId="1418" xr:uid="{81914320-E147-48C2-BF9C-93BB0E31909B}"/>
    <cellStyle name="Comma 4 4 2 5 2" xfId="2791" xr:uid="{0A4736AD-3E4E-423C-835A-37B107167771}"/>
    <cellStyle name="Comma 4 4 2 5 2 2" xfId="6465" xr:uid="{5455EC3D-6D7C-4A08-B250-0EBFFA4C8F92}"/>
    <cellStyle name="Comma 4 4 2 5 3" xfId="5092" xr:uid="{781FF7A6-0862-491E-8557-83F5159090E3}"/>
    <cellStyle name="Comma 4 4 2 6" xfId="2792" xr:uid="{D7BCA037-FD41-41AD-AFD0-054A879628E0}"/>
    <cellStyle name="Comma 4 4 2 6 2" xfId="6466" xr:uid="{336E7783-B3E4-41E9-85EC-CCD5B90CD1B1}"/>
    <cellStyle name="Comma 4 4 2 7" xfId="3858" xr:uid="{A0A8228C-5E02-4A69-8B3D-5F1E9897C85F}"/>
    <cellStyle name="Comma 4 4 3" xfId="262" xr:uid="{AC07656B-5F87-4C57-92EE-2374D75C5818}"/>
    <cellStyle name="Comma 4 4 3 2" xfId="765" xr:uid="{DF64F284-DA12-42F4-8E7F-0B25206E7018}"/>
    <cellStyle name="Comma 4 4 3 2 2" xfId="1419" xr:uid="{191281F9-4CC6-49E6-8AA2-0BC7475FED1A}"/>
    <cellStyle name="Comma 4 4 3 2 2 2" xfId="2793" xr:uid="{4A48E5D3-A88E-4D96-8CB0-DA1B33AEE2F9}"/>
    <cellStyle name="Comma 4 4 3 2 2 2 2" xfId="6467" xr:uid="{557AD5F3-B38B-4752-817F-292A2C86D97A}"/>
    <cellStyle name="Comma 4 4 3 2 2 3" xfId="5093" xr:uid="{CFD439F0-A23F-452E-89EE-33A873A8D661}"/>
    <cellStyle name="Comma 4 4 3 2 3" xfId="2794" xr:uid="{42235C5A-7A85-4227-951D-AC4EC1D8A5F7}"/>
    <cellStyle name="Comma 4 4 3 2 3 2" xfId="6468" xr:uid="{E35F130A-1503-48CE-A6B5-3B24374FC6FD}"/>
    <cellStyle name="Comma 4 4 3 2 4" xfId="4451" xr:uid="{1E65C721-9F98-4F76-8BB5-6E490120FC8C}"/>
    <cellStyle name="Comma 4 4 3 3" xfId="1420" xr:uid="{2EDD4A6D-6B80-4634-AAAE-34A70AE3F8D0}"/>
    <cellStyle name="Comma 4 4 3 3 2" xfId="2795" xr:uid="{27EF7D5C-C29F-412A-951C-A8F6B5FFFB0F}"/>
    <cellStyle name="Comma 4 4 3 3 2 2" xfId="6469" xr:uid="{4E2E8256-FDFB-4AC3-BBF8-258A7EA07E97}"/>
    <cellStyle name="Comma 4 4 3 3 3" xfId="5094" xr:uid="{82B333D2-7D21-45C1-852D-DE29E6919BAB}"/>
    <cellStyle name="Comma 4 4 3 4" xfId="2796" xr:uid="{857A6913-ACFA-4226-B09C-09D816F5DD35}"/>
    <cellStyle name="Comma 4 4 3 4 2" xfId="6470" xr:uid="{88518FE0-4E0A-48B1-8EF9-B2589A5EA622}"/>
    <cellStyle name="Comma 4 4 3 5" xfId="3953" xr:uid="{AA4698B0-AB06-4E6C-8CE5-10C6E79E2F77}"/>
    <cellStyle name="Comma 4 4 4" xfId="766" xr:uid="{9CA922F5-7CC4-426F-BE7A-5639666ABB04}"/>
    <cellStyle name="Comma 4 4 4 2" xfId="1421" xr:uid="{56DC0B24-EE36-466D-A1D4-8912F03EC2AA}"/>
    <cellStyle name="Comma 4 4 4 2 2" xfId="2797" xr:uid="{9ECD9885-B5BC-4F6D-80E9-F60AC15AA10A}"/>
    <cellStyle name="Comma 4 4 4 2 2 2" xfId="6471" xr:uid="{6ABC8C74-CCEC-4B87-8228-66B99FA3FFAB}"/>
    <cellStyle name="Comma 4 4 4 2 3" xfId="5095" xr:uid="{9471CD2C-9A05-4395-B9EC-BEB40C88F2BE}"/>
    <cellStyle name="Comma 4 4 4 3" xfId="2798" xr:uid="{642C4816-CC62-4284-ADC6-E3266DEF79DF}"/>
    <cellStyle name="Comma 4 4 4 3 2" xfId="6472" xr:uid="{44173199-7528-4E42-8953-781313A0A2BF}"/>
    <cellStyle name="Comma 4 4 4 4" xfId="4452" xr:uid="{E8AAB19C-9B93-4076-8B94-A4B6718A6EA5}"/>
    <cellStyle name="Comma 4 4 5" xfId="445" xr:uid="{967A6E3E-74D6-4280-A20B-53A9B426257A}"/>
    <cellStyle name="Comma 4 4 5 2" xfId="1422" xr:uid="{201DFEE8-312C-4167-A3C8-8ABBF1A3B64F}"/>
    <cellStyle name="Comma 4 4 5 2 2" xfId="2799" xr:uid="{B8BAD43B-93DE-4E6D-A778-25286C004B0A}"/>
    <cellStyle name="Comma 4 4 5 2 2 2" xfId="6473" xr:uid="{2CA6D827-FB39-46E2-A911-9BE78C3FCD85}"/>
    <cellStyle name="Comma 4 4 5 2 3" xfId="5096" xr:uid="{0BD025FD-777D-407B-9D29-F92DAD6BBB56}"/>
    <cellStyle name="Comma 4 4 5 3" xfId="2800" xr:uid="{C7B35232-ED88-4181-B48E-D613D09149F3}"/>
    <cellStyle name="Comma 4 4 5 3 2" xfId="6474" xr:uid="{C8F05568-6466-4F39-8BAD-7398E2210B35}"/>
    <cellStyle name="Comma 4 4 5 4" xfId="4131" xr:uid="{6F35DB63-1E3F-4149-8B37-7B6A8F93F74A}"/>
    <cellStyle name="Comma 4 4 6" xfId="1423" xr:uid="{F02A08CA-BB5A-46DF-B1A4-C9421FA7349A}"/>
    <cellStyle name="Comma 4 4 6 2" xfId="2801" xr:uid="{BDDB205E-7BF4-423B-BFF4-CFA19F956E6A}"/>
    <cellStyle name="Comma 4 4 6 2 2" xfId="6475" xr:uid="{F2B9EAD8-F0E0-4DFE-9F9E-DA685E20B87F}"/>
    <cellStyle name="Comma 4 4 6 3" xfId="5097" xr:uid="{4D716FE6-89B0-463F-BB0B-5AD1425511B4}"/>
    <cellStyle name="Comma 4 4 7" xfId="2802" xr:uid="{E0AFF0D5-75D6-4A95-AF49-16E94235E52B}"/>
    <cellStyle name="Comma 4 4 7 2" xfId="6476" xr:uid="{EF06E7F7-B078-4CA5-BC6B-D6FBDA590CEA}"/>
    <cellStyle name="Comma 4 4 8" xfId="3763" xr:uid="{C253F6B9-8741-432B-A08A-8AADDDFF34B3}"/>
    <cellStyle name="Comma 4 5" xfId="48" xr:uid="{9CC6D541-85F4-4E3F-8E9A-5B647E1C5775}"/>
    <cellStyle name="Comma 4 5 2" xfId="171" xr:uid="{DB755448-DD91-4D84-B07C-BDF0CBAD1F98}"/>
    <cellStyle name="Comma 4 5 2 2" xfId="380" xr:uid="{612AA85F-0E82-406F-B258-249CA555E855}"/>
    <cellStyle name="Comma 4 5 2 2 2" xfId="767" xr:uid="{20EA22D6-F0FD-4460-BCFB-A64A13AE7BD1}"/>
    <cellStyle name="Comma 4 5 2 2 2 2" xfId="1424" xr:uid="{51F51C88-EC5E-4F15-B654-D3C80F22DCB7}"/>
    <cellStyle name="Comma 4 5 2 2 2 2 2" xfId="2803" xr:uid="{51DE2EAD-99DA-4771-9DEF-75A70EB416B0}"/>
    <cellStyle name="Comma 4 5 2 2 2 2 2 2" xfId="6477" xr:uid="{203CD8ED-481F-48B9-AEB3-2FAFDC2DEDB2}"/>
    <cellStyle name="Comma 4 5 2 2 2 2 3" xfId="5098" xr:uid="{349C632F-C9B1-473C-864C-D1FD68C9C7CA}"/>
    <cellStyle name="Comma 4 5 2 2 2 3" xfId="2804" xr:uid="{B66EC3BC-8196-4962-9347-100B42E0F922}"/>
    <cellStyle name="Comma 4 5 2 2 2 3 2" xfId="6478" xr:uid="{6C69B399-5B86-4FCD-9325-9CC9B2433385}"/>
    <cellStyle name="Comma 4 5 2 2 2 4" xfId="4453" xr:uid="{A37CEEC1-4C52-4577-8F7B-6E2440F9B2F5}"/>
    <cellStyle name="Comma 4 5 2 2 3" xfId="1425" xr:uid="{5FFC83B8-4633-4E7B-AF4D-4479F285405E}"/>
    <cellStyle name="Comma 4 5 2 2 3 2" xfId="2805" xr:uid="{07D715FE-B63C-4CD9-83DF-090661FE549E}"/>
    <cellStyle name="Comma 4 5 2 2 3 2 2" xfId="6479" xr:uid="{224207E6-FFB1-4BAE-8B98-79643ACD0FDF}"/>
    <cellStyle name="Comma 4 5 2 2 3 3" xfId="5099" xr:uid="{7C8F2B70-568C-4AD3-BF90-1DF200F8DFC4}"/>
    <cellStyle name="Comma 4 5 2 2 4" xfId="2806" xr:uid="{F1E1C485-9B91-4611-B3ED-2581FAC78D30}"/>
    <cellStyle name="Comma 4 5 2 2 4 2" xfId="6480" xr:uid="{527B7DFA-387A-4528-B091-1C17827CBAA0}"/>
    <cellStyle name="Comma 4 5 2 2 5" xfId="4068" xr:uid="{F3FD03C4-67DC-4870-B34C-6F07D9C5D6F8}"/>
    <cellStyle name="Comma 4 5 2 3" xfId="768" xr:uid="{D3610C9F-6B47-44F8-90C2-6A4141D88EC7}"/>
    <cellStyle name="Comma 4 5 2 3 2" xfId="1426" xr:uid="{2E3458DA-84A6-4457-9F07-51F418DD9870}"/>
    <cellStyle name="Comma 4 5 2 3 2 2" xfId="2807" xr:uid="{45ADCA2B-2120-4C27-B20B-DF0DF8EAB9EB}"/>
    <cellStyle name="Comma 4 5 2 3 2 2 2" xfId="6481" xr:uid="{1C4EBED9-F9AD-426B-9B03-9462A815D544}"/>
    <cellStyle name="Comma 4 5 2 3 2 3" xfId="5100" xr:uid="{40983D40-0A9F-4A22-867B-D0E1CE916AEB}"/>
    <cellStyle name="Comma 4 5 2 3 3" xfId="2808" xr:uid="{2D2CF010-FFE8-4C7E-AB3A-7ECD6963C8AC}"/>
    <cellStyle name="Comma 4 5 2 3 3 2" xfId="6482" xr:uid="{0506B6ED-EF3B-43FE-89D7-F13320A57074}"/>
    <cellStyle name="Comma 4 5 2 3 4" xfId="4454" xr:uid="{83AF72F1-F06C-4ABD-A686-6D561A062D7A}"/>
    <cellStyle name="Comma 4 5 2 4" xfId="560" xr:uid="{6B8783E4-1EBA-40B4-97D0-D9A916FF5032}"/>
    <cellStyle name="Comma 4 5 2 4 2" xfId="1427" xr:uid="{1B8C23C9-CD50-431C-A21A-8A19C88A8615}"/>
    <cellStyle name="Comma 4 5 2 4 2 2" xfId="2809" xr:uid="{5EF36B41-666B-4167-A045-F6ECA9B4BBB7}"/>
    <cellStyle name="Comma 4 5 2 4 2 2 2" xfId="6483" xr:uid="{15DD549E-0715-4F99-A2EE-C37D21B8F731}"/>
    <cellStyle name="Comma 4 5 2 4 2 3" xfId="5101" xr:uid="{54A91FB5-36AF-4B02-A6F8-821DFA00B681}"/>
    <cellStyle name="Comma 4 5 2 4 3" xfId="2810" xr:uid="{09912027-E378-4444-BA4F-7AC6A4C02E81}"/>
    <cellStyle name="Comma 4 5 2 4 3 2" xfId="6484" xr:uid="{6D1F7716-1C07-43C6-8E12-2BBB0C44E6AB}"/>
    <cellStyle name="Comma 4 5 2 4 4" xfId="4246" xr:uid="{18DE6FCB-29D0-4632-A11E-A1784FC08305}"/>
    <cellStyle name="Comma 4 5 2 5" xfId="1428" xr:uid="{02B99FCA-00E7-4F68-A1E2-B98F43683859}"/>
    <cellStyle name="Comma 4 5 2 5 2" xfId="2811" xr:uid="{0C72214B-5639-4220-8506-85C47E3C8BB9}"/>
    <cellStyle name="Comma 4 5 2 5 2 2" xfId="6485" xr:uid="{A12CAE73-6FDA-4D5E-897B-219D606AAA00}"/>
    <cellStyle name="Comma 4 5 2 5 3" xfId="5102" xr:uid="{741FA69B-804E-47F1-B3FB-B10AEF0C0C7C}"/>
    <cellStyle name="Comma 4 5 2 6" xfId="2812" xr:uid="{9433637D-75EE-40AF-BC6B-DE4851F84FE1}"/>
    <cellStyle name="Comma 4 5 2 6 2" xfId="6486" xr:uid="{699FCDC0-ECB9-4050-9378-DF0A2F5267D0}"/>
    <cellStyle name="Comma 4 5 2 7" xfId="3878" xr:uid="{D16F9CBA-27AC-4189-BDFE-88691641BE2A}"/>
    <cellStyle name="Comma 4 5 3" xfId="263" xr:uid="{57C5E7E3-E10C-4E97-8F4D-8427FB6617BB}"/>
    <cellStyle name="Comma 4 5 3 2" xfId="769" xr:uid="{D854B946-3ABC-4E18-8FF0-46F369E2274F}"/>
    <cellStyle name="Comma 4 5 3 2 2" xfId="1429" xr:uid="{500E21AB-ADE2-4091-A485-B21D4C801FBF}"/>
    <cellStyle name="Comma 4 5 3 2 2 2" xfId="2813" xr:uid="{16E3F6B6-C33E-435E-A2AC-3C2CF18BCDD6}"/>
    <cellStyle name="Comma 4 5 3 2 2 2 2" xfId="6487" xr:uid="{D76368FC-118F-412E-AD86-51062340B76A}"/>
    <cellStyle name="Comma 4 5 3 2 2 3" xfId="5103" xr:uid="{43DD1B11-8D4D-4DF2-9300-F4D8A7B8A747}"/>
    <cellStyle name="Comma 4 5 3 2 3" xfId="2814" xr:uid="{EB99E05B-D034-4F58-B3EA-3D3464272C70}"/>
    <cellStyle name="Comma 4 5 3 2 3 2" xfId="6488" xr:uid="{1B92C5D3-4B75-492E-B876-D38139554BE9}"/>
    <cellStyle name="Comma 4 5 3 2 4" xfId="4455" xr:uid="{7439932A-684A-4827-8A66-53D5235615C6}"/>
    <cellStyle name="Comma 4 5 3 3" xfId="1430" xr:uid="{6A3E9470-7C43-4945-BB0F-A92D29D14B8B}"/>
    <cellStyle name="Comma 4 5 3 3 2" xfId="2815" xr:uid="{DF33037E-DF45-41FF-A785-4899C24B52E1}"/>
    <cellStyle name="Comma 4 5 3 3 2 2" xfId="6489" xr:uid="{ED941BE5-AD15-42C2-80E1-0A5796F98ACA}"/>
    <cellStyle name="Comma 4 5 3 3 3" xfId="5104" xr:uid="{6D3B01F2-5F71-4B43-B885-A8DD2DD3FB4F}"/>
    <cellStyle name="Comma 4 5 3 4" xfId="2816" xr:uid="{6E44CE9E-FF76-4189-8C84-601D342A7871}"/>
    <cellStyle name="Comma 4 5 3 4 2" xfId="6490" xr:uid="{E20D0419-6605-4CC7-B2D8-3F62F469A554}"/>
    <cellStyle name="Comma 4 5 3 5" xfId="3954" xr:uid="{A687C7E3-28B5-45CA-838A-5DD42EF10623}"/>
    <cellStyle name="Comma 4 5 4" xfId="770" xr:uid="{793A25F0-6D7B-43A7-B485-AE3C7C6B4217}"/>
    <cellStyle name="Comma 4 5 4 2" xfId="1431" xr:uid="{2E2F93E5-D138-405A-9920-B788586C118C}"/>
    <cellStyle name="Comma 4 5 4 2 2" xfId="2817" xr:uid="{BED9E60E-4894-458E-A284-21B3419FE9F9}"/>
    <cellStyle name="Comma 4 5 4 2 2 2" xfId="6491" xr:uid="{2718607E-04D1-4E81-8AAF-A2FDC9611908}"/>
    <cellStyle name="Comma 4 5 4 2 3" xfId="5105" xr:uid="{8421CB22-7AE0-4F2E-AB78-37FE1894BAD6}"/>
    <cellStyle name="Comma 4 5 4 3" xfId="2818" xr:uid="{AC67EC6A-3AE6-4653-A8BC-A050B9ADB490}"/>
    <cellStyle name="Comma 4 5 4 3 2" xfId="6492" xr:uid="{D4B32199-FBA9-456E-85C8-D1AE0C736930}"/>
    <cellStyle name="Comma 4 5 4 4" xfId="4456" xr:uid="{93C97CDC-CA3F-4144-B149-B143E2D767C0}"/>
    <cellStyle name="Comma 4 5 5" xfId="446" xr:uid="{105E9042-0FF7-4CD0-A851-187D483A6FCB}"/>
    <cellStyle name="Comma 4 5 5 2" xfId="1432" xr:uid="{CCFDF8FA-7BE1-4F9B-8F4D-14E13E2738B4}"/>
    <cellStyle name="Comma 4 5 5 2 2" xfId="2819" xr:uid="{4C154F38-9813-45AE-BFD6-08E841F434FA}"/>
    <cellStyle name="Comma 4 5 5 2 2 2" xfId="6493" xr:uid="{C0D1B779-704F-4414-AE69-3C2873C4BE6A}"/>
    <cellStyle name="Comma 4 5 5 2 3" xfId="5106" xr:uid="{493EB913-487B-4D20-AC8B-A6324070A1EE}"/>
    <cellStyle name="Comma 4 5 5 3" xfId="2820" xr:uid="{2C7D82EB-F1FF-4B01-AF65-1FAC4B53FE9D}"/>
    <cellStyle name="Comma 4 5 5 3 2" xfId="6494" xr:uid="{883BDDE5-A0F3-4512-B69A-1706089E2F16}"/>
    <cellStyle name="Comma 4 5 5 4" xfId="4132" xr:uid="{08B71563-538E-4BA9-BD88-99C4B884D4DB}"/>
    <cellStyle name="Comma 4 5 6" xfId="1433" xr:uid="{0A60E5DE-9814-4D2C-840C-2067820E9872}"/>
    <cellStyle name="Comma 4 5 6 2" xfId="2821" xr:uid="{2F230C97-A2AD-4488-9045-AF6B396BA2F5}"/>
    <cellStyle name="Comma 4 5 6 2 2" xfId="6495" xr:uid="{8CE5E027-84D3-4E5A-81C0-062BDADCC536}"/>
    <cellStyle name="Comma 4 5 6 3" xfId="5107" xr:uid="{F74A46DA-9B39-4F33-910C-9DF3965A32D9}"/>
    <cellStyle name="Comma 4 5 7" xfId="2822" xr:uid="{EDD021C1-DABB-4B72-9D99-DFE90DE66EAC}"/>
    <cellStyle name="Comma 4 5 7 2" xfId="6496" xr:uid="{C804E9C4-B300-46F1-9828-9B86E9254B8D}"/>
    <cellStyle name="Comma 4 5 8" xfId="3764" xr:uid="{F52DE40D-6B73-4B8A-B377-1B5DF5A19009}"/>
    <cellStyle name="Comma 4 6" xfId="49" xr:uid="{AA791FFB-2190-4446-8753-D102E922F63A}"/>
    <cellStyle name="Comma 4 6 2" xfId="121" xr:uid="{DF520DC0-5C8A-49FF-94ED-615E6C4A5FDB}"/>
    <cellStyle name="Comma 4 6 2 2" xfId="330" xr:uid="{0798EB80-C053-4F8E-A9B5-CE29BA52CFC6}"/>
    <cellStyle name="Comma 4 6 2 2 2" xfId="771" xr:uid="{4A4DFCAB-3BF6-4CBF-AA28-6372C65A88A2}"/>
    <cellStyle name="Comma 4 6 2 2 2 2" xfId="1434" xr:uid="{7F770FFB-4254-461E-88B1-DD1F4A0BE238}"/>
    <cellStyle name="Comma 4 6 2 2 2 2 2" xfId="2823" xr:uid="{7807B34D-0852-4E0A-827C-D4F2CE680D19}"/>
    <cellStyle name="Comma 4 6 2 2 2 2 2 2" xfId="6497" xr:uid="{E59FAB8C-5597-4F96-851C-EA1B21A2319E}"/>
    <cellStyle name="Comma 4 6 2 2 2 2 3" xfId="5108" xr:uid="{0415FAAC-D8DD-43D0-9949-A3A21F209123}"/>
    <cellStyle name="Comma 4 6 2 2 2 3" xfId="2824" xr:uid="{AFC02446-FE46-4314-9012-9A05F6095143}"/>
    <cellStyle name="Comma 4 6 2 2 2 3 2" xfId="6498" xr:uid="{6979A370-7DC1-4BFF-8766-373775B7F396}"/>
    <cellStyle name="Comma 4 6 2 2 2 4" xfId="4457" xr:uid="{DA0D90D9-FE88-413C-8003-D384822690A0}"/>
    <cellStyle name="Comma 4 6 2 2 3" xfId="1435" xr:uid="{0102B45A-6BA8-4009-ACD9-365E0EC20A3E}"/>
    <cellStyle name="Comma 4 6 2 2 3 2" xfId="2825" xr:uid="{288104F6-CBF4-4A00-B21E-C6336DF8A520}"/>
    <cellStyle name="Comma 4 6 2 2 3 2 2" xfId="6499" xr:uid="{3046AC5C-8881-4091-B737-8C1F9D5F5D0B}"/>
    <cellStyle name="Comma 4 6 2 2 3 3" xfId="5109" xr:uid="{94987A39-3082-4661-A325-BB76927CD821}"/>
    <cellStyle name="Comma 4 6 2 2 4" xfId="2826" xr:uid="{33AB6131-5B8A-4BDD-B9DC-D65A409EF1EC}"/>
    <cellStyle name="Comma 4 6 2 2 4 2" xfId="6500" xr:uid="{38CFC273-EA2F-4D09-9F29-0332ADEAFCA2}"/>
    <cellStyle name="Comma 4 6 2 2 5" xfId="4018" xr:uid="{88470D62-BF8D-421E-899C-1CD999AB766C}"/>
    <cellStyle name="Comma 4 6 2 3" xfId="772" xr:uid="{EAEA6D80-0B6D-45EC-B2BE-1FA1C7CE7D7C}"/>
    <cellStyle name="Comma 4 6 2 3 2" xfId="1436" xr:uid="{9A184D7E-C2B0-41E2-84D4-1D67603F2B2C}"/>
    <cellStyle name="Comma 4 6 2 3 2 2" xfId="2827" xr:uid="{1C4AA6F9-738D-4D3E-BDD5-B42B95315638}"/>
    <cellStyle name="Comma 4 6 2 3 2 2 2" xfId="6501" xr:uid="{759EC4DC-6800-4204-9E16-EE9A92FF1DC7}"/>
    <cellStyle name="Comma 4 6 2 3 2 3" xfId="5110" xr:uid="{CC376ABE-1CF3-4B22-A780-A06A6359FA45}"/>
    <cellStyle name="Comma 4 6 2 3 3" xfId="2828" xr:uid="{12E7C343-E0FD-477D-9670-1B34678C514D}"/>
    <cellStyle name="Comma 4 6 2 3 3 2" xfId="6502" xr:uid="{B82EA7CB-142C-4E05-8902-01388C33F4BC}"/>
    <cellStyle name="Comma 4 6 2 3 4" xfId="4458" xr:uid="{2411AF4B-F989-4D72-A2FD-87CD39330B0F}"/>
    <cellStyle name="Comma 4 6 2 4" xfId="510" xr:uid="{9C154DC1-51A4-4B61-AA3B-335B936EC1D0}"/>
    <cellStyle name="Comma 4 6 2 4 2" xfId="1437" xr:uid="{C47386EF-E8C5-4CA1-9C6D-ADE294FAF178}"/>
    <cellStyle name="Comma 4 6 2 4 2 2" xfId="2829" xr:uid="{B25D9E03-DE95-4CEA-A6A1-86AC5676BBAC}"/>
    <cellStyle name="Comma 4 6 2 4 2 2 2" xfId="6503" xr:uid="{1F790E49-3D0E-4143-9FAB-4A5B8F58EB55}"/>
    <cellStyle name="Comma 4 6 2 4 2 3" xfId="5111" xr:uid="{B030C74C-B9F6-4D5D-AAB8-2D4BEE5CFB74}"/>
    <cellStyle name="Comma 4 6 2 4 3" xfId="2830" xr:uid="{B355F87C-2C35-4E76-9448-717E6DFBDAF1}"/>
    <cellStyle name="Comma 4 6 2 4 3 2" xfId="6504" xr:uid="{F32E1502-B240-44AC-A146-F7BA901A0723}"/>
    <cellStyle name="Comma 4 6 2 4 4" xfId="4196" xr:uid="{1A74DEFD-634B-474A-A763-88DE332D00D7}"/>
    <cellStyle name="Comma 4 6 2 5" xfId="1438" xr:uid="{A7B33C5A-2A10-4D01-92FD-CADEB3B65DE8}"/>
    <cellStyle name="Comma 4 6 2 5 2" xfId="2831" xr:uid="{A3CD3481-ED53-402A-B596-BE4B9B12E40B}"/>
    <cellStyle name="Comma 4 6 2 5 2 2" xfId="6505" xr:uid="{FC733223-76F6-4399-8330-2945DE9A3A66}"/>
    <cellStyle name="Comma 4 6 2 5 3" xfId="5112" xr:uid="{7F512FDD-5C7D-4C6C-8321-904F17204568}"/>
    <cellStyle name="Comma 4 6 2 6" xfId="2832" xr:uid="{05EC57EA-6EE4-4E73-8C7B-0F0A4C20BE1C}"/>
    <cellStyle name="Comma 4 6 2 6 2" xfId="6506" xr:uid="{6FF7DF0D-40CB-417D-AEF3-C0FCC1686ADF}"/>
    <cellStyle name="Comma 4 6 2 7" xfId="3828" xr:uid="{265859CF-8149-4DC6-9CE9-606A3CF5879A}"/>
    <cellStyle name="Comma 4 6 3" xfId="264" xr:uid="{8F6F202F-8E1B-42D8-BFA3-2ADA13B85DB3}"/>
    <cellStyle name="Comma 4 6 3 2" xfId="773" xr:uid="{DBAF54AF-4BCE-4F74-B5BC-269334E419E7}"/>
    <cellStyle name="Comma 4 6 3 2 2" xfId="1439" xr:uid="{ED0C3A8E-42D7-4B0E-B81E-748147405BED}"/>
    <cellStyle name="Comma 4 6 3 2 2 2" xfId="2833" xr:uid="{C8F905C3-5326-4D03-8FE2-66E120A77146}"/>
    <cellStyle name="Comma 4 6 3 2 2 2 2" xfId="6507" xr:uid="{CE051D38-4019-44E5-81B3-5365C63A3730}"/>
    <cellStyle name="Comma 4 6 3 2 2 3" xfId="5113" xr:uid="{A9161B0E-40C8-40FE-9BB7-3680A10ADD68}"/>
    <cellStyle name="Comma 4 6 3 2 3" xfId="2834" xr:uid="{6FE5365F-7A80-4466-82B6-3E308E312E9C}"/>
    <cellStyle name="Comma 4 6 3 2 3 2" xfId="6508" xr:uid="{0D1B9797-0740-4371-AED2-38CF048DD2AC}"/>
    <cellStyle name="Comma 4 6 3 2 4" xfId="4459" xr:uid="{83691A76-6F6B-404E-ADBD-84888649B7DD}"/>
    <cellStyle name="Comma 4 6 3 3" xfId="1440" xr:uid="{40E64A98-080B-4BF6-AC10-D71CA851DAF1}"/>
    <cellStyle name="Comma 4 6 3 3 2" xfId="2835" xr:uid="{EA5D4228-ECD3-422F-A52F-031F4A98982F}"/>
    <cellStyle name="Comma 4 6 3 3 2 2" xfId="6509" xr:uid="{AA5BEB67-8EAF-40A1-AF1E-38C3F169A797}"/>
    <cellStyle name="Comma 4 6 3 3 3" xfId="5114" xr:uid="{24045921-28C5-4BA6-A823-98361842213F}"/>
    <cellStyle name="Comma 4 6 3 4" xfId="2836" xr:uid="{CFAD5548-DDC8-4111-97D1-72F29EFFA8BE}"/>
    <cellStyle name="Comma 4 6 3 4 2" xfId="6510" xr:uid="{91A81BFE-96FD-40DA-A52C-2FE6891A225D}"/>
    <cellStyle name="Comma 4 6 3 5" xfId="3955" xr:uid="{08603227-CE05-4CC5-A65C-789D85DBE93D}"/>
    <cellStyle name="Comma 4 6 4" xfId="774" xr:uid="{4971B7A6-9796-4931-B098-5147C1CF7D95}"/>
    <cellStyle name="Comma 4 6 4 2" xfId="1441" xr:uid="{3E8D7366-D7E6-4549-8195-CC1AAE6F6201}"/>
    <cellStyle name="Comma 4 6 4 2 2" xfId="2837" xr:uid="{93F9C615-C828-4EE4-901E-10BE5C5FA27F}"/>
    <cellStyle name="Comma 4 6 4 2 2 2" xfId="6511" xr:uid="{0295AF5F-678D-4EC7-8CEC-8771D330DAC3}"/>
    <cellStyle name="Comma 4 6 4 2 3" xfId="5115" xr:uid="{D3C328F8-4716-4484-B3B7-6F352D20A0F6}"/>
    <cellStyle name="Comma 4 6 4 3" xfId="2838" xr:uid="{FD42C3A8-FC9F-47F2-A512-2EF7E31826AF}"/>
    <cellStyle name="Comma 4 6 4 3 2" xfId="6512" xr:uid="{2560DE8D-C2AF-4BCD-ACF6-80C7BBADF947}"/>
    <cellStyle name="Comma 4 6 4 4" xfId="4460" xr:uid="{E9CB203B-9235-40E5-BD05-7D0EF11672F5}"/>
    <cellStyle name="Comma 4 6 5" xfId="447" xr:uid="{AF2DECE1-6A7F-4B51-9538-CFCAAD94019A}"/>
    <cellStyle name="Comma 4 6 5 2" xfId="1442" xr:uid="{80A8C7E8-A493-4205-8E0A-13A7069D0C24}"/>
    <cellStyle name="Comma 4 6 5 2 2" xfId="2839" xr:uid="{F4E28374-DC31-49D6-AC16-D9EB53B9DF5B}"/>
    <cellStyle name="Comma 4 6 5 2 2 2" xfId="6513" xr:uid="{3529191F-6330-42CB-8D27-0DF36C7AB726}"/>
    <cellStyle name="Comma 4 6 5 2 3" xfId="5116" xr:uid="{E7EDC9CD-A93B-44F4-9C0A-259592F644CD}"/>
    <cellStyle name="Comma 4 6 5 3" xfId="2840" xr:uid="{0CCC1AC2-F08A-428B-ADDD-E5530A94A0A2}"/>
    <cellStyle name="Comma 4 6 5 3 2" xfId="6514" xr:uid="{7143A84A-E11F-4C39-9123-B4607880A9B0}"/>
    <cellStyle name="Comma 4 6 5 4" xfId="4133" xr:uid="{B7D176A2-7023-45F1-88FA-01C7930964E2}"/>
    <cellStyle name="Comma 4 6 6" xfId="1443" xr:uid="{4EFC7093-0CD5-4153-AD06-42E59AA264B8}"/>
    <cellStyle name="Comma 4 6 6 2" xfId="2841" xr:uid="{D3039063-162D-4397-88CF-12421A35F913}"/>
    <cellStyle name="Comma 4 6 6 2 2" xfId="6515" xr:uid="{7AACBA56-02A7-4F33-8738-1BD635ACB824}"/>
    <cellStyle name="Comma 4 6 6 3" xfId="5117" xr:uid="{38C2A952-DDDE-4E0C-954F-E98355222925}"/>
    <cellStyle name="Comma 4 6 7" xfId="2842" xr:uid="{BCC0B482-DFCA-46D5-A4EF-F4BC65C4307B}"/>
    <cellStyle name="Comma 4 6 7 2" xfId="6516" xr:uid="{72E199FD-2A1C-46FE-80AA-C1571A9A1066}"/>
    <cellStyle name="Comma 4 6 8" xfId="3765" xr:uid="{FA88946E-5227-4B59-9642-BE576D46D23A}"/>
    <cellStyle name="Comma 4 7" xfId="106" xr:uid="{4E1ECB5E-4C16-4C1B-9081-B83EA3AC543C}"/>
    <cellStyle name="Comma 4 7 2" xfId="315" xr:uid="{0CCEDB22-07BA-4445-8426-BB5D56C86A28}"/>
    <cellStyle name="Comma 4 7 2 2" xfId="775" xr:uid="{58008F49-C8BD-42FD-B6E9-A6BBF95378E7}"/>
    <cellStyle name="Comma 4 7 2 2 2" xfId="1444" xr:uid="{CFEEFCBE-17EB-434B-8176-B812DFB5772A}"/>
    <cellStyle name="Comma 4 7 2 2 2 2" xfId="2843" xr:uid="{2C1B4BD0-E909-43B4-B2B8-B23639AEF515}"/>
    <cellStyle name="Comma 4 7 2 2 2 2 2" xfId="6517" xr:uid="{EEA2C84D-C3D8-443F-A6D0-494D5B6A3CD3}"/>
    <cellStyle name="Comma 4 7 2 2 2 3" xfId="5118" xr:uid="{2BD27B55-BD98-4FAD-868D-84C7F275E983}"/>
    <cellStyle name="Comma 4 7 2 2 3" xfId="2844" xr:uid="{994A9CE0-1A1E-478C-B6D6-E010CD7F8158}"/>
    <cellStyle name="Comma 4 7 2 2 3 2" xfId="6518" xr:uid="{F13EDDA4-3A8B-4AEA-8E51-3931C1A3A626}"/>
    <cellStyle name="Comma 4 7 2 2 4" xfId="4461" xr:uid="{59537122-2473-47F8-94EB-969AC3006AFB}"/>
    <cellStyle name="Comma 4 7 2 3" xfId="1445" xr:uid="{A052F362-673E-45BD-A9FD-3960C35FCB9D}"/>
    <cellStyle name="Comma 4 7 2 3 2" xfId="2845" xr:uid="{B2599689-2F52-4054-AA2E-BD925114CDD4}"/>
    <cellStyle name="Comma 4 7 2 3 2 2" xfId="6519" xr:uid="{963CED52-884A-45A0-9791-E4CB29066399}"/>
    <cellStyle name="Comma 4 7 2 3 3" xfId="5119" xr:uid="{9420CAAD-9393-42BC-8E48-B022EB6D1C86}"/>
    <cellStyle name="Comma 4 7 2 4" xfId="2846" xr:uid="{AF1EAABD-A2DC-4220-A5A9-D38D8360904E}"/>
    <cellStyle name="Comma 4 7 2 4 2" xfId="6520" xr:uid="{2954B40F-06B9-4D13-B944-066A98A5D08B}"/>
    <cellStyle name="Comma 4 7 2 5" xfId="4003" xr:uid="{DC4958C1-4DDE-47B4-ACD7-C3796F203D18}"/>
    <cellStyle name="Comma 4 7 3" xfId="776" xr:uid="{705A7B18-A432-42A1-8A64-6D44B306D095}"/>
    <cellStyle name="Comma 4 7 3 2" xfId="1446" xr:uid="{29F8B9E1-E874-474B-B5A6-B8598820F689}"/>
    <cellStyle name="Comma 4 7 3 2 2" xfId="2847" xr:uid="{C99E3658-F334-49BF-84FA-1A66E764EDCA}"/>
    <cellStyle name="Comma 4 7 3 2 2 2" xfId="6521" xr:uid="{D975CA88-98F3-49F2-9901-F5A2BE05AE05}"/>
    <cellStyle name="Comma 4 7 3 2 3" xfId="5120" xr:uid="{2A3692F2-7683-4B9A-8DC9-85550F88480E}"/>
    <cellStyle name="Comma 4 7 3 3" xfId="2848" xr:uid="{BCD40B86-40B4-48C9-8F60-4EE883D0A77C}"/>
    <cellStyle name="Comma 4 7 3 3 2" xfId="6522" xr:uid="{DFDFF21F-767A-4150-804A-F3CBB97487F5}"/>
    <cellStyle name="Comma 4 7 3 4" xfId="4462" xr:uid="{901B6D81-B105-4D74-92C3-3EDDD09DF934}"/>
    <cellStyle name="Comma 4 7 4" xfId="495" xr:uid="{D3B8F3E6-C83A-4171-9236-10A6E4751042}"/>
    <cellStyle name="Comma 4 7 4 2" xfId="1447" xr:uid="{74E0A53B-89A0-4363-B493-8D371D72ECEF}"/>
    <cellStyle name="Comma 4 7 4 2 2" xfId="2849" xr:uid="{AB4F9DA9-E79F-484F-8592-D11703AC2A73}"/>
    <cellStyle name="Comma 4 7 4 2 2 2" xfId="6523" xr:uid="{33CCE5E6-281B-4E57-A383-73130FC3330B}"/>
    <cellStyle name="Comma 4 7 4 2 3" xfId="5121" xr:uid="{EF718D27-5606-4342-AD41-80A5A19E3054}"/>
    <cellStyle name="Comma 4 7 4 3" xfId="2850" xr:uid="{8DE0C229-77A7-4498-8C05-2B4F2FD8EE16}"/>
    <cellStyle name="Comma 4 7 4 3 2" xfId="6524" xr:uid="{B6927247-B82A-4D0B-B941-F4D24008C6A0}"/>
    <cellStyle name="Comma 4 7 4 4" xfId="4181" xr:uid="{11E9A6A0-75B9-4969-81F1-2B4C40FE7916}"/>
    <cellStyle name="Comma 4 7 5" xfId="1448" xr:uid="{6D52A7A8-FB18-443E-BC1E-9119BC11BD3B}"/>
    <cellStyle name="Comma 4 7 5 2" xfId="2851" xr:uid="{98D2D9CB-EE33-4008-B723-35791DC2BE98}"/>
    <cellStyle name="Comma 4 7 5 2 2" xfId="6525" xr:uid="{8141270F-8842-4A79-8AEF-6B742BD5153E}"/>
    <cellStyle name="Comma 4 7 5 3" xfId="5122" xr:uid="{B562AEF7-8970-4DDB-AE55-FB185E747F5F}"/>
    <cellStyle name="Comma 4 7 6" xfId="2852" xr:uid="{189A3D17-6189-4F7B-8C74-26EAF85393A4}"/>
    <cellStyle name="Comma 4 7 6 2" xfId="6526" xr:uid="{C939E7AB-D877-44E4-8B9A-54CFA3351264}"/>
    <cellStyle name="Comma 4 7 7" xfId="3813" xr:uid="{F3813448-5D05-4A82-8B62-A1353FB41FFB}"/>
    <cellStyle name="Comma 4 8" xfId="256" xr:uid="{AEBC343E-1053-453A-A2AB-75A3A7C2C71C}"/>
    <cellStyle name="Comma 4 8 2" xfId="777" xr:uid="{1163826F-986E-4F15-9F3E-74566A93672A}"/>
    <cellStyle name="Comma 4 8 2 2" xfId="1449" xr:uid="{7C75F344-0022-4634-99ED-34D7DDB568CD}"/>
    <cellStyle name="Comma 4 8 2 2 2" xfId="2853" xr:uid="{73B6C2F7-287F-4947-AB79-6C105FA101CD}"/>
    <cellStyle name="Comma 4 8 2 2 2 2" xfId="6527" xr:uid="{D71BECA6-FC33-4724-A2B7-5ABD92C2F2EF}"/>
    <cellStyle name="Comma 4 8 2 2 3" xfId="5123" xr:uid="{F5CE196E-902E-4A06-A61A-26F2B5C35490}"/>
    <cellStyle name="Comma 4 8 2 3" xfId="2854" xr:uid="{0BC5C515-E468-48AE-8DF7-4A14F51FD0D8}"/>
    <cellStyle name="Comma 4 8 2 3 2" xfId="6528" xr:uid="{C0EF02E4-E967-4FAD-B4D3-CD867F23A2F6}"/>
    <cellStyle name="Comma 4 8 2 4" xfId="4463" xr:uid="{EECA16E2-7BD9-4557-BEB3-C91F4239D41F}"/>
    <cellStyle name="Comma 4 8 3" xfId="1450" xr:uid="{F95F1FC4-D6DC-4F4E-ADE4-551B79CB22E4}"/>
    <cellStyle name="Comma 4 8 3 2" xfId="2855" xr:uid="{E1B0CBA4-1DD3-447B-81B8-1A94F9138E6B}"/>
    <cellStyle name="Comma 4 8 3 2 2" xfId="6529" xr:uid="{D42809BA-9A00-4BA9-86F3-8D22C0DA7148}"/>
    <cellStyle name="Comma 4 8 3 3" xfId="5124" xr:uid="{759EC30B-22F0-4A51-9F5A-E90F93326D9F}"/>
    <cellStyle name="Comma 4 8 4" xfId="2856" xr:uid="{B857E74C-DFE2-44F2-A33F-D0EFE0203D6F}"/>
    <cellStyle name="Comma 4 8 4 2" xfId="6530" xr:uid="{FDBD902B-DA5C-408D-AC70-8901C73B7201}"/>
    <cellStyle name="Comma 4 8 5" xfId="3947" xr:uid="{2606D227-5FBE-457E-B4CB-31CD1846C9D6}"/>
    <cellStyle name="Comma 4 9" xfId="211" xr:uid="{C3B0427A-0433-4EF8-A47E-B98AE533B572}"/>
    <cellStyle name="Comma 4 9 2" xfId="778" xr:uid="{0FA19B29-705B-4926-A77D-BE73BBB5C831}"/>
    <cellStyle name="Comma 4 9 2 2" xfId="1451" xr:uid="{C115EEA2-9A5F-4375-9F5A-E166522A60FB}"/>
    <cellStyle name="Comma 4 9 2 2 2" xfId="2857" xr:uid="{DEB5C98F-F7D3-43AF-8541-3400C1C71784}"/>
    <cellStyle name="Comma 4 9 2 2 2 2" xfId="6531" xr:uid="{21E15DB1-6479-4ED2-B0C7-BA70637F0E4E}"/>
    <cellStyle name="Comma 4 9 2 2 3" xfId="5125" xr:uid="{67753A0E-88BD-4595-8468-AF870053CFC9}"/>
    <cellStyle name="Comma 4 9 2 3" xfId="2858" xr:uid="{260FEC94-DF60-4ADA-854E-145B915C2194}"/>
    <cellStyle name="Comma 4 9 2 3 2" xfId="6532" xr:uid="{5B056137-00A3-41A2-B9CA-37E9129A61FE}"/>
    <cellStyle name="Comma 4 9 2 4" xfId="4464" xr:uid="{A19689BE-3546-4747-8F77-40A3675A3F8C}"/>
    <cellStyle name="Comma 4 9 3" xfId="1452" xr:uid="{DDF45514-BFCE-449B-B271-D41BB1D875C9}"/>
    <cellStyle name="Comma 4 9 3 2" xfId="2859" xr:uid="{FC594212-6C28-4758-963E-BF7914DF6F75}"/>
    <cellStyle name="Comma 4 9 3 2 2" xfId="6533" xr:uid="{E75FDB7E-DF12-498A-A1C8-2677E44BD721}"/>
    <cellStyle name="Comma 4 9 3 3" xfId="5126" xr:uid="{A81ADFAE-8051-49AA-B57B-1E579599A208}"/>
    <cellStyle name="Comma 4 9 4" xfId="2860" xr:uid="{7D83645C-4F12-42FF-A1B2-68F67621D0F2}"/>
    <cellStyle name="Comma 4 9 4 2" xfId="6534" xr:uid="{3EDA6BAA-4B6A-434B-BC4C-93636D40BC69}"/>
    <cellStyle name="Comma 4 9 5" xfId="3904" xr:uid="{EA29C18A-4D4B-4164-80D1-BF82CBBFA13C}"/>
    <cellStyle name="Comma 5" xfId="50" xr:uid="{326EE06D-5203-4EE4-A564-6AAA8EFAE36B}"/>
    <cellStyle name="Comma 5 10" xfId="448" xr:uid="{AD5CA3C2-F158-4C08-9890-B4CE3220FD22}"/>
    <cellStyle name="Comma 5 10 2" xfId="1453" xr:uid="{D7CB40E2-4AED-479B-9880-8EC2C721EF2E}"/>
    <cellStyle name="Comma 5 10 2 2" xfId="2861" xr:uid="{AB5809F0-33B5-4010-8900-09C7070A3439}"/>
    <cellStyle name="Comma 5 10 2 2 2" xfId="6535" xr:uid="{2ACDC9FA-504C-4ED0-9228-17D6394E17DF}"/>
    <cellStyle name="Comma 5 10 2 3" xfId="5127" xr:uid="{DD2544B7-0CED-479E-AC41-613AADE8C482}"/>
    <cellStyle name="Comma 5 10 3" xfId="2862" xr:uid="{13ADA0EE-A32C-41AA-B578-2C1BD1231DCF}"/>
    <cellStyle name="Comma 5 10 3 2" xfId="6536" xr:uid="{60758F1B-E831-4587-9E40-435F38E6D1AD}"/>
    <cellStyle name="Comma 5 10 4" xfId="4134" xr:uid="{0C63FCBD-17D1-4011-9D06-39169285017B}"/>
    <cellStyle name="Comma 5 11" xfId="1454" xr:uid="{9A5D824F-41A2-4B33-9014-5163A104E10F}"/>
    <cellStyle name="Comma 5 11 2" xfId="2863" xr:uid="{01C53F84-4F02-4D64-ADE6-1C60033B4AB3}"/>
    <cellStyle name="Comma 5 11 2 2" xfId="6537" xr:uid="{97DB53E6-D1FB-4F49-B6DE-0EFC4E9F6364}"/>
    <cellStyle name="Comma 5 11 3" xfId="5128" xr:uid="{75606C67-55C3-44E7-8599-AC11B7FA71A8}"/>
    <cellStyle name="Comma 5 12" xfId="2864" xr:uid="{B6F2AC12-14C0-4450-9E34-C85EFCD36134}"/>
    <cellStyle name="Comma 5 12 2" xfId="6538" xr:uid="{1D3CD4A4-4B34-428B-8B94-413DB296DD92}"/>
    <cellStyle name="Comma 5 13" xfId="3766" xr:uid="{C5024F62-45C7-4EF3-A962-2177F3C47158}"/>
    <cellStyle name="Comma 5 2" xfId="51" xr:uid="{FEB5FFA5-EC11-45B0-909A-CF812D8AE8DF}"/>
    <cellStyle name="Comma 5 2 2" xfId="143" xr:uid="{6CD39ECF-9C3E-4C3D-ABDC-E21534CBF35F}"/>
    <cellStyle name="Comma 5 2 2 2" xfId="352" xr:uid="{716DD3A1-89A3-4697-B5CF-68403E3E78E1}"/>
    <cellStyle name="Comma 5 2 2 2 2" xfId="779" xr:uid="{1A3BEAA3-08A6-4D53-BF1E-B50688658F4C}"/>
    <cellStyle name="Comma 5 2 2 2 2 2" xfId="1455" xr:uid="{CFBD2088-AE02-4323-8D03-2E4485933F1A}"/>
    <cellStyle name="Comma 5 2 2 2 2 2 2" xfId="2865" xr:uid="{E05D0DAC-7A6E-4B68-B317-9DD72916C127}"/>
    <cellStyle name="Comma 5 2 2 2 2 2 2 2" xfId="6539" xr:uid="{EF52798D-281D-474A-AF9B-4FBD15EEEAD0}"/>
    <cellStyle name="Comma 5 2 2 2 2 2 3" xfId="5129" xr:uid="{DD4A8CB1-3F91-4F3E-8911-45005F397FBC}"/>
    <cellStyle name="Comma 5 2 2 2 2 3" xfId="2866" xr:uid="{0ADEF30F-70A6-4397-A7D7-9879D5A280F8}"/>
    <cellStyle name="Comma 5 2 2 2 2 3 2" xfId="6540" xr:uid="{96A7564A-3B3D-4676-BCB6-BB87C58FB2A0}"/>
    <cellStyle name="Comma 5 2 2 2 2 4" xfId="4465" xr:uid="{0470D00D-CA23-4C6D-8C47-505189DA6D2D}"/>
    <cellStyle name="Comma 5 2 2 2 3" xfId="1456" xr:uid="{DC8DB228-854F-4F76-BE10-E766FC063A95}"/>
    <cellStyle name="Comma 5 2 2 2 3 2" xfId="2867" xr:uid="{29706712-C2CF-4511-A199-025DAC033170}"/>
    <cellStyle name="Comma 5 2 2 2 3 2 2" xfId="6541" xr:uid="{C2AD9D83-A32A-4A63-ACA2-0A82755D0F0F}"/>
    <cellStyle name="Comma 5 2 2 2 3 3" xfId="5130" xr:uid="{A7A58EF0-B93D-4EA3-B65D-3EC6939F8CDF}"/>
    <cellStyle name="Comma 5 2 2 2 4" xfId="2868" xr:uid="{F5AA1598-9E45-4FFA-841B-CFD33BFEAA7A}"/>
    <cellStyle name="Comma 5 2 2 2 4 2" xfId="6542" xr:uid="{D2354B43-45B2-4953-9517-D7728B7B6832}"/>
    <cellStyle name="Comma 5 2 2 2 5" xfId="4040" xr:uid="{2A492FC9-49F7-4681-9811-C0510A06254B}"/>
    <cellStyle name="Comma 5 2 2 3" xfId="780" xr:uid="{3360EAF4-76C9-4C46-BD39-444CE622A9D1}"/>
    <cellStyle name="Comma 5 2 2 3 2" xfId="1457" xr:uid="{26D8C1BB-2BEB-4F4B-BA44-0F2BF50871DE}"/>
    <cellStyle name="Comma 5 2 2 3 2 2" xfId="2869" xr:uid="{FE0118F7-64B4-4AAD-A6D3-1A41A4C2E590}"/>
    <cellStyle name="Comma 5 2 2 3 2 2 2" xfId="6543" xr:uid="{68619E92-5B96-4AB5-A309-B528A39D61D4}"/>
    <cellStyle name="Comma 5 2 2 3 2 3" xfId="5131" xr:uid="{96E054E6-F62E-44C4-88C4-0D0C96DA9D56}"/>
    <cellStyle name="Comma 5 2 2 3 3" xfId="2870" xr:uid="{B9980C71-53A8-485D-B970-368C4E03A7A5}"/>
    <cellStyle name="Comma 5 2 2 3 3 2" xfId="6544" xr:uid="{6AB30F05-8E96-4E36-8733-A555F7D69A9E}"/>
    <cellStyle name="Comma 5 2 2 3 4" xfId="4466" xr:uid="{77B3DBD4-0138-47D5-9A26-585EFBEA96E2}"/>
    <cellStyle name="Comma 5 2 2 4" xfId="532" xr:uid="{769561FE-581F-409E-BBBE-CD3E7FB5CE72}"/>
    <cellStyle name="Comma 5 2 2 4 2" xfId="1458" xr:uid="{4DAA070E-E85C-4AF5-84A6-D006B23EE62F}"/>
    <cellStyle name="Comma 5 2 2 4 2 2" xfId="2871" xr:uid="{5D16D12A-8C71-4E51-BC60-FBDB16C9BA13}"/>
    <cellStyle name="Comma 5 2 2 4 2 2 2" xfId="6545" xr:uid="{3F0F1BA4-FE04-4679-8CAC-11A98361CEB2}"/>
    <cellStyle name="Comma 5 2 2 4 2 3" xfId="5132" xr:uid="{54924E3C-7969-4CAA-9AF8-89FF3C801DAB}"/>
    <cellStyle name="Comma 5 2 2 4 3" xfId="2872" xr:uid="{3DD8DF63-C89B-44DE-B4BA-9F590E3D3B4E}"/>
    <cellStyle name="Comma 5 2 2 4 3 2" xfId="6546" xr:uid="{7B901A6F-3301-4E8B-8268-F9A4B48761E0}"/>
    <cellStyle name="Comma 5 2 2 4 4" xfId="4218" xr:uid="{A4E13B9D-F38E-4266-81D8-5B158FC7B1C6}"/>
    <cellStyle name="Comma 5 2 2 5" xfId="1459" xr:uid="{E3115868-B242-4DED-B0C1-E81545A2B382}"/>
    <cellStyle name="Comma 5 2 2 5 2" xfId="2873" xr:uid="{3867D13D-E7D2-4CBC-A2EB-BB3506CB7FF2}"/>
    <cellStyle name="Comma 5 2 2 5 2 2" xfId="6547" xr:uid="{392D0A1F-0BC9-45EE-8937-426F81314C76}"/>
    <cellStyle name="Comma 5 2 2 5 3" xfId="5133" xr:uid="{0FF6DA61-90E5-4E18-B0CE-38FA8067C478}"/>
    <cellStyle name="Comma 5 2 2 6" xfId="2874" xr:uid="{995B222B-B84D-402C-BDC3-C8671DCFFC30}"/>
    <cellStyle name="Comma 5 2 2 6 2" xfId="6548" xr:uid="{6742A459-96AC-4F44-8DE2-B264BC99AC96}"/>
    <cellStyle name="Comma 5 2 2 7" xfId="3850" xr:uid="{94D02DB2-C620-419A-BEF6-984AAA80C34A}"/>
    <cellStyle name="Comma 5 2 3" xfId="266" xr:uid="{7FD3C146-9042-4343-9491-FF96224A115A}"/>
    <cellStyle name="Comma 5 2 3 2" xfId="781" xr:uid="{C96912A1-1741-45E4-8F1C-50F3A2C55352}"/>
    <cellStyle name="Comma 5 2 3 2 2" xfId="1460" xr:uid="{C4B0D5F0-C400-4DC5-B489-286056563829}"/>
    <cellStyle name="Comma 5 2 3 2 2 2" xfId="2875" xr:uid="{ED5899BA-F550-4F98-99D9-B6840F608AA2}"/>
    <cellStyle name="Comma 5 2 3 2 2 2 2" xfId="6549" xr:uid="{ADE9860D-68E7-4F9E-B77B-2805ED486A6B}"/>
    <cellStyle name="Comma 5 2 3 2 2 3" xfId="5134" xr:uid="{482EC50A-88FF-4DDB-B691-9EEF56E09FE2}"/>
    <cellStyle name="Comma 5 2 3 2 3" xfId="2876" xr:uid="{5DA5F5CD-387C-4866-98B7-8937FAFB9FA0}"/>
    <cellStyle name="Comma 5 2 3 2 3 2" xfId="6550" xr:uid="{99987B95-293B-4334-BC21-B73C077CC40F}"/>
    <cellStyle name="Comma 5 2 3 2 4" xfId="4467" xr:uid="{D1CCFB4B-2E5C-4B19-8864-295C8CE7FD47}"/>
    <cellStyle name="Comma 5 2 3 3" xfId="1461" xr:uid="{8D41E942-1AC4-4616-9486-3B7BDF7E0058}"/>
    <cellStyle name="Comma 5 2 3 3 2" xfId="2877" xr:uid="{6117C56A-8839-4381-8A5D-CB7CD2EC2188}"/>
    <cellStyle name="Comma 5 2 3 3 2 2" xfId="6551" xr:uid="{8EE954ED-4908-407D-981D-1060C9D1BB7D}"/>
    <cellStyle name="Comma 5 2 3 3 3" xfId="5135" xr:uid="{E471DB47-2954-4150-AE45-087AA490D36F}"/>
    <cellStyle name="Comma 5 2 3 4" xfId="2878" xr:uid="{CBD8118C-8447-4776-ACF3-79CD7C59637F}"/>
    <cellStyle name="Comma 5 2 3 4 2" xfId="6552" xr:uid="{1746DAC5-BA19-4CD9-A3AB-999F18309AB0}"/>
    <cellStyle name="Comma 5 2 3 5" xfId="3957" xr:uid="{D8E093F1-AB80-4A00-8102-533A9E55E11A}"/>
    <cellStyle name="Comma 5 2 4" xfId="782" xr:uid="{8EF3A993-6EA2-4612-B0B1-260F7A5B28DE}"/>
    <cellStyle name="Comma 5 2 4 2" xfId="1462" xr:uid="{CAD5A0A0-2A72-4848-8748-3B3E83680A73}"/>
    <cellStyle name="Comma 5 2 4 2 2" xfId="2879" xr:uid="{6F741E49-ABD1-466A-AADC-32B6A5B6A3B9}"/>
    <cellStyle name="Comma 5 2 4 2 2 2" xfId="6553" xr:uid="{BACB9FBA-E1AB-4FCC-B597-634DA7FBD12B}"/>
    <cellStyle name="Comma 5 2 4 2 3" xfId="5136" xr:uid="{A1747354-5331-431D-A877-AF8ABD13E30E}"/>
    <cellStyle name="Comma 5 2 4 3" xfId="2880" xr:uid="{ABE2A6A6-8182-4136-93DB-DC374EDE393B}"/>
    <cellStyle name="Comma 5 2 4 3 2" xfId="6554" xr:uid="{9DC49842-C5FE-444A-A3AE-FE32683BBD1C}"/>
    <cellStyle name="Comma 5 2 4 4" xfId="4468" xr:uid="{F18A2D91-30A8-4965-9291-9D01E76F9A06}"/>
    <cellStyle name="Comma 5 2 5" xfId="449" xr:uid="{86ACE9EF-F639-4DDB-B986-4C2CCEA9B703}"/>
    <cellStyle name="Comma 5 2 5 2" xfId="1463" xr:uid="{29B9E8D0-9032-4B1E-89DB-765852AB76B4}"/>
    <cellStyle name="Comma 5 2 5 2 2" xfId="2881" xr:uid="{BF9DD40C-C108-4959-A8AD-99F9E4FAE383}"/>
    <cellStyle name="Comma 5 2 5 2 2 2" xfId="6555" xr:uid="{560D7D6A-560F-4221-BC6F-40746D6C5AA8}"/>
    <cellStyle name="Comma 5 2 5 2 3" xfId="5137" xr:uid="{41561177-3EE9-4ED0-98F9-B27E965C7BA9}"/>
    <cellStyle name="Comma 5 2 5 3" xfId="2882" xr:uid="{802DB5B5-4785-453A-BFB2-44055ECE23E7}"/>
    <cellStyle name="Comma 5 2 5 3 2" xfId="6556" xr:uid="{E7F80726-13E8-4FA0-B6F6-73F24FCC089D}"/>
    <cellStyle name="Comma 5 2 5 4" xfId="4135" xr:uid="{BD8BD601-8C09-4D76-8737-24B7D9C84EFB}"/>
    <cellStyle name="Comma 5 2 6" xfId="1464" xr:uid="{C5B8F0C1-F225-4E57-9167-322EEC75994B}"/>
    <cellStyle name="Comma 5 2 6 2" xfId="2883" xr:uid="{D7CB389F-5339-4938-AD25-D9D81D44AC32}"/>
    <cellStyle name="Comma 5 2 6 2 2" xfId="6557" xr:uid="{3DE7CABC-CBE0-478E-91CD-AA86EC66CA2B}"/>
    <cellStyle name="Comma 5 2 6 3" xfId="5138" xr:uid="{CAF409D6-CB78-494C-94FB-ED81C73F6CA2}"/>
    <cellStyle name="Comma 5 2 7" xfId="2884" xr:uid="{14ECDF1C-F208-4FA9-BCE2-1F7B7409CF8E}"/>
    <cellStyle name="Comma 5 2 7 2" xfId="6558" xr:uid="{2CAFE070-F8C1-4414-8B1A-F78B5082073D}"/>
    <cellStyle name="Comma 5 2 8" xfId="3767" xr:uid="{F497C47E-EA71-468A-88F6-426A702D5A96}"/>
    <cellStyle name="Comma 5 3" xfId="52" xr:uid="{2EB6DF40-804A-4D37-B877-669F285FB547}"/>
    <cellStyle name="Comma 5 3 2" xfId="157" xr:uid="{85C98C51-E3E9-463B-BFDB-0780B8E9695D}"/>
    <cellStyle name="Comma 5 3 2 2" xfId="366" xr:uid="{70C59ADE-E549-41EC-B666-D1A2C34BF2C7}"/>
    <cellStyle name="Comma 5 3 2 2 2" xfId="783" xr:uid="{15C77B50-6722-41AD-9C9D-168BDBC8F08A}"/>
    <cellStyle name="Comma 5 3 2 2 2 2" xfId="1465" xr:uid="{2361A23F-8510-455A-A73E-A7E71DDA356F}"/>
    <cellStyle name="Comma 5 3 2 2 2 2 2" xfId="2885" xr:uid="{C513DD3F-9A39-4899-AD99-3FDD00F4C1F1}"/>
    <cellStyle name="Comma 5 3 2 2 2 2 2 2" xfId="6559" xr:uid="{45C5D802-0442-4CF8-B545-88465C1AD175}"/>
    <cellStyle name="Comma 5 3 2 2 2 2 3" xfId="5139" xr:uid="{EC730A59-1C4C-4373-BCB7-BBF5D273E1D9}"/>
    <cellStyle name="Comma 5 3 2 2 2 3" xfId="2886" xr:uid="{4A20F226-0973-4700-89CA-798934B72E8E}"/>
    <cellStyle name="Comma 5 3 2 2 2 3 2" xfId="6560" xr:uid="{4BC8A783-702D-4489-BEA8-A55A0C76A884}"/>
    <cellStyle name="Comma 5 3 2 2 2 4" xfId="4469" xr:uid="{8364A42F-FD62-4808-A42F-AC4970972A9E}"/>
    <cellStyle name="Comma 5 3 2 2 3" xfId="1466" xr:uid="{5E95E6FE-887D-4C22-93EB-DEF456E24870}"/>
    <cellStyle name="Comma 5 3 2 2 3 2" xfId="2887" xr:uid="{88825A86-7F11-4EA5-A1AF-1291BE8B4E04}"/>
    <cellStyle name="Comma 5 3 2 2 3 2 2" xfId="6561" xr:uid="{5FD1279C-AFA9-472A-BF49-587A28AE1968}"/>
    <cellStyle name="Comma 5 3 2 2 3 3" xfId="5140" xr:uid="{FB0B4FFD-E19F-4431-8C56-9D64175E03B7}"/>
    <cellStyle name="Comma 5 3 2 2 4" xfId="2888" xr:uid="{2105BA76-5CFE-4036-B925-B392AF81F1E0}"/>
    <cellStyle name="Comma 5 3 2 2 4 2" xfId="6562" xr:uid="{0BABAE4F-90F4-4FCA-AE4F-D3701E710B94}"/>
    <cellStyle name="Comma 5 3 2 2 5" xfId="4054" xr:uid="{8526611E-D1DC-4FAE-9E4D-9B4AE1D3F045}"/>
    <cellStyle name="Comma 5 3 2 3" xfId="784" xr:uid="{563C8F1E-D629-449D-82DD-05A42394F714}"/>
    <cellStyle name="Comma 5 3 2 3 2" xfId="1467" xr:uid="{CCA81323-692E-4800-A7A4-E7F42AE33124}"/>
    <cellStyle name="Comma 5 3 2 3 2 2" xfId="2889" xr:uid="{D7277A1F-E159-4BCD-A503-EEF1D97D354F}"/>
    <cellStyle name="Comma 5 3 2 3 2 2 2" xfId="6563" xr:uid="{FF547A36-0F52-4646-83CE-63919AE1B032}"/>
    <cellStyle name="Comma 5 3 2 3 2 3" xfId="5141" xr:uid="{8A6C8FB3-3702-4047-835F-4F678378B935}"/>
    <cellStyle name="Comma 5 3 2 3 3" xfId="2890" xr:uid="{367D2CB4-4FB1-4F59-AE65-B5DFC1701998}"/>
    <cellStyle name="Comma 5 3 2 3 3 2" xfId="6564" xr:uid="{41F1E76A-397E-44CE-937C-963CD26FA0D2}"/>
    <cellStyle name="Comma 5 3 2 3 4" xfId="4470" xr:uid="{760BC544-DBD1-4F6A-ACFE-8C29714E007A}"/>
    <cellStyle name="Comma 5 3 2 4" xfId="546" xr:uid="{07D8292D-7793-4CBE-A369-257D527AD54C}"/>
    <cellStyle name="Comma 5 3 2 4 2" xfId="1468" xr:uid="{3877FB42-0A6B-48FF-8A8E-1FC13E7ABF36}"/>
    <cellStyle name="Comma 5 3 2 4 2 2" xfId="2891" xr:uid="{1D7EF699-2D14-4C1B-9675-73267C7C2E49}"/>
    <cellStyle name="Comma 5 3 2 4 2 2 2" xfId="6565" xr:uid="{79316CCE-12E4-4E56-B074-53B818B8DAC2}"/>
    <cellStyle name="Comma 5 3 2 4 2 3" xfId="5142" xr:uid="{91CEDEEA-4013-4F4C-B373-D4142CBB4C16}"/>
    <cellStyle name="Comma 5 3 2 4 3" xfId="2892" xr:uid="{15D9A094-C3D9-4A90-814E-CF518E642AA1}"/>
    <cellStyle name="Comma 5 3 2 4 3 2" xfId="6566" xr:uid="{C5D1EAF5-4BB8-481C-A41D-828DDA22315A}"/>
    <cellStyle name="Comma 5 3 2 4 4" xfId="4232" xr:uid="{E404075B-905F-4C6F-A625-933BA1FDC1E4}"/>
    <cellStyle name="Comma 5 3 2 5" xfId="1469" xr:uid="{74EFBB1C-5BE4-43AA-82CE-30F59CD37F3F}"/>
    <cellStyle name="Comma 5 3 2 5 2" xfId="2893" xr:uid="{A8AEE76B-054F-4725-B383-A17DA1715C00}"/>
    <cellStyle name="Comma 5 3 2 5 2 2" xfId="6567" xr:uid="{5F1303B0-E64B-4C1E-9896-3C6C95DC0E7E}"/>
    <cellStyle name="Comma 5 3 2 5 3" xfId="5143" xr:uid="{4D47314F-9165-4B4B-8763-C5100811BE21}"/>
    <cellStyle name="Comma 5 3 2 6" xfId="2894" xr:uid="{38F24B86-3BE2-45D1-8E07-5FAB4C708D7D}"/>
    <cellStyle name="Comma 5 3 2 6 2" xfId="6568" xr:uid="{9D2B91E6-054D-4871-BF22-6A756D9A0B64}"/>
    <cellStyle name="Comma 5 3 2 7" xfId="3864" xr:uid="{78004F0D-0555-4019-B52A-D9B09DE44534}"/>
    <cellStyle name="Comma 5 3 3" xfId="267" xr:uid="{D3EC04F6-6C31-4246-B0CC-8E49491E662E}"/>
    <cellStyle name="Comma 5 3 3 2" xfId="785" xr:uid="{F262FEDD-EC19-4C51-ABDC-C17762F61CDB}"/>
    <cellStyle name="Comma 5 3 3 2 2" xfId="1470" xr:uid="{825B120A-BF13-46FC-A8D8-3F7A863CB7A4}"/>
    <cellStyle name="Comma 5 3 3 2 2 2" xfId="2895" xr:uid="{BC5118BD-20CD-4292-8E37-2DAE3837CF50}"/>
    <cellStyle name="Comma 5 3 3 2 2 2 2" xfId="6569" xr:uid="{48257138-9545-41ED-B8B5-714206B53A33}"/>
    <cellStyle name="Comma 5 3 3 2 2 3" xfId="5144" xr:uid="{69CFCDB2-179F-4DCD-93D6-BD075DF58841}"/>
    <cellStyle name="Comma 5 3 3 2 3" xfId="2896" xr:uid="{6BC0DD34-CE53-41DE-996F-92BB0C3450BD}"/>
    <cellStyle name="Comma 5 3 3 2 3 2" xfId="6570" xr:uid="{4BFBDAD8-0DE0-4ECB-A530-CD9FC5FB2B1F}"/>
    <cellStyle name="Comma 5 3 3 2 4" xfId="4471" xr:uid="{48012395-2E30-41F2-970B-0B29F3CF531F}"/>
    <cellStyle name="Comma 5 3 3 3" xfId="1471" xr:uid="{26B65866-BD5D-4D0C-B9EA-C86872197274}"/>
    <cellStyle name="Comma 5 3 3 3 2" xfId="2897" xr:uid="{EDB1E443-6548-4141-8A47-FC6D73284EF0}"/>
    <cellStyle name="Comma 5 3 3 3 2 2" xfId="6571" xr:uid="{7086E083-D833-44FE-AFC0-A8F6F8A9DE54}"/>
    <cellStyle name="Comma 5 3 3 3 3" xfId="5145" xr:uid="{9FE1DC55-FE37-405C-B1D5-F6DDDDCFF7EC}"/>
    <cellStyle name="Comma 5 3 3 4" xfId="2898" xr:uid="{61126DD9-1FF4-49FC-AC61-F8193C827ED8}"/>
    <cellStyle name="Comma 5 3 3 4 2" xfId="6572" xr:uid="{600473A2-F6EE-4076-B82C-39CCA6B29CFB}"/>
    <cellStyle name="Comma 5 3 3 5" xfId="3958" xr:uid="{B2946DFE-623A-4263-888C-7C7851829453}"/>
    <cellStyle name="Comma 5 3 4" xfId="786" xr:uid="{D3903919-72FE-4159-A8EB-E582B16CC2B5}"/>
    <cellStyle name="Comma 5 3 4 2" xfId="1472" xr:uid="{1EB8A057-AA82-44B2-926B-47015E53835E}"/>
    <cellStyle name="Comma 5 3 4 2 2" xfId="2899" xr:uid="{6BA0F005-E5EA-4981-B2EB-67C49BFD910A}"/>
    <cellStyle name="Comma 5 3 4 2 2 2" xfId="6573" xr:uid="{2BACF350-22F6-4E1E-A715-D2B9C605E3F1}"/>
    <cellStyle name="Comma 5 3 4 2 3" xfId="5146" xr:uid="{FE6F854A-FC4D-454D-B1A5-03485D5C9029}"/>
    <cellStyle name="Comma 5 3 4 3" xfId="2900" xr:uid="{0C26301D-F432-4BAD-A30D-4510D7BB971D}"/>
    <cellStyle name="Comma 5 3 4 3 2" xfId="6574" xr:uid="{D10D837C-2EEE-493B-ADA2-A156F750374A}"/>
    <cellStyle name="Comma 5 3 4 4" xfId="4472" xr:uid="{042C748B-DABF-4EA2-B2DB-2AA965A67F84}"/>
    <cellStyle name="Comma 5 3 5" xfId="450" xr:uid="{E7147528-90F9-42C7-9340-094A77FDA032}"/>
    <cellStyle name="Comma 5 3 5 2" xfId="1473" xr:uid="{E0B24F77-D90C-4FC4-A0FD-9EB3FA409EB0}"/>
    <cellStyle name="Comma 5 3 5 2 2" xfId="2901" xr:uid="{0368DBAE-27FA-43B8-8051-259F2D47F392}"/>
    <cellStyle name="Comma 5 3 5 2 2 2" xfId="6575" xr:uid="{CAF52A5A-E772-4A8A-831E-B6A5C74D22AC}"/>
    <cellStyle name="Comma 5 3 5 2 3" xfId="5147" xr:uid="{7387C972-7A20-43D9-A601-00033BFFF80B}"/>
    <cellStyle name="Comma 5 3 5 3" xfId="2902" xr:uid="{82C39C87-6B01-4AD6-BA05-C071F8FC6752}"/>
    <cellStyle name="Comma 5 3 5 3 2" xfId="6576" xr:uid="{3D5ACC01-E590-41DE-AF81-8327E79ABB0C}"/>
    <cellStyle name="Comma 5 3 5 4" xfId="4136" xr:uid="{5B1A7410-55E6-4C79-BA27-4C4A04CF5406}"/>
    <cellStyle name="Comma 5 3 6" xfId="1474" xr:uid="{5FE65E3C-F128-45D0-AC4F-CBC458DFB2CF}"/>
    <cellStyle name="Comma 5 3 6 2" xfId="2903" xr:uid="{FC4BE0F2-34CC-4CF6-A5BD-71CCF5F531FD}"/>
    <cellStyle name="Comma 5 3 6 2 2" xfId="6577" xr:uid="{081EC1CB-382C-4317-AD0D-E840F9E1D289}"/>
    <cellStyle name="Comma 5 3 6 3" xfId="5148" xr:uid="{CACE0965-9230-4E71-BE7A-C19A6352919C}"/>
    <cellStyle name="Comma 5 3 7" xfId="2904" xr:uid="{2075BCE8-45F2-4B50-8E86-C030C3563C73}"/>
    <cellStyle name="Comma 5 3 7 2" xfId="6578" xr:uid="{F3434E90-B53B-427C-A6A7-7973A25D8EB2}"/>
    <cellStyle name="Comma 5 3 8" xfId="3768" xr:uid="{D6FE8EAB-AA4F-442D-9F7A-255ECC9F6DEC}"/>
    <cellStyle name="Comma 5 4" xfId="53" xr:uid="{A5F824D7-B539-418F-9B22-1128C49F13B0}"/>
    <cellStyle name="Comma 5 4 2" xfId="177" xr:uid="{A606A045-6B23-41A4-8CB6-9F61F66D3418}"/>
    <cellStyle name="Comma 5 4 2 2" xfId="386" xr:uid="{E3CF9052-04C0-4FE4-A5D3-CC4A19BF9B53}"/>
    <cellStyle name="Comma 5 4 2 2 2" xfId="787" xr:uid="{EB7618CE-9B6C-43F3-A66D-6EFAA828C55D}"/>
    <cellStyle name="Comma 5 4 2 2 2 2" xfId="1475" xr:uid="{D9437133-137A-4726-A232-DCAD51FBF847}"/>
    <cellStyle name="Comma 5 4 2 2 2 2 2" xfId="2905" xr:uid="{87D834BA-E7C3-4ACC-9D5E-DAC095631B6D}"/>
    <cellStyle name="Comma 5 4 2 2 2 2 2 2" xfId="6579" xr:uid="{3FF1BAD6-488F-4ADA-9941-B17343C5512E}"/>
    <cellStyle name="Comma 5 4 2 2 2 2 3" xfId="5149" xr:uid="{1E5AFB20-BA82-45EC-9EBD-4EA224B57ACF}"/>
    <cellStyle name="Comma 5 4 2 2 2 3" xfId="2906" xr:uid="{E0AAB48B-142A-4219-AA50-1B6E1EC55EFE}"/>
    <cellStyle name="Comma 5 4 2 2 2 3 2" xfId="6580" xr:uid="{1CCDE53B-8D47-4449-B40F-7CD2FB15079A}"/>
    <cellStyle name="Comma 5 4 2 2 2 4" xfId="4473" xr:uid="{03373FB1-FDAD-4A06-A5A8-8DA835E23128}"/>
    <cellStyle name="Comma 5 4 2 2 3" xfId="1476" xr:uid="{4FEF55E9-3333-4D7D-BF07-3C3399A9E89B}"/>
    <cellStyle name="Comma 5 4 2 2 3 2" xfId="2907" xr:uid="{8C31CD60-6F67-4CF3-9EB2-FF8273BC3B15}"/>
    <cellStyle name="Comma 5 4 2 2 3 2 2" xfId="6581" xr:uid="{75F1EF36-7919-4786-8A61-F45B541ABAD0}"/>
    <cellStyle name="Comma 5 4 2 2 3 3" xfId="5150" xr:uid="{DDA13230-6140-4871-A66F-79707EFF794C}"/>
    <cellStyle name="Comma 5 4 2 2 4" xfId="2908" xr:uid="{70AF2084-768A-4978-8A77-46469CD4219F}"/>
    <cellStyle name="Comma 5 4 2 2 4 2" xfId="6582" xr:uid="{AF2B0862-FEB1-4632-80A3-2494B2250CB9}"/>
    <cellStyle name="Comma 5 4 2 2 5" xfId="4074" xr:uid="{C5BB9382-91DE-4830-A03F-1FA8028E76C6}"/>
    <cellStyle name="Comma 5 4 2 3" xfId="788" xr:uid="{9C37E873-7C04-4354-97E7-D65669184193}"/>
    <cellStyle name="Comma 5 4 2 3 2" xfId="1477" xr:uid="{8EE1F5A9-AB17-485B-B549-3D840CD72484}"/>
    <cellStyle name="Comma 5 4 2 3 2 2" xfId="2909" xr:uid="{52CC937E-727B-4C29-842F-DE40E1A78437}"/>
    <cellStyle name="Comma 5 4 2 3 2 2 2" xfId="6583" xr:uid="{7C4C3A78-0B1F-44A4-8F77-9819C7D09522}"/>
    <cellStyle name="Comma 5 4 2 3 2 3" xfId="5151" xr:uid="{F92C37D2-820F-4FBC-B15E-16742EA7D42A}"/>
    <cellStyle name="Comma 5 4 2 3 3" xfId="2910" xr:uid="{42C8C0C8-97CC-407B-8864-52F7A1E22259}"/>
    <cellStyle name="Comma 5 4 2 3 3 2" xfId="6584" xr:uid="{731F5F90-F5E9-4C9D-AB0F-E00E32180E36}"/>
    <cellStyle name="Comma 5 4 2 3 4" xfId="4474" xr:uid="{E355B982-510E-429F-A5FF-A09BD6B77A1D}"/>
    <cellStyle name="Comma 5 4 2 4" xfId="566" xr:uid="{1FE1246F-2E8D-4610-AD4D-44F973D822FE}"/>
    <cellStyle name="Comma 5 4 2 4 2" xfId="1478" xr:uid="{22F700AF-4FC3-4915-BD92-F68211AEFE6B}"/>
    <cellStyle name="Comma 5 4 2 4 2 2" xfId="2911" xr:uid="{21DE0687-0CE8-48DA-9F01-6BD0A2B73B53}"/>
    <cellStyle name="Comma 5 4 2 4 2 2 2" xfId="6585" xr:uid="{5607EB1D-5F2F-4D83-B2FD-E96C70782BB3}"/>
    <cellStyle name="Comma 5 4 2 4 2 3" xfId="5152" xr:uid="{F9D4770A-D804-4B7C-B777-ECAFF8C58DE2}"/>
    <cellStyle name="Comma 5 4 2 4 3" xfId="2912" xr:uid="{4442938E-8F1D-470A-B399-C2E80021FF1B}"/>
    <cellStyle name="Comma 5 4 2 4 3 2" xfId="6586" xr:uid="{1E8760E4-BDFF-4285-B5F7-8971806B4031}"/>
    <cellStyle name="Comma 5 4 2 4 4" xfId="4252" xr:uid="{55BDC3EB-06B5-43A1-8A4C-C85B3FD041AE}"/>
    <cellStyle name="Comma 5 4 2 5" xfId="1479" xr:uid="{E885D45F-DF42-4C5B-B504-6AA7DA91339A}"/>
    <cellStyle name="Comma 5 4 2 5 2" xfId="2913" xr:uid="{B1D63941-082E-4061-BEF6-7AD4D25BE1DD}"/>
    <cellStyle name="Comma 5 4 2 5 2 2" xfId="6587" xr:uid="{85696F8A-5BC5-472F-8540-814A4B8F4072}"/>
    <cellStyle name="Comma 5 4 2 5 3" xfId="5153" xr:uid="{1792AA9B-7500-4611-8251-6B74E0531C0B}"/>
    <cellStyle name="Comma 5 4 2 6" xfId="2914" xr:uid="{2446DC77-EE72-4E4C-A678-F48F9B115658}"/>
    <cellStyle name="Comma 5 4 2 6 2" xfId="6588" xr:uid="{FAA68F12-9447-4EDA-99E9-5E283A154344}"/>
    <cellStyle name="Comma 5 4 2 7" xfId="3884" xr:uid="{4115E7B5-05FD-4B0F-8262-470B34A056AB}"/>
    <cellStyle name="Comma 5 4 3" xfId="268" xr:uid="{6B43B16A-410B-418F-9D8C-63C3AD23E6F2}"/>
    <cellStyle name="Comma 5 4 3 2" xfId="789" xr:uid="{6DC551B1-28B1-4CCE-AE4D-45177C5287AD}"/>
    <cellStyle name="Comma 5 4 3 2 2" xfId="1480" xr:uid="{716E0DDF-2644-481F-8FDD-4250E87A2848}"/>
    <cellStyle name="Comma 5 4 3 2 2 2" xfId="2915" xr:uid="{0724A952-A870-4700-BC1A-ABED2F371D95}"/>
    <cellStyle name="Comma 5 4 3 2 2 2 2" xfId="6589" xr:uid="{0784F792-EA8B-44EC-B23C-8FA5600E607E}"/>
    <cellStyle name="Comma 5 4 3 2 2 3" xfId="5154" xr:uid="{2EF61F4F-63F3-47F8-AF70-10FA3FBAE882}"/>
    <cellStyle name="Comma 5 4 3 2 3" xfId="2916" xr:uid="{B13B3CD7-BDB6-4F88-8CDB-4061042944AB}"/>
    <cellStyle name="Comma 5 4 3 2 3 2" xfId="6590" xr:uid="{4103E80F-DAC9-4813-A38B-DBD766738EAB}"/>
    <cellStyle name="Comma 5 4 3 2 4" xfId="4475" xr:uid="{739D5DE8-AD3B-45FB-A085-F58D337C9B05}"/>
    <cellStyle name="Comma 5 4 3 3" xfId="1481" xr:uid="{D77F6096-9A48-4B6F-8447-FC3B87EAD66E}"/>
    <cellStyle name="Comma 5 4 3 3 2" xfId="2917" xr:uid="{A10FD25D-7669-4963-A2D5-C5F43837883E}"/>
    <cellStyle name="Comma 5 4 3 3 2 2" xfId="6591" xr:uid="{6F0B6FB6-1435-4283-9162-636DA7AABB51}"/>
    <cellStyle name="Comma 5 4 3 3 3" xfId="5155" xr:uid="{335EF6F4-E1D9-41F7-AFD5-F41B70D1C41B}"/>
    <cellStyle name="Comma 5 4 3 4" xfId="2918" xr:uid="{09EDBFE9-4ABA-48C6-879D-92221308F950}"/>
    <cellStyle name="Comma 5 4 3 4 2" xfId="6592" xr:uid="{CBA7D0AA-F7C2-465F-BFA3-742E7B9A2031}"/>
    <cellStyle name="Comma 5 4 3 5" xfId="3959" xr:uid="{A27193CD-E18A-44AE-A6E9-C44298039100}"/>
    <cellStyle name="Comma 5 4 4" xfId="790" xr:uid="{5541A26F-E340-45F8-85B2-46EF309E4CB5}"/>
    <cellStyle name="Comma 5 4 4 2" xfId="1482" xr:uid="{6E5EC742-1EFE-408A-A3B9-BB40ECDE835E}"/>
    <cellStyle name="Comma 5 4 4 2 2" xfId="2919" xr:uid="{6CB3B167-3A17-4B47-A04D-493A39DA537C}"/>
    <cellStyle name="Comma 5 4 4 2 2 2" xfId="6593" xr:uid="{7CA905FD-567A-468E-86C0-FFA80FB82EEB}"/>
    <cellStyle name="Comma 5 4 4 2 3" xfId="5156" xr:uid="{F35BAC95-A98E-40CD-A4E2-10C0E0F8D8FC}"/>
    <cellStyle name="Comma 5 4 4 3" xfId="2920" xr:uid="{355F7879-9C5B-439C-BAF6-896D1257DB30}"/>
    <cellStyle name="Comma 5 4 4 3 2" xfId="6594" xr:uid="{B2377E14-2A1C-418D-A38B-BA486674F5D5}"/>
    <cellStyle name="Comma 5 4 4 4" xfId="4476" xr:uid="{054A2C70-8FD3-4C89-A859-4DB3F5156BE8}"/>
    <cellStyle name="Comma 5 4 5" xfId="451" xr:uid="{292C1B44-C313-4252-82CE-6B66B57D30FE}"/>
    <cellStyle name="Comma 5 4 5 2" xfId="1483" xr:uid="{273208E6-7EAF-49F8-BFA4-A342AD840A8A}"/>
    <cellStyle name="Comma 5 4 5 2 2" xfId="2921" xr:uid="{86BE29F6-71B6-4CF7-A9B6-66B9C77908C9}"/>
    <cellStyle name="Comma 5 4 5 2 2 2" xfId="6595" xr:uid="{588A33EF-8952-4073-9882-B6EDD6D91A89}"/>
    <cellStyle name="Comma 5 4 5 2 3" xfId="5157" xr:uid="{9A9790C2-5CA7-460E-850D-0FA4450A5774}"/>
    <cellStyle name="Comma 5 4 5 3" xfId="2922" xr:uid="{159610FB-5A19-4E78-802E-D1C495A76160}"/>
    <cellStyle name="Comma 5 4 5 3 2" xfId="6596" xr:uid="{0F626FF1-A48C-4E52-8271-7A3E144860FC}"/>
    <cellStyle name="Comma 5 4 5 4" xfId="4137" xr:uid="{300DCBAC-4FEA-4F71-B805-9F4AFC8DAE01}"/>
    <cellStyle name="Comma 5 4 6" xfId="1484" xr:uid="{DACED521-A9DF-4630-8054-163C55D22D99}"/>
    <cellStyle name="Comma 5 4 6 2" xfId="2923" xr:uid="{F88C9AC7-83C5-4141-AF92-EDF3827AA195}"/>
    <cellStyle name="Comma 5 4 6 2 2" xfId="6597" xr:uid="{F5203161-5776-4119-9C02-0C6D9CE644B4}"/>
    <cellStyle name="Comma 5 4 6 3" xfId="5158" xr:uid="{F6421132-5869-4227-A92B-AECAB37442BC}"/>
    <cellStyle name="Comma 5 4 7" xfId="2924" xr:uid="{FCE21079-1D43-49AD-B799-221C471EAE1B}"/>
    <cellStyle name="Comma 5 4 7 2" xfId="6598" xr:uid="{80D0B647-2EB2-485B-9639-F37B04A25449}"/>
    <cellStyle name="Comma 5 4 8" xfId="3769" xr:uid="{2D5C7437-563D-42A7-B098-79B20486CAEF}"/>
    <cellStyle name="Comma 5 5" xfId="54" xr:uid="{E232099B-9C4F-4283-B0FA-CF0C2C775BC1}"/>
    <cellStyle name="Comma 5 5 2" xfId="127" xr:uid="{C454F005-81EC-413E-9DD0-EB9CD9A39EF6}"/>
    <cellStyle name="Comma 5 5 2 2" xfId="336" xr:uid="{E68A146A-A0E5-4713-8E82-0316D30DFA87}"/>
    <cellStyle name="Comma 5 5 2 2 2" xfId="791" xr:uid="{A125786B-1450-4C9C-9592-C19A785BF7F4}"/>
    <cellStyle name="Comma 5 5 2 2 2 2" xfId="1485" xr:uid="{9DB2CB0F-DABB-4C7E-939C-CBC94286104F}"/>
    <cellStyle name="Comma 5 5 2 2 2 2 2" xfId="2925" xr:uid="{E7531221-1998-4DFB-AA62-597C0DC8967E}"/>
    <cellStyle name="Comma 5 5 2 2 2 2 2 2" xfId="6599" xr:uid="{5C6F8D69-461D-4100-A395-A1C51E8B78A1}"/>
    <cellStyle name="Comma 5 5 2 2 2 2 3" xfId="5159" xr:uid="{8E9C7D5F-BF89-4697-A02F-87DF7A577B59}"/>
    <cellStyle name="Comma 5 5 2 2 2 3" xfId="2926" xr:uid="{AE353BC1-1716-4E2F-B581-DF7C7D5DE0BC}"/>
    <cellStyle name="Comma 5 5 2 2 2 3 2" xfId="6600" xr:uid="{09A2B08E-F2E1-4A51-8F69-95FBD55C50E4}"/>
    <cellStyle name="Comma 5 5 2 2 2 4" xfId="4477" xr:uid="{87956502-D7BE-44FD-A73A-1A4B00CBD758}"/>
    <cellStyle name="Comma 5 5 2 2 3" xfId="1486" xr:uid="{328395E7-BA27-4449-8749-C39DA9DB4B80}"/>
    <cellStyle name="Comma 5 5 2 2 3 2" xfId="2927" xr:uid="{F9D69DEE-4F32-49CD-8640-6AFEB65FF2F5}"/>
    <cellStyle name="Comma 5 5 2 2 3 2 2" xfId="6601" xr:uid="{CBDD7B49-061E-4234-9601-DA543CE916FF}"/>
    <cellStyle name="Comma 5 5 2 2 3 3" xfId="5160" xr:uid="{6E60187F-D202-4ECF-AA68-E1F6F49EB4F9}"/>
    <cellStyle name="Comma 5 5 2 2 4" xfId="2928" xr:uid="{F5CD4E3A-A18A-443C-8760-73C6E653A438}"/>
    <cellStyle name="Comma 5 5 2 2 4 2" xfId="6602" xr:uid="{6AC96DAD-8BD6-4960-84E3-6FF1841D2207}"/>
    <cellStyle name="Comma 5 5 2 2 5" xfId="4024" xr:uid="{961E9D09-AE5B-43B4-8172-A773DF54D410}"/>
    <cellStyle name="Comma 5 5 2 3" xfId="792" xr:uid="{49733AA9-E598-45FA-AE2E-41C52214FE95}"/>
    <cellStyle name="Comma 5 5 2 3 2" xfId="1487" xr:uid="{9ED777BF-C823-4F99-99C9-E3B3D802AAC2}"/>
    <cellStyle name="Comma 5 5 2 3 2 2" xfId="2929" xr:uid="{389AC165-F8F5-4560-9DD7-73410DBBF3D2}"/>
    <cellStyle name="Comma 5 5 2 3 2 2 2" xfId="6603" xr:uid="{5CD0ACA1-D261-4FAD-B6F9-C08B220413AF}"/>
    <cellStyle name="Comma 5 5 2 3 2 3" xfId="5161" xr:uid="{37497275-89CD-4D9F-8B04-E0AB3EA0C427}"/>
    <cellStyle name="Comma 5 5 2 3 3" xfId="2930" xr:uid="{29CD1F42-8AC8-4274-8F71-90614319300B}"/>
    <cellStyle name="Comma 5 5 2 3 3 2" xfId="6604" xr:uid="{2C940487-274E-4689-84BD-AD077F6CB0CC}"/>
    <cellStyle name="Comma 5 5 2 3 4" xfId="4478" xr:uid="{CC006E25-270A-4DF5-9131-01E9C63B7054}"/>
    <cellStyle name="Comma 5 5 2 4" xfId="516" xr:uid="{69792D46-76A5-45BB-83EC-44C9513E2DF1}"/>
    <cellStyle name="Comma 5 5 2 4 2" xfId="1488" xr:uid="{D40EE40C-8F40-4B24-A2FC-B7461618E8E5}"/>
    <cellStyle name="Comma 5 5 2 4 2 2" xfId="2931" xr:uid="{A0FC15BC-13D9-40BD-943C-A0019EDF845F}"/>
    <cellStyle name="Comma 5 5 2 4 2 2 2" xfId="6605" xr:uid="{16A72909-FA0A-4872-9FE7-A903AD267663}"/>
    <cellStyle name="Comma 5 5 2 4 2 3" xfId="5162" xr:uid="{9675134F-8DFA-469C-8269-AC8C0F0F5D87}"/>
    <cellStyle name="Comma 5 5 2 4 3" xfId="2932" xr:uid="{950E3915-2C5E-4DE0-BACD-D8D596B3D618}"/>
    <cellStyle name="Comma 5 5 2 4 3 2" xfId="6606" xr:uid="{70F6C381-798B-49F6-A345-2708AC9A6039}"/>
    <cellStyle name="Comma 5 5 2 4 4" xfId="4202" xr:uid="{698E5CF2-F9E0-4CD0-AD08-08BF1968F192}"/>
    <cellStyle name="Comma 5 5 2 5" xfId="1489" xr:uid="{71137124-2DC8-4C47-B36F-70484A0C136F}"/>
    <cellStyle name="Comma 5 5 2 5 2" xfId="2933" xr:uid="{CF9CAC3A-27FE-445E-876E-2F07FE8DBF98}"/>
    <cellStyle name="Comma 5 5 2 5 2 2" xfId="6607" xr:uid="{72E0E9A5-F90F-4E2C-A303-A297369A2CE6}"/>
    <cellStyle name="Comma 5 5 2 5 3" xfId="5163" xr:uid="{D55AED25-0786-4A6A-8FE7-AFC657878A5D}"/>
    <cellStyle name="Comma 5 5 2 6" xfId="2934" xr:uid="{D1269523-0861-4AB7-BDBB-4220F343D97C}"/>
    <cellStyle name="Comma 5 5 2 6 2" xfId="6608" xr:uid="{5BE12576-0109-4BA3-ADE8-A30ABB2DB52A}"/>
    <cellStyle name="Comma 5 5 2 7" xfId="3834" xr:uid="{0B34AD20-7002-4318-B5C5-285597DBFD79}"/>
    <cellStyle name="Comma 5 5 3" xfId="269" xr:uid="{B5ADAA9F-9E2F-4641-9094-133055FEBB83}"/>
    <cellStyle name="Comma 5 5 3 2" xfId="793" xr:uid="{737A1651-EAD1-4490-843C-3C38DD65A341}"/>
    <cellStyle name="Comma 5 5 3 2 2" xfId="1490" xr:uid="{43267850-8ED4-4DE3-8A93-EC2B11643891}"/>
    <cellStyle name="Comma 5 5 3 2 2 2" xfId="2935" xr:uid="{EDD6ADBD-5E2C-47C6-9531-F6759993A4AE}"/>
    <cellStyle name="Comma 5 5 3 2 2 2 2" xfId="6609" xr:uid="{2A2498DD-F3C3-48B3-96B2-1B31A3BDC7E2}"/>
    <cellStyle name="Comma 5 5 3 2 2 3" xfId="5164" xr:uid="{1390B6FB-6304-4EB2-B2C8-4D9F2FB1D5AD}"/>
    <cellStyle name="Comma 5 5 3 2 3" xfId="2936" xr:uid="{5CDB7C28-C291-4E91-B9B6-32450889979B}"/>
    <cellStyle name="Comma 5 5 3 2 3 2" xfId="6610" xr:uid="{9AEF53BC-8644-44F6-99CE-4C2B12E52E25}"/>
    <cellStyle name="Comma 5 5 3 2 4" xfId="4479" xr:uid="{1385F0DD-A64F-4734-AF36-4A4F43EE8FAE}"/>
    <cellStyle name="Comma 5 5 3 3" xfId="1491" xr:uid="{3723A417-6174-4AA2-A37E-A772109D0F68}"/>
    <cellStyle name="Comma 5 5 3 3 2" xfId="2937" xr:uid="{754AD2F7-6ABD-4D6C-B73E-1B22A4765842}"/>
    <cellStyle name="Comma 5 5 3 3 2 2" xfId="6611" xr:uid="{3A67D6D6-B6CF-4294-9854-0ABC7A1B47CC}"/>
    <cellStyle name="Comma 5 5 3 3 3" xfId="5165" xr:uid="{4DFD2167-3832-4B97-805F-26016DA1AF7D}"/>
    <cellStyle name="Comma 5 5 3 4" xfId="2938" xr:uid="{FB4F2E1E-918A-40EE-9259-9E0197C8A75B}"/>
    <cellStyle name="Comma 5 5 3 4 2" xfId="6612" xr:uid="{E240E54F-F953-478B-8049-ACF7F9D1A0A1}"/>
    <cellStyle name="Comma 5 5 3 5" xfId="3960" xr:uid="{33FBFBD6-4868-4E3A-9EF3-6C6343749256}"/>
    <cellStyle name="Comma 5 5 4" xfId="794" xr:uid="{8FD578A0-81DA-4B27-9D1B-0E8D158F109A}"/>
    <cellStyle name="Comma 5 5 4 2" xfId="1492" xr:uid="{D00865C9-8806-48A2-8E49-7B8FCBDA5248}"/>
    <cellStyle name="Comma 5 5 4 2 2" xfId="2939" xr:uid="{4F6907B3-FA81-4BE0-BD89-D0AA0EB083EB}"/>
    <cellStyle name="Comma 5 5 4 2 2 2" xfId="6613" xr:uid="{298750EB-84C8-4F80-9648-A96A916F38E6}"/>
    <cellStyle name="Comma 5 5 4 2 3" xfId="5166" xr:uid="{9259FC19-DAC1-440F-B969-DFB550AC0461}"/>
    <cellStyle name="Comma 5 5 4 3" xfId="2940" xr:uid="{9EB8CC2F-8207-44A9-88A4-C473341F4080}"/>
    <cellStyle name="Comma 5 5 4 3 2" xfId="6614" xr:uid="{A4A1658F-F876-400E-88C7-BDAB4A269318}"/>
    <cellStyle name="Comma 5 5 4 4" xfId="4480" xr:uid="{5B7C2150-7A45-446E-ABD0-89B2CC09C055}"/>
    <cellStyle name="Comma 5 5 5" xfId="452" xr:uid="{801B44BD-DC36-41DB-83C7-832F12158A2A}"/>
    <cellStyle name="Comma 5 5 5 2" xfId="1493" xr:uid="{2E51A4C7-A52A-40B7-9E46-A12AE457BC6F}"/>
    <cellStyle name="Comma 5 5 5 2 2" xfId="2941" xr:uid="{F80FBCC0-E112-4C2B-BB80-8AC3E44F1292}"/>
    <cellStyle name="Comma 5 5 5 2 2 2" xfId="6615" xr:uid="{BE405244-4986-4C27-BD77-77AB45F5D9A5}"/>
    <cellStyle name="Comma 5 5 5 2 3" xfId="5167" xr:uid="{E6D081EC-C9D6-46AD-8348-85DFBBFFFDE8}"/>
    <cellStyle name="Comma 5 5 5 3" xfId="2942" xr:uid="{18D47692-2C1D-437A-B0AD-09042BBDAAE8}"/>
    <cellStyle name="Comma 5 5 5 3 2" xfId="6616" xr:uid="{C4C67B0E-DD72-4319-871B-72AC4DC6BC93}"/>
    <cellStyle name="Comma 5 5 5 4" xfId="4138" xr:uid="{34C1F7AC-0CD1-4639-A2D1-2C29E42577C7}"/>
    <cellStyle name="Comma 5 5 6" xfId="1494" xr:uid="{5ABCE57D-4B55-493D-9F8D-6364759A0104}"/>
    <cellStyle name="Comma 5 5 6 2" xfId="2943" xr:uid="{DDD5EB15-EFA2-4C9D-98D0-E0189917EE63}"/>
    <cellStyle name="Comma 5 5 6 2 2" xfId="6617" xr:uid="{9B054B81-5AC9-4509-861A-B820FFD7002E}"/>
    <cellStyle name="Comma 5 5 6 3" xfId="5168" xr:uid="{8CF1B2C1-DAC8-4375-B15C-5435F195DFC7}"/>
    <cellStyle name="Comma 5 5 7" xfId="2944" xr:uid="{739469F7-1E55-4BD3-AF7D-1CA1EB6F616D}"/>
    <cellStyle name="Comma 5 5 7 2" xfId="6618" xr:uid="{5ADF8D81-F4D7-4BC2-BD97-1BA08F309268}"/>
    <cellStyle name="Comma 5 5 8" xfId="3770" xr:uid="{AE99F59F-45DD-41EB-8807-44B1867CCF86}"/>
    <cellStyle name="Comma 5 6" xfId="112" xr:uid="{B27F7FC1-B67A-4412-879B-FD3AE3CD31D5}"/>
    <cellStyle name="Comma 5 6 2" xfId="321" xr:uid="{C76049AE-630A-4E5D-BB3C-C57CE30A58D2}"/>
    <cellStyle name="Comma 5 6 2 2" xfId="795" xr:uid="{85FBDBDF-D45C-4285-ADC9-1064A3348FC3}"/>
    <cellStyle name="Comma 5 6 2 2 2" xfId="1495" xr:uid="{30DF6C8C-AD91-4398-B08F-DF36AE7EF238}"/>
    <cellStyle name="Comma 5 6 2 2 2 2" xfId="2945" xr:uid="{AFCE7C04-8AAA-4021-91CE-D9952FC32E9B}"/>
    <cellStyle name="Comma 5 6 2 2 2 2 2" xfId="6619" xr:uid="{9ECEFA2B-158A-4E1B-9ADF-FBFCBFD84463}"/>
    <cellStyle name="Comma 5 6 2 2 2 3" xfId="5169" xr:uid="{956C33BF-7FA6-44C1-95B0-4BE081FE9144}"/>
    <cellStyle name="Comma 5 6 2 2 3" xfId="2946" xr:uid="{D7A78F50-9B4A-4D90-8AC4-FF96C8E8F6E5}"/>
    <cellStyle name="Comma 5 6 2 2 3 2" xfId="6620" xr:uid="{5CCEF0CE-DB54-47E0-A408-77D5E56DF0E2}"/>
    <cellStyle name="Comma 5 6 2 2 4" xfId="4481" xr:uid="{84800EA9-4CCB-48F1-8990-7A08F72F5C93}"/>
    <cellStyle name="Comma 5 6 2 3" xfId="1496" xr:uid="{F8F6B251-99FE-4472-BB58-5EB7B42ECFE3}"/>
    <cellStyle name="Comma 5 6 2 3 2" xfId="2947" xr:uid="{99BF0246-77BD-45E4-9F57-76B229C7C530}"/>
    <cellStyle name="Comma 5 6 2 3 2 2" xfId="6621" xr:uid="{DFE23DDE-2301-4AF0-B457-58D7FDD05CC6}"/>
    <cellStyle name="Comma 5 6 2 3 3" xfId="5170" xr:uid="{7A5F30B4-E553-4776-9CE4-FAC32BF84B02}"/>
    <cellStyle name="Comma 5 6 2 4" xfId="2948" xr:uid="{0BF881AB-0079-49E4-93EC-AA4C5D5BC8F6}"/>
    <cellStyle name="Comma 5 6 2 4 2" xfId="6622" xr:uid="{227B2E63-6F5A-418D-9737-D090FD48F99E}"/>
    <cellStyle name="Comma 5 6 2 5" xfId="4009" xr:uid="{E61E02A2-6817-430C-86D6-6036ECE3285B}"/>
    <cellStyle name="Comma 5 6 3" xfId="796" xr:uid="{D916A6F6-553D-47AC-BD8B-A037B4F450B8}"/>
    <cellStyle name="Comma 5 6 3 2" xfId="1497" xr:uid="{81E797C0-1A0B-402B-A2AD-85936583358A}"/>
    <cellStyle name="Comma 5 6 3 2 2" xfId="2949" xr:uid="{AD505580-67BC-41FF-8DD7-9363AAFEA6A8}"/>
    <cellStyle name="Comma 5 6 3 2 2 2" xfId="6623" xr:uid="{F4CCC86D-F4FA-4129-B715-3856603F6274}"/>
    <cellStyle name="Comma 5 6 3 2 3" xfId="5171" xr:uid="{DFC90A7C-31A2-4670-8AA2-D90B4D894775}"/>
    <cellStyle name="Comma 5 6 3 3" xfId="2950" xr:uid="{61339379-8861-486F-A6F7-AAF5896B26A8}"/>
    <cellStyle name="Comma 5 6 3 3 2" xfId="6624" xr:uid="{E1E1B910-205C-4C73-8337-530C59182860}"/>
    <cellStyle name="Comma 5 6 3 4" xfId="4482" xr:uid="{76DFA4C3-4FA6-410C-9FDA-8102BE5DDCA6}"/>
    <cellStyle name="Comma 5 6 4" xfId="501" xr:uid="{E6AC9644-690C-4EB3-B6F2-F334D19EA07C}"/>
    <cellStyle name="Comma 5 6 4 2" xfId="1498" xr:uid="{51A507E6-447F-4FE4-9589-589D7A13D95B}"/>
    <cellStyle name="Comma 5 6 4 2 2" xfId="2951" xr:uid="{7DFE792D-6B9F-4598-9826-5612B3288738}"/>
    <cellStyle name="Comma 5 6 4 2 2 2" xfId="6625" xr:uid="{76DF954A-B1B6-4F23-A385-DA0D48FFBF19}"/>
    <cellStyle name="Comma 5 6 4 2 3" xfId="5172" xr:uid="{E83848FA-35E9-4ACC-B854-32A679569B47}"/>
    <cellStyle name="Comma 5 6 4 3" xfId="2952" xr:uid="{EE283B35-020D-4032-9A37-A796538F5EA0}"/>
    <cellStyle name="Comma 5 6 4 3 2" xfId="6626" xr:uid="{F9C012B9-9414-4671-9DDF-F11744809845}"/>
    <cellStyle name="Comma 5 6 4 4" xfId="4187" xr:uid="{48B2AE00-72C0-4A0C-AF7D-C23DD4B3E9D0}"/>
    <cellStyle name="Comma 5 6 5" xfId="1499" xr:uid="{752901C9-B15F-46ED-A812-E5F20DB0EC67}"/>
    <cellStyle name="Comma 5 6 5 2" xfId="2953" xr:uid="{498EF135-8151-4629-9043-2F03477358D8}"/>
    <cellStyle name="Comma 5 6 5 2 2" xfId="6627" xr:uid="{B33EEDF0-E558-42EB-ADB1-89826F463F0D}"/>
    <cellStyle name="Comma 5 6 5 3" xfId="5173" xr:uid="{7A006A4F-D0BA-4683-BB2F-9F1AA6DFAFCE}"/>
    <cellStyle name="Comma 5 6 6" xfId="2954" xr:uid="{DDA58104-BA62-40E8-8E2B-368AF9CF455F}"/>
    <cellStyle name="Comma 5 6 6 2" xfId="6628" xr:uid="{173DE3BE-95BE-416F-A15F-4EF812D8E46B}"/>
    <cellStyle name="Comma 5 6 7" xfId="3819" xr:uid="{73E222CE-A248-40E8-8608-70F0094CD378}"/>
    <cellStyle name="Comma 5 7" xfId="265" xr:uid="{3D93351A-D8D5-465E-8702-B8BBF4827287}"/>
    <cellStyle name="Comma 5 7 2" xfId="797" xr:uid="{35FA30F2-14E5-44C5-8CA0-E655AF8F05D4}"/>
    <cellStyle name="Comma 5 7 2 2" xfId="1500" xr:uid="{0F6D062B-8F5E-46EA-BD07-25AA570D32A3}"/>
    <cellStyle name="Comma 5 7 2 2 2" xfId="2955" xr:uid="{60A5F4CD-2663-48D6-9A5A-3E3B92C88B4A}"/>
    <cellStyle name="Comma 5 7 2 2 2 2" xfId="6629" xr:uid="{BDBC97B8-9DF5-4E90-961F-12A89210C79C}"/>
    <cellStyle name="Comma 5 7 2 2 3" xfId="5174" xr:uid="{C92F7E86-1944-4ED3-B0C4-0745FEC0B180}"/>
    <cellStyle name="Comma 5 7 2 3" xfId="2956" xr:uid="{2B21E280-A474-4956-808B-F695BFF2F600}"/>
    <cellStyle name="Comma 5 7 2 3 2" xfId="6630" xr:uid="{8C619404-50D3-4C9A-806A-9DE250321C68}"/>
    <cellStyle name="Comma 5 7 2 4" xfId="4483" xr:uid="{AED6D0DE-1CB1-41BF-A559-7A4173986D29}"/>
    <cellStyle name="Comma 5 7 3" xfId="1501" xr:uid="{4D9BCFD3-ED20-4FB1-9609-4BB3E24946EA}"/>
    <cellStyle name="Comma 5 7 3 2" xfId="2957" xr:uid="{D3EABFB9-73E7-4B9A-888F-B79DF0EB32C4}"/>
    <cellStyle name="Comma 5 7 3 2 2" xfId="6631" xr:uid="{E3F9EEBD-AF7E-4DF3-BBEF-9C1EFE6B51E7}"/>
    <cellStyle name="Comma 5 7 3 3" xfId="5175" xr:uid="{01177E78-44AA-4427-9693-C576A47EA981}"/>
    <cellStyle name="Comma 5 7 4" xfId="2958" xr:uid="{176F0519-FE7A-4BED-A195-E64ECA7978BD}"/>
    <cellStyle name="Comma 5 7 4 2" xfId="6632" xr:uid="{32B5ADB5-1657-439E-9FF1-305F292CE942}"/>
    <cellStyle name="Comma 5 7 5" xfId="3956" xr:uid="{59EC1EB8-C05C-40B3-9915-467F5EB23442}"/>
    <cellStyle name="Comma 5 8" xfId="214" xr:uid="{66B315E8-F8CB-417A-9491-181E619302E2}"/>
    <cellStyle name="Comma 5 8 2" xfId="798" xr:uid="{DBF23D6E-71EB-474F-B16F-7AD2CED671EA}"/>
    <cellStyle name="Comma 5 8 2 2" xfId="1502" xr:uid="{41DD5D70-D77D-4AA4-8E0E-8A819938F5D8}"/>
    <cellStyle name="Comma 5 8 2 2 2" xfId="2959" xr:uid="{DCD6DD25-8CC3-487C-B87C-27F471C4FA94}"/>
    <cellStyle name="Comma 5 8 2 2 2 2" xfId="6633" xr:uid="{3CF40338-A044-46C7-981B-4EACEC334B91}"/>
    <cellStyle name="Comma 5 8 2 2 3" xfId="5176" xr:uid="{81673555-8C06-4661-930D-7DEF27D8DC33}"/>
    <cellStyle name="Comma 5 8 2 3" xfId="2960" xr:uid="{4B8326EE-79B1-417B-B178-819EF1AC54DE}"/>
    <cellStyle name="Comma 5 8 2 3 2" xfId="6634" xr:uid="{F887F797-A525-4ABD-A17B-9ABFC78CD2A0}"/>
    <cellStyle name="Comma 5 8 2 4" xfId="4484" xr:uid="{42773521-7791-48F4-8410-C493AF442710}"/>
    <cellStyle name="Comma 5 8 3" xfId="1503" xr:uid="{265E7766-9017-4CC8-A027-18C570D49634}"/>
    <cellStyle name="Comma 5 8 3 2" xfId="2961" xr:uid="{38F095D0-7001-4E1E-A3FF-E295397ED4F2}"/>
    <cellStyle name="Comma 5 8 3 2 2" xfId="6635" xr:uid="{0A836D31-B83F-4E35-8F99-586E38E5908A}"/>
    <cellStyle name="Comma 5 8 3 3" xfId="5177" xr:uid="{2F0D4A76-F049-4E3F-B04B-FFDDBECB27A3}"/>
    <cellStyle name="Comma 5 8 4" xfId="2962" xr:uid="{C738F24B-FC99-44C0-BF13-F9157D85BD31}"/>
    <cellStyle name="Comma 5 8 4 2" xfId="6636" xr:uid="{95F13BDF-D37C-4AB9-817F-67101AB77EC1}"/>
    <cellStyle name="Comma 5 8 5" xfId="3906" xr:uid="{47FED52F-471A-4BC9-979A-AB23DEC2ADF5}"/>
    <cellStyle name="Comma 5 9" xfId="799" xr:uid="{26B693A1-031D-47A0-84F2-489484C4AD92}"/>
    <cellStyle name="Comma 5 9 2" xfId="1504" xr:uid="{8527F7BA-4E35-4643-B04A-A26A873DF471}"/>
    <cellStyle name="Comma 5 9 2 2" xfId="2963" xr:uid="{DCBCAF6E-F0C6-41EB-BDF9-F2C821DBFC51}"/>
    <cellStyle name="Comma 5 9 2 2 2" xfId="6637" xr:uid="{44149E4A-2754-4CB9-B6FC-468DB81C67EA}"/>
    <cellStyle name="Comma 5 9 2 3" xfId="5178" xr:uid="{A4512773-A2C9-4049-A963-FAC75673B7B0}"/>
    <cellStyle name="Comma 5 9 3" xfId="2964" xr:uid="{60214995-8A47-4683-AC80-D9491F421997}"/>
    <cellStyle name="Comma 5 9 3 2" xfId="6638" xr:uid="{69A6FDFF-767A-4411-BD11-0F19B9E8824B}"/>
    <cellStyle name="Comma 5 9 4" xfId="4485" xr:uid="{C7D74800-9AB4-4AAA-9382-5B529B4C0D9D}"/>
    <cellStyle name="Comma 6" xfId="55" xr:uid="{B3662628-CADB-42BE-BABD-55EC68E1A009}"/>
    <cellStyle name="Comma 6 2" xfId="135" xr:uid="{E69C6FFA-F469-42C5-8F2D-CDD8B8493C06}"/>
    <cellStyle name="Comma 6 2 2" xfId="344" xr:uid="{154DDD5B-EF3C-409E-8481-4BCE83CC6128}"/>
    <cellStyle name="Comma 6 2 2 2" xfId="800" xr:uid="{8AEB0764-DC66-40D7-B9AE-99D17C5E54BD}"/>
    <cellStyle name="Comma 6 2 2 2 2" xfId="1505" xr:uid="{CF7718D9-6B05-4AF9-96F3-1AE3E2A78BC6}"/>
    <cellStyle name="Comma 6 2 2 2 2 2" xfId="2965" xr:uid="{CC06F00E-8744-4360-8271-BA200A8E5069}"/>
    <cellStyle name="Comma 6 2 2 2 2 2 2" xfId="6639" xr:uid="{2ECA30F4-D54C-4FC0-BAC9-7285A7B3FABD}"/>
    <cellStyle name="Comma 6 2 2 2 2 3" xfId="5179" xr:uid="{142F00B3-673F-449D-A7BF-6E456A01A09B}"/>
    <cellStyle name="Comma 6 2 2 2 3" xfId="2966" xr:uid="{4B894797-E991-494A-8E35-1A15E8245EAD}"/>
    <cellStyle name="Comma 6 2 2 2 3 2" xfId="6640" xr:uid="{C64FE699-DD50-4A14-8DAF-B64DFE2C7CAB}"/>
    <cellStyle name="Comma 6 2 2 2 4" xfId="4486" xr:uid="{67969163-2C27-4EE3-8168-FC3702E53D5B}"/>
    <cellStyle name="Comma 6 2 2 3" xfId="1506" xr:uid="{AAA101AB-DB33-4BA4-A5C4-921D13EF944D}"/>
    <cellStyle name="Comma 6 2 2 3 2" xfId="2967" xr:uid="{57E192AF-BA69-40E5-89CB-DBB4457C6C0A}"/>
    <cellStyle name="Comma 6 2 2 3 2 2" xfId="6641" xr:uid="{82A85665-86FC-4925-B711-10DC8503862D}"/>
    <cellStyle name="Comma 6 2 2 3 3" xfId="5180" xr:uid="{CD213B8F-252E-45C7-AC73-386480D956D0}"/>
    <cellStyle name="Comma 6 2 2 4" xfId="2968" xr:uid="{2E07199F-BBD9-4CE3-97D4-07EACED28484}"/>
    <cellStyle name="Comma 6 2 2 4 2" xfId="6642" xr:uid="{E638BBCB-95E4-4A18-B7DE-616B1618F291}"/>
    <cellStyle name="Comma 6 2 2 5" xfId="4032" xr:uid="{350627DC-EA85-43F7-A0BE-147903EBE09B}"/>
    <cellStyle name="Comma 6 2 3" xfId="801" xr:uid="{61134198-1248-42B9-A12A-3B7B7855F77C}"/>
    <cellStyle name="Comma 6 2 3 2" xfId="1507" xr:uid="{51705272-01D7-4C7E-9595-D2D3EBCF8DC9}"/>
    <cellStyle name="Comma 6 2 3 2 2" xfId="2969" xr:uid="{2DA9DED8-AC68-4ADA-A045-4363EF62C8DA}"/>
    <cellStyle name="Comma 6 2 3 2 2 2" xfId="6643" xr:uid="{C2DC1233-B478-47F2-AA44-0987FCB718B1}"/>
    <cellStyle name="Comma 6 2 3 2 3" xfId="5181" xr:uid="{90CF0F8E-C573-49B5-8E39-F1964363EFD6}"/>
    <cellStyle name="Comma 6 2 3 3" xfId="2970" xr:uid="{55638246-68D1-4F97-88D1-6638815F8E62}"/>
    <cellStyle name="Comma 6 2 3 3 2" xfId="6644" xr:uid="{638F66D9-D499-4F63-82E4-8A4F9252488B}"/>
    <cellStyle name="Comma 6 2 3 4" xfId="4487" xr:uid="{24CB5D0C-AB0E-48F6-9FE4-B9286FE814C1}"/>
    <cellStyle name="Comma 6 2 4" xfId="524" xr:uid="{E46AEA01-EA1D-49B2-836B-A48C83342068}"/>
    <cellStyle name="Comma 6 2 4 2" xfId="1508" xr:uid="{73956595-DDC2-4AB1-98FD-3A2493409A35}"/>
    <cellStyle name="Comma 6 2 4 2 2" xfId="2971" xr:uid="{3742B057-AAA3-4731-939D-A11263A84C2E}"/>
    <cellStyle name="Comma 6 2 4 2 2 2" xfId="6645" xr:uid="{353F2838-638D-4A8E-9EDF-ED0F80FFFF68}"/>
    <cellStyle name="Comma 6 2 4 2 3" xfId="5182" xr:uid="{EDA69048-3938-4E0E-94F5-D1C1544F63A2}"/>
    <cellStyle name="Comma 6 2 4 3" xfId="2972" xr:uid="{9C48BF5E-F123-4BBD-9097-AE36EE7FBF2B}"/>
    <cellStyle name="Comma 6 2 4 3 2" xfId="6646" xr:uid="{BA6542AC-0D7A-488E-82AF-3397E3B01133}"/>
    <cellStyle name="Comma 6 2 4 4" xfId="4210" xr:uid="{785AEC17-CB60-4318-8B98-AD0713489590}"/>
    <cellStyle name="Comma 6 2 5" xfId="1509" xr:uid="{A04E4AC1-BB05-4EA1-97D5-884AFC88E677}"/>
    <cellStyle name="Comma 6 2 5 2" xfId="2973" xr:uid="{35E0DB4B-580E-4F0F-989B-120C73BCB9BA}"/>
    <cellStyle name="Comma 6 2 5 2 2" xfId="6647" xr:uid="{D0023BFE-58CD-4244-B98C-91DD46F1F914}"/>
    <cellStyle name="Comma 6 2 5 3" xfId="5183" xr:uid="{B6BA3C8B-3279-4C67-B6EF-C39B3FD1E60C}"/>
    <cellStyle name="Comma 6 2 6" xfId="2974" xr:uid="{E74AC491-BBF1-494F-A7A0-955C50E5F654}"/>
    <cellStyle name="Comma 6 2 6 2" xfId="6648" xr:uid="{71B47B8E-42D9-43BC-B1E9-AA2936BC8B43}"/>
    <cellStyle name="Comma 6 2 7" xfId="3842" xr:uid="{169C9FD0-498B-4F6F-AAB4-8ABDC77445B1}"/>
    <cellStyle name="Comma 6 3" xfId="270" xr:uid="{A7225B99-6138-43E3-8B91-C8E1CCA321CD}"/>
    <cellStyle name="Comma 6 3 2" xfId="802" xr:uid="{0444D45F-E999-43E3-8F49-09690D4E3C31}"/>
    <cellStyle name="Comma 6 3 2 2" xfId="1510" xr:uid="{610C08C6-4FD5-47DB-A1D1-2D69DDB86B22}"/>
    <cellStyle name="Comma 6 3 2 2 2" xfId="2975" xr:uid="{90D244A1-3FF3-4BB7-8997-F89672827228}"/>
    <cellStyle name="Comma 6 3 2 2 2 2" xfId="6649" xr:uid="{0BBF2AAE-67E6-4CB8-AA80-90623FC47842}"/>
    <cellStyle name="Comma 6 3 2 2 3" xfId="5184" xr:uid="{0F59773A-0AFA-40EB-825B-2AA33984F2B5}"/>
    <cellStyle name="Comma 6 3 2 3" xfId="2976" xr:uid="{22C797FD-6276-4629-957E-AC118EF8D84D}"/>
    <cellStyle name="Comma 6 3 2 3 2" xfId="6650" xr:uid="{8AD555C8-EEE4-439E-8A2A-2652C9940491}"/>
    <cellStyle name="Comma 6 3 2 4" xfId="4488" xr:uid="{28BBABE8-775A-4DCC-A8BA-D9ECA7465B7B}"/>
    <cellStyle name="Comma 6 3 3" xfId="1511" xr:uid="{AF44AD33-B41D-405D-89B9-D278DE2AD451}"/>
    <cellStyle name="Comma 6 3 3 2" xfId="2977" xr:uid="{06E9FCD1-93BE-4ED2-B698-218BD545A194}"/>
    <cellStyle name="Comma 6 3 3 2 2" xfId="6651" xr:uid="{F7B79AAD-0A7E-4D45-A565-A9CB368353A5}"/>
    <cellStyle name="Comma 6 3 3 3" xfId="5185" xr:uid="{2590750C-6401-452A-BE71-AD17E57EAC46}"/>
    <cellStyle name="Comma 6 3 4" xfId="2978" xr:uid="{61D4DDAC-8F46-42FC-98AA-800B82934DCF}"/>
    <cellStyle name="Comma 6 3 4 2" xfId="6652" xr:uid="{4C0EEEE0-DEE9-45B6-9767-5C6044D68CFD}"/>
    <cellStyle name="Comma 6 3 5" xfId="3961" xr:uid="{823AE3AC-B533-4ABD-B1BE-AB331241D0B0}"/>
    <cellStyle name="Comma 6 4" xfId="216" xr:uid="{3A18DC4C-15F3-4E31-96F9-E3A7598F4FC3}"/>
    <cellStyle name="Comma 6 4 2" xfId="803" xr:uid="{00C7456A-C1B0-4B67-8D1C-81EECC63AB3E}"/>
    <cellStyle name="Comma 6 4 2 2" xfId="1512" xr:uid="{56E59BE7-E784-4741-852E-D1031E7B2EC2}"/>
    <cellStyle name="Comma 6 4 2 2 2" xfId="2979" xr:uid="{DF2C984C-609D-4F33-B91E-F37C986337D5}"/>
    <cellStyle name="Comma 6 4 2 2 2 2" xfId="6653" xr:uid="{DEAFC6B9-AB68-47CC-94B5-FE208AB12E4B}"/>
    <cellStyle name="Comma 6 4 2 2 3" xfId="5186" xr:uid="{D2BA523F-0FF9-4941-A448-3DC004B88239}"/>
    <cellStyle name="Comma 6 4 2 3" xfId="2980" xr:uid="{6A076684-4236-4306-BEEB-CA5E80EA4E04}"/>
    <cellStyle name="Comma 6 4 2 3 2" xfId="6654" xr:uid="{00164884-D65E-422E-A9B3-E62AB3BE7FCB}"/>
    <cellStyle name="Comma 6 4 2 4" xfId="4489" xr:uid="{0F3A31D9-5B29-422F-ACE1-995D6FFCCAA8}"/>
    <cellStyle name="Comma 6 4 3" xfId="1513" xr:uid="{8FEC135C-4169-4DD5-8EC7-9FECB48A8493}"/>
    <cellStyle name="Comma 6 4 3 2" xfId="2981" xr:uid="{25B892D6-15C5-45B1-8DD3-290DBB729877}"/>
    <cellStyle name="Comma 6 4 3 2 2" xfId="6655" xr:uid="{AD7E6666-BDE4-49C0-954E-6F59559409A6}"/>
    <cellStyle name="Comma 6 4 3 3" xfId="5187" xr:uid="{EBA40B6D-88BD-4675-A6CC-D7BA886A297B}"/>
    <cellStyle name="Comma 6 4 4" xfId="2982" xr:uid="{71C41599-1D18-4095-9DE3-162B1979EC8E}"/>
    <cellStyle name="Comma 6 4 4 2" xfId="6656" xr:uid="{98178A67-B8AB-4450-9441-BD5E8A431C7D}"/>
    <cellStyle name="Comma 6 4 5" xfId="3908" xr:uid="{6F4C93EA-9F6E-43CF-A824-5F0BDAEDC452}"/>
    <cellStyle name="Comma 6 5" xfId="804" xr:uid="{F9DCAD03-A244-477B-A905-AA8D4D62F4D5}"/>
    <cellStyle name="Comma 6 5 2" xfId="1514" xr:uid="{2A2DDA6A-1DAF-46F6-AC17-88EA378EA437}"/>
    <cellStyle name="Comma 6 5 2 2" xfId="2983" xr:uid="{FD01AE12-72C5-41DC-A176-A7DFBF5AB7B6}"/>
    <cellStyle name="Comma 6 5 2 2 2" xfId="6657" xr:uid="{27D18517-DE93-4565-B70A-95A3342FCDC2}"/>
    <cellStyle name="Comma 6 5 2 3" xfId="5188" xr:uid="{0DBA0287-1357-4F46-9F7A-498E76A025A4}"/>
    <cellStyle name="Comma 6 5 3" xfId="2984" xr:uid="{3529A83D-4754-4F3B-95DF-B173DF5D9EEB}"/>
    <cellStyle name="Comma 6 5 3 2" xfId="6658" xr:uid="{86AAB7CD-D6BF-4C19-A195-DE5FD7A8D1FD}"/>
    <cellStyle name="Comma 6 5 4" xfId="4490" xr:uid="{D0C3A045-6CEB-4EE4-92D8-009F954D9F07}"/>
    <cellStyle name="Comma 6 6" xfId="453" xr:uid="{31138BC6-4EF8-4648-8B4F-211774E180A5}"/>
    <cellStyle name="Comma 6 6 2" xfId="1515" xr:uid="{BAB07082-1E48-4D45-9994-5B135344C754}"/>
    <cellStyle name="Comma 6 6 2 2" xfId="2985" xr:uid="{DE2C31B6-68BB-4690-B068-F27A33228EED}"/>
    <cellStyle name="Comma 6 6 2 2 2" xfId="6659" xr:uid="{C9A6DD9D-CB16-43D8-8E2D-1F509F638D1B}"/>
    <cellStyle name="Comma 6 6 2 3" xfId="5189" xr:uid="{16D36BFB-96F1-454D-9DEC-F4A47DF17477}"/>
    <cellStyle name="Comma 6 6 3" xfId="2986" xr:uid="{82426040-094E-4579-B70F-2D6A81FE9ADC}"/>
    <cellStyle name="Comma 6 6 3 2" xfId="6660" xr:uid="{C28951CB-BD66-4411-B89B-09AFEECCC1AF}"/>
    <cellStyle name="Comma 6 6 4" xfId="4139" xr:uid="{90EDF078-B8AC-4B31-8A21-27E9D2D1921A}"/>
    <cellStyle name="Comma 6 7" xfId="1516" xr:uid="{250F95BC-6B5A-4D87-A19A-1231D9A18733}"/>
    <cellStyle name="Comma 6 7 2" xfId="2987" xr:uid="{4E90CD85-511A-4CCD-92AB-FFD48EFCCC84}"/>
    <cellStyle name="Comma 6 7 2 2" xfId="6661" xr:uid="{5945E4B2-794D-4387-9394-F9F9D910C0ED}"/>
    <cellStyle name="Comma 6 7 3" xfId="5190" xr:uid="{93B21DB5-3936-45A4-8BDB-271D20865BF3}"/>
    <cellStyle name="Comma 6 8" xfId="2988" xr:uid="{DBDDC549-C2AB-4BE8-9265-42D0D19C6BF5}"/>
    <cellStyle name="Comma 6 8 2" xfId="6662" xr:uid="{BA49948E-0267-4852-B2CE-D529B2F4DF51}"/>
    <cellStyle name="Comma 6 9" xfId="3771" xr:uid="{95C7380C-96BA-4AEA-BDEA-A2130370997F}"/>
    <cellStyle name="Comma 7" xfId="56" xr:uid="{26CF4A7B-8742-4676-948D-B867D3F33693}"/>
    <cellStyle name="Comma 7 2" xfId="145" xr:uid="{6282B6BA-0491-440B-9667-770389522D7D}"/>
    <cellStyle name="Comma 7 2 2" xfId="354" xr:uid="{90669EDE-0122-479D-B7BB-1ED065D605DA}"/>
    <cellStyle name="Comma 7 2 2 2" xfId="805" xr:uid="{76A47002-6D57-48B3-B4F2-5F652C1251AC}"/>
    <cellStyle name="Comma 7 2 2 2 2" xfId="1517" xr:uid="{53B12C65-4923-42FF-AF00-20A74D8B3EB7}"/>
    <cellStyle name="Comma 7 2 2 2 2 2" xfId="2989" xr:uid="{504AE9F6-DBE5-4752-8978-0AC08F5C1217}"/>
    <cellStyle name="Comma 7 2 2 2 2 2 2" xfId="6663" xr:uid="{CF879C0F-4876-40A6-8E2A-62FA590F0CDF}"/>
    <cellStyle name="Comma 7 2 2 2 2 3" xfId="5191" xr:uid="{3B038B6A-8C00-4834-9CE0-135FE7B3919E}"/>
    <cellStyle name="Comma 7 2 2 2 3" xfId="2990" xr:uid="{02A4E467-68A2-488C-9AA9-7F8EA5A1F003}"/>
    <cellStyle name="Comma 7 2 2 2 3 2" xfId="6664" xr:uid="{160F9ECE-C2EB-4E0B-9AD2-D8EE7AF9EDB6}"/>
    <cellStyle name="Comma 7 2 2 2 4" xfId="4491" xr:uid="{17553E3B-A493-455D-A776-05855ABD2E4A}"/>
    <cellStyle name="Comma 7 2 2 3" xfId="1518" xr:uid="{9661E61E-D4C8-46A5-846C-7A1C5EC59DC5}"/>
    <cellStyle name="Comma 7 2 2 3 2" xfId="2991" xr:uid="{FDE8C0F8-FD62-4AED-A552-0A0C055402E5}"/>
    <cellStyle name="Comma 7 2 2 3 2 2" xfId="6665" xr:uid="{E21B99C6-9057-4D78-98D9-BA40325FF6A1}"/>
    <cellStyle name="Comma 7 2 2 3 3" xfId="5192" xr:uid="{033F158A-A783-4D98-B117-22BD353B4920}"/>
    <cellStyle name="Comma 7 2 2 4" xfId="2992" xr:uid="{4E315B52-5D35-4F9E-AA82-E335E57DD1CE}"/>
    <cellStyle name="Comma 7 2 2 4 2" xfId="6666" xr:uid="{FF2A4DD7-8FD4-48CF-96F4-669B51734DA8}"/>
    <cellStyle name="Comma 7 2 2 5" xfId="4042" xr:uid="{F22B0C19-D695-41EB-99F2-46E4E47D7F2A}"/>
    <cellStyle name="Comma 7 2 3" xfId="806" xr:uid="{3B533DB9-FDF4-4FA6-AD1B-ED00CCE88FD4}"/>
    <cellStyle name="Comma 7 2 3 2" xfId="1519" xr:uid="{15D50DD6-7A5F-45C7-9C12-547E5728BEB8}"/>
    <cellStyle name="Comma 7 2 3 2 2" xfId="2993" xr:uid="{C030E2E5-3A66-4F2C-A20A-7BD5F561FBE7}"/>
    <cellStyle name="Comma 7 2 3 2 2 2" xfId="6667" xr:uid="{CFC982B4-F32A-444A-A5C6-881DB13833CE}"/>
    <cellStyle name="Comma 7 2 3 2 3" xfId="5193" xr:uid="{FC078C5F-47E7-469E-92E6-DBDC648FE112}"/>
    <cellStyle name="Comma 7 2 3 3" xfId="2994" xr:uid="{090A040A-AC28-449B-99A6-FB268C327A09}"/>
    <cellStyle name="Comma 7 2 3 3 2" xfId="6668" xr:uid="{A5E2B493-4743-42C8-8858-D4D51FC74E01}"/>
    <cellStyle name="Comma 7 2 3 4" xfId="4492" xr:uid="{76FED3B8-EAB7-410F-B625-EBC8546CA85D}"/>
    <cellStyle name="Comma 7 2 4" xfId="534" xr:uid="{0032BFEA-EFDD-4DB4-9A9F-A1646925F1B9}"/>
    <cellStyle name="Comma 7 2 4 2" xfId="1520" xr:uid="{E705A00F-E807-41D2-B10A-8DCC5A5B559D}"/>
    <cellStyle name="Comma 7 2 4 2 2" xfId="2995" xr:uid="{A32B5E5D-05DD-4C99-A98D-F8D548C778A5}"/>
    <cellStyle name="Comma 7 2 4 2 2 2" xfId="6669" xr:uid="{4B9C9F6F-05CE-49DB-B911-A22829213867}"/>
    <cellStyle name="Comma 7 2 4 2 3" xfId="5194" xr:uid="{3E4EFCEC-D91A-4CD0-97D1-FF41C4617B7F}"/>
    <cellStyle name="Comma 7 2 4 3" xfId="2996" xr:uid="{EF702846-89F5-4FD3-A741-D20FC410F83F}"/>
    <cellStyle name="Comma 7 2 4 3 2" xfId="6670" xr:uid="{9F933AA7-321D-4149-8E88-0024E5460C87}"/>
    <cellStyle name="Comma 7 2 4 4" xfId="4220" xr:uid="{A81B868B-CAB2-47C3-8B1A-7D437E79C069}"/>
    <cellStyle name="Comma 7 2 5" xfId="1521" xr:uid="{4FBE2E34-7F89-4390-B025-56669E260069}"/>
    <cellStyle name="Comma 7 2 5 2" xfId="2997" xr:uid="{E32E3731-A048-4801-AF88-914D3F96FF1D}"/>
    <cellStyle name="Comma 7 2 5 2 2" xfId="6671" xr:uid="{0FC333B5-E11D-4779-9139-FCF90991BBA9}"/>
    <cellStyle name="Comma 7 2 5 3" xfId="5195" xr:uid="{87F8A456-B92E-4991-A4CC-FEDC919E8D46}"/>
    <cellStyle name="Comma 7 2 6" xfId="2998" xr:uid="{0A7A5EB6-6029-4AC1-823D-0F7CEF138162}"/>
    <cellStyle name="Comma 7 2 6 2" xfId="6672" xr:uid="{07B142F4-B4C7-4A69-BF09-0211DE09005C}"/>
    <cellStyle name="Comma 7 2 7" xfId="3852" xr:uid="{A9864C52-A823-4C00-B2BF-987BFEBF5153}"/>
    <cellStyle name="Comma 7 3" xfId="271" xr:uid="{5E9387D1-8F1F-48D0-9B2C-F6DBBA4507C6}"/>
    <cellStyle name="Comma 7 3 2" xfId="807" xr:uid="{C3EDD647-B839-448D-B83D-C12131D69ECF}"/>
    <cellStyle name="Comma 7 3 2 2" xfId="1522" xr:uid="{398944FB-D3F4-4693-8E57-6AC855599FE7}"/>
    <cellStyle name="Comma 7 3 2 2 2" xfId="2999" xr:uid="{B1E28CE3-2CE0-4815-AD86-C54184EF867D}"/>
    <cellStyle name="Comma 7 3 2 2 2 2" xfId="6673" xr:uid="{EED2BA4C-6D59-4819-86EE-561408EA0078}"/>
    <cellStyle name="Comma 7 3 2 2 3" xfId="5196" xr:uid="{C57F78E5-A396-4EDA-BBDC-A9B110DAC256}"/>
    <cellStyle name="Comma 7 3 2 3" xfId="3000" xr:uid="{9E6B50C4-442E-4038-ABE5-A9AC288AB1BE}"/>
    <cellStyle name="Comma 7 3 2 3 2" xfId="6674" xr:uid="{04E0976B-0E2C-46E3-B46E-E7BD972355AD}"/>
    <cellStyle name="Comma 7 3 2 4" xfId="4493" xr:uid="{A16755C1-C216-46D4-9271-6605D7440747}"/>
    <cellStyle name="Comma 7 3 3" xfId="1523" xr:uid="{25BE38BB-AA45-4218-891D-E213B403C7FB}"/>
    <cellStyle name="Comma 7 3 3 2" xfId="3001" xr:uid="{F5059492-9088-4DE5-B01D-6F77C34C3D5F}"/>
    <cellStyle name="Comma 7 3 3 2 2" xfId="6675" xr:uid="{D71D505D-D8AC-42B8-B498-D88D29862506}"/>
    <cellStyle name="Comma 7 3 3 3" xfId="5197" xr:uid="{4A50EFB8-6574-40D9-A027-61C215B6D486}"/>
    <cellStyle name="Comma 7 3 4" xfId="3002" xr:uid="{5D44D7A3-51F4-48B5-8298-3A2E0C3EB157}"/>
    <cellStyle name="Comma 7 3 4 2" xfId="6676" xr:uid="{083FD360-BB71-4224-A3FB-3F666EB26998}"/>
    <cellStyle name="Comma 7 3 5" xfId="3962" xr:uid="{F74413A4-9257-4D48-82C0-B8BBE5B82DC7}"/>
    <cellStyle name="Comma 7 4" xfId="808" xr:uid="{14B97EBD-DF2D-4D6C-B3DA-F5B758CC60E7}"/>
    <cellStyle name="Comma 7 4 2" xfId="1524" xr:uid="{A2972934-3A0C-46D7-9EA1-9A501A04F2E7}"/>
    <cellStyle name="Comma 7 4 2 2" xfId="3003" xr:uid="{FA61E280-9D30-4FE5-AEA5-02EC3B8B2793}"/>
    <cellStyle name="Comma 7 4 2 2 2" xfId="6677" xr:uid="{D8B3BC04-A567-42D8-9DA7-0D9816B54520}"/>
    <cellStyle name="Comma 7 4 2 3" xfId="5198" xr:uid="{9AE97EBC-A858-44F7-B59A-6333D9A1B15C}"/>
    <cellStyle name="Comma 7 4 3" xfId="3004" xr:uid="{2E8DFA60-C175-4EA8-8F7F-9EBDCD27C476}"/>
    <cellStyle name="Comma 7 4 3 2" xfId="6678" xr:uid="{357B4BB5-271A-46E3-9D66-D93D7EC8BA84}"/>
    <cellStyle name="Comma 7 4 4" xfId="4494" xr:uid="{C87939AA-5DFD-406C-ADFA-AFD762C53235}"/>
    <cellStyle name="Comma 7 5" xfId="454" xr:uid="{DF99E1A5-8F3F-48E6-B7F4-80A580798098}"/>
    <cellStyle name="Comma 7 5 2" xfId="1525" xr:uid="{4DE47778-8CDC-4F83-AF44-5932F5C12FD7}"/>
    <cellStyle name="Comma 7 5 2 2" xfId="3005" xr:uid="{40A4CDD9-8CBE-410F-A623-3D37FA020020}"/>
    <cellStyle name="Comma 7 5 2 2 2" xfId="6679" xr:uid="{BD159FFF-1D82-445B-9D5F-683E28C859F8}"/>
    <cellStyle name="Comma 7 5 2 3" xfId="5199" xr:uid="{09E1C1CE-4D60-4BE1-BF87-A6D56007948D}"/>
    <cellStyle name="Comma 7 5 3" xfId="3006" xr:uid="{3001FEDF-3B18-4B4D-AB3E-6D5FF16633AD}"/>
    <cellStyle name="Comma 7 5 3 2" xfId="6680" xr:uid="{F42FA2D3-166C-49BE-A51F-01B25B925BE7}"/>
    <cellStyle name="Comma 7 5 4" xfId="4140" xr:uid="{334FD43A-1959-4096-9AE3-59370FACCF85}"/>
    <cellStyle name="Comma 7 6" xfId="1526" xr:uid="{CDF77E42-BDD0-4C74-9A9E-A071F4B906DD}"/>
    <cellStyle name="Comma 7 6 2" xfId="3007" xr:uid="{17A884EE-F269-4912-8232-86E20E09ADDB}"/>
    <cellStyle name="Comma 7 6 2 2" xfId="6681" xr:uid="{6C08178F-3195-4414-8A20-A6E1D73B57F4}"/>
    <cellStyle name="Comma 7 6 3" xfId="5200" xr:uid="{A35FA42A-D99E-4034-B12B-1641F78FE406}"/>
    <cellStyle name="Comma 7 7" xfId="3008" xr:uid="{9EBF078E-54D4-468F-B3D9-6333D8ADF5D0}"/>
    <cellStyle name="Comma 7 7 2" xfId="6682" xr:uid="{32318A91-B17F-403D-8EBA-AFF5FBBD423D}"/>
    <cellStyle name="Comma 7 8" xfId="3772" xr:uid="{88B78689-1CB3-4C4C-9816-FC2AE72B0DB5}"/>
    <cellStyle name="Comma 8" xfId="57" xr:uid="{F20CEB73-0AFD-457F-9CCC-9C7FD286FFE7}"/>
    <cellStyle name="Comma 8 2" xfId="165" xr:uid="{22FBA04F-CA7E-4DB9-8E29-46CFACEB5B5C}"/>
    <cellStyle name="Comma 8 2 2" xfId="374" xr:uid="{86E25AA1-0BBD-4021-9AFE-7EB1F4A3ADB8}"/>
    <cellStyle name="Comma 8 2 2 2" xfId="809" xr:uid="{FFBE8DE7-4A61-44F3-825D-E1594DA86653}"/>
    <cellStyle name="Comma 8 2 2 2 2" xfId="1527" xr:uid="{8A856100-A7B3-4DD0-A038-7C9925F5BA12}"/>
    <cellStyle name="Comma 8 2 2 2 2 2" xfId="3009" xr:uid="{E25C2141-917F-4781-9987-BFC3413581F0}"/>
    <cellStyle name="Comma 8 2 2 2 2 2 2" xfId="6683" xr:uid="{6A9A6D43-DB20-4D55-BA59-4F12745F3408}"/>
    <cellStyle name="Comma 8 2 2 2 2 3" xfId="5201" xr:uid="{10E56308-919E-43DA-A216-9510C41B083F}"/>
    <cellStyle name="Comma 8 2 2 2 3" xfId="3010" xr:uid="{21F3A6AA-1109-45B8-A989-ED6A1213262A}"/>
    <cellStyle name="Comma 8 2 2 2 3 2" xfId="6684" xr:uid="{2E2D299C-87C8-45EB-8118-8D123E0A2DB1}"/>
    <cellStyle name="Comma 8 2 2 2 4" xfId="4495" xr:uid="{5CD49D39-0507-458B-87E4-7E170897AA0B}"/>
    <cellStyle name="Comma 8 2 2 3" xfId="1528" xr:uid="{62937350-C48F-4216-ACF0-4B63F8158B6F}"/>
    <cellStyle name="Comma 8 2 2 3 2" xfId="3011" xr:uid="{1102B5D5-E7F5-4ED7-A3B2-E89199C0F76F}"/>
    <cellStyle name="Comma 8 2 2 3 2 2" xfId="6685" xr:uid="{35C9C80A-FA9F-497E-B185-0AEB800F968A}"/>
    <cellStyle name="Comma 8 2 2 3 3" xfId="5202" xr:uid="{050328E7-E60C-46CF-9066-D3C352E2F2B3}"/>
    <cellStyle name="Comma 8 2 2 4" xfId="3012" xr:uid="{4B27A57D-5204-47DD-800C-88E442E38D36}"/>
    <cellStyle name="Comma 8 2 2 4 2" xfId="6686" xr:uid="{D0818C96-8DBD-4D2A-ACDD-8FC1A9FBF574}"/>
    <cellStyle name="Comma 8 2 2 5" xfId="4062" xr:uid="{2C7D8D70-B23A-4DC1-9ABC-30E8C0B4E14B}"/>
    <cellStyle name="Comma 8 2 3" xfId="810" xr:uid="{0A35AFEF-739D-46D6-9212-0B4B77425016}"/>
    <cellStyle name="Comma 8 2 3 2" xfId="1529" xr:uid="{5F604A4A-0C98-4161-A184-10677D3507A9}"/>
    <cellStyle name="Comma 8 2 3 2 2" xfId="3013" xr:uid="{66664A86-5CF6-49A1-BA43-817FC0AB08D9}"/>
    <cellStyle name="Comma 8 2 3 2 2 2" xfId="6687" xr:uid="{0D9244D7-456E-4B6E-A196-9309A981636B}"/>
    <cellStyle name="Comma 8 2 3 2 3" xfId="5203" xr:uid="{97F919FC-E7D3-4619-8DD4-F97ED2B4A43E}"/>
    <cellStyle name="Comma 8 2 3 3" xfId="3014" xr:uid="{8A0C4B74-8E00-4517-A7DA-28AE84EC3F32}"/>
    <cellStyle name="Comma 8 2 3 3 2" xfId="6688" xr:uid="{1830AF9D-8A9F-47D4-9269-B91A06053C4E}"/>
    <cellStyle name="Comma 8 2 3 4" xfId="4496" xr:uid="{D1AE90BC-708D-4B45-ABE3-99A6646CBB7B}"/>
    <cellStyle name="Comma 8 2 4" xfId="554" xr:uid="{BDDA8DDA-B384-4783-8C78-85F800B57C2F}"/>
    <cellStyle name="Comma 8 2 4 2" xfId="1530" xr:uid="{858BA70E-EDD8-4A06-8F4A-0C3B3FDDF15B}"/>
    <cellStyle name="Comma 8 2 4 2 2" xfId="3015" xr:uid="{9835EAC6-088F-4972-987B-77D2B0602A09}"/>
    <cellStyle name="Comma 8 2 4 2 2 2" xfId="6689" xr:uid="{D8E6A678-B2DE-43B3-AD52-70A46AE66F66}"/>
    <cellStyle name="Comma 8 2 4 2 3" xfId="5204" xr:uid="{AA6C782E-2E3A-49FA-BED6-78ACA8825D32}"/>
    <cellStyle name="Comma 8 2 4 3" xfId="3016" xr:uid="{BF980513-B180-4ADA-85C1-D48B59730F19}"/>
    <cellStyle name="Comma 8 2 4 3 2" xfId="6690" xr:uid="{9BEF0A39-CC4A-416D-8CC2-C7C55ECB87D9}"/>
    <cellStyle name="Comma 8 2 4 4" xfId="4240" xr:uid="{5AFB5930-C997-4D15-9613-2E5FA5BA87B5}"/>
    <cellStyle name="Comma 8 2 5" xfId="1531" xr:uid="{2D4D1AAA-E1C7-4D39-89AC-925236CFFFC8}"/>
    <cellStyle name="Comma 8 2 5 2" xfId="3017" xr:uid="{3FBCB223-3472-43DE-8A8F-CA0AE3C02DD3}"/>
    <cellStyle name="Comma 8 2 5 2 2" xfId="6691" xr:uid="{8A53F70F-355B-4C18-AE33-7195E656607A}"/>
    <cellStyle name="Comma 8 2 5 3" xfId="5205" xr:uid="{DD74B895-5CB4-4056-A354-6EAFBB2046E3}"/>
    <cellStyle name="Comma 8 2 6" xfId="3018" xr:uid="{CBD7CB00-2AE2-4580-B9C9-3CE6D90B3BA8}"/>
    <cellStyle name="Comma 8 2 6 2" xfId="6692" xr:uid="{7FD2B1E5-88BC-46AF-9C63-E859E3D30499}"/>
    <cellStyle name="Comma 8 2 7" xfId="3872" xr:uid="{D71FF680-FF3D-46BB-9692-5FD8D5DB13FB}"/>
    <cellStyle name="Comma 8 3" xfId="272" xr:uid="{6516FA36-C1C6-4E97-AC61-F8DF41DB03CE}"/>
    <cellStyle name="Comma 8 3 2" xfId="811" xr:uid="{A7830E34-A441-47C3-A0C3-4CC47B7692B9}"/>
    <cellStyle name="Comma 8 3 2 2" xfId="1532" xr:uid="{B6EF4E0A-4E4C-49B2-BF06-57F3F798240F}"/>
    <cellStyle name="Comma 8 3 2 2 2" xfId="3019" xr:uid="{62B3E135-6652-4ED5-BE15-977D6642855D}"/>
    <cellStyle name="Comma 8 3 2 2 2 2" xfId="6693" xr:uid="{BEBDAAA2-B6CC-48EB-9217-176427B8421A}"/>
    <cellStyle name="Comma 8 3 2 2 3" xfId="5206" xr:uid="{E4B83CE6-920E-4D11-B8C1-14F2E7E8C55B}"/>
    <cellStyle name="Comma 8 3 2 3" xfId="3020" xr:uid="{D87D9B7F-BFE8-43D6-9E0D-3F44231BFE72}"/>
    <cellStyle name="Comma 8 3 2 3 2" xfId="6694" xr:uid="{7CF4368C-088F-4716-9E1A-14F6A8F87507}"/>
    <cellStyle name="Comma 8 3 2 4" xfId="4497" xr:uid="{0F60491A-C13A-4910-A211-980F177EDA66}"/>
    <cellStyle name="Comma 8 3 3" xfId="1533" xr:uid="{9D836353-4413-49D3-B6DA-ED14E17F68ED}"/>
    <cellStyle name="Comma 8 3 3 2" xfId="3021" xr:uid="{D43CCF46-809B-4A04-9100-08533A090AD6}"/>
    <cellStyle name="Comma 8 3 3 2 2" xfId="6695" xr:uid="{C02A1E52-6FDE-4AAA-91E8-114877B48616}"/>
    <cellStyle name="Comma 8 3 3 3" xfId="5207" xr:uid="{601E88A7-DE79-4BC4-8DCC-0A4692FE8133}"/>
    <cellStyle name="Comma 8 3 4" xfId="3022" xr:uid="{288B7124-B8BB-48A7-9724-288225C818C6}"/>
    <cellStyle name="Comma 8 3 4 2" xfId="6696" xr:uid="{6E810B8D-ACDF-4D84-A0FA-FCE019C4C088}"/>
    <cellStyle name="Comma 8 3 5" xfId="3963" xr:uid="{AFF72701-3236-4F38-A060-C885818DA0D4}"/>
    <cellStyle name="Comma 8 4" xfId="812" xr:uid="{3D10649E-1AE9-4A14-87D7-71E6CDC7B6F5}"/>
    <cellStyle name="Comma 8 4 2" xfId="1534" xr:uid="{78C681FF-B2A3-4837-BE62-DCA7BC49A949}"/>
    <cellStyle name="Comma 8 4 2 2" xfId="3023" xr:uid="{01ED8579-8159-4BB8-B8AC-381CB0C95DDB}"/>
    <cellStyle name="Comma 8 4 2 2 2" xfId="6697" xr:uid="{71860630-2DD9-4A15-8A27-F437BBD7F4C1}"/>
    <cellStyle name="Comma 8 4 2 3" xfId="5208" xr:uid="{8D2B06E1-9657-4D6A-A620-178BF4E7F16D}"/>
    <cellStyle name="Comma 8 4 3" xfId="3024" xr:uid="{688C6757-9D20-4160-A23E-52C7A5FEE9D8}"/>
    <cellStyle name="Comma 8 4 3 2" xfId="6698" xr:uid="{C8D2EBBD-6AFD-4C93-8168-68FD3A4F6BA7}"/>
    <cellStyle name="Comma 8 4 4" xfId="4498" xr:uid="{ECBD3D19-FA9D-4EDD-860B-2AB85AF8CD8B}"/>
    <cellStyle name="Comma 8 5" xfId="455" xr:uid="{41323389-3CCD-43C6-A2FB-036611A3DA4E}"/>
    <cellStyle name="Comma 8 5 2" xfId="1535" xr:uid="{6AE734C0-DF68-4B48-8B57-8BC4DED53A8B}"/>
    <cellStyle name="Comma 8 5 2 2" xfId="3025" xr:uid="{B7EE29A9-B797-4633-8B04-0E2D336C0389}"/>
    <cellStyle name="Comma 8 5 2 2 2" xfId="6699" xr:uid="{D796220E-BC87-4E1E-937F-E11094E11209}"/>
    <cellStyle name="Comma 8 5 2 3" xfId="5209" xr:uid="{7B7575C1-A7E7-4332-AAC7-DC27EE021D43}"/>
    <cellStyle name="Comma 8 5 3" xfId="3026" xr:uid="{74C55A5F-9094-4D30-B3D2-67883AFB3AC7}"/>
    <cellStyle name="Comma 8 5 3 2" xfId="6700" xr:uid="{11B4827D-7047-4CA4-910A-362FFC62B4E5}"/>
    <cellStyle name="Comma 8 5 4" xfId="4141" xr:uid="{CCE67EA7-1BBC-425D-9ADB-14489BB9A7B3}"/>
    <cellStyle name="Comma 8 6" xfId="1536" xr:uid="{64B3361C-F7DD-431F-AAB2-25A55D54E79A}"/>
    <cellStyle name="Comma 8 6 2" xfId="3027" xr:uid="{F8DEAA4A-3782-4D50-837A-46663D3A0A2C}"/>
    <cellStyle name="Comma 8 6 2 2" xfId="6701" xr:uid="{C20AF2A1-8D5C-4385-93F4-116ED75304AE}"/>
    <cellStyle name="Comma 8 6 3" xfId="5210" xr:uid="{6A8AC724-4A70-4F84-B0A0-57CAF1ECE5A6}"/>
    <cellStyle name="Comma 8 7" xfId="3028" xr:uid="{624BAB30-E067-423E-8424-2DF969523B36}"/>
    <cellStyle name="Comma 8 7 2" xfId="6702" xr:uid="{8EA418C6-D763-4DAE-BBE1-C07D61F1F7D6}"/>
    <cellStyle name="Comma 8 8" xfId="3773" xr:uid="{718A9B25-C697-4459-863A-5CAF2026385B}"/>
    <cellStyle name="Comma 9" xfId="58" xr:uid="{AFDEC4FE-10DE-46A8-BCE6-B6B7CB309009}"/>
    <cellStyle name="Comma 9 2" xfId="273" xr:uid="{336BF34A-DAFE-4FDC-AA00-BE292C0F39D7}"/>
    <cellStyle name="Comma 9 2 2" xfId="813" xr:uid="{D0378AA9-6EDC-4BCD-AD21-A6C054F4963D}"/>
    <cellStyle name="Comma 9 2 2 2" xfId="1537" xr:uid="{2AD7859C-B73B-442D-B8B0-935D024575A9}"/>
    <cellStyle name="Comma 9 2 2 2 2" xfId="3029" xr:uid="{0D0E5DC8-0D7C-47B0-86A8-69122B6966B7}"/>
    <cellStyle name="Comma 9 2 2 2 2 2" xfId="6703" xr:uid="{F9A801EA-0135-4D3D-827E-63BDBAE3C106}"/>
    <cellStyle name="Comma 9 2 2 2 3" xfId="5211" xr:uid="{FAF02C95-224C-49F3-B7AA-A47D806EA7A7}"/>
    <cellStyle name="Comma 9 2 2 3" xfId="3030" xr:uid="{9E5CE091-1B55-4171-BFA4-BA5DF9D2714B}"/>
    <cellStyle name="Comma 9 2 2 3 2" xfId="6704" xr:uid="{DF560E8A-2C21-45C5-BD78-708A63B054BC}"/>
    <cellStyle name="Comma 9 2 2 4" xfId="4499" xr:uid="{1698180C-6084-425B-A189-C0EF3488B590}"/>
    <cellStyle name="Comma 9 2 3" xfId="1538" xr:uid="{0394E06C-B6BD-407D-ACE2-B8E7AAC7485B}"/>
    <cellStyle name="Comma 9 2 3 2" xfId="3031" xr:uid="{40D6E36E-DA36-4BB7-A06E-625E331824BC}"/>
    <cellStyle name="Comma 9 2 3 2 2" xfId="6705" xr:uid="{16B6CE53-7042-4ADD-982E-CE7A0487CD94}"/>
    <cellStyle name="Comma 9 2 3 3" xfId="5212" xr:uid="{6BBF6F8F-8B4B-4CAF-801F-379AA6BBD8CD}"/>
    <cellStyle name="Comma 9 2 4" xfId="3032" xr:uid="{70774536-53AE-4ACB-8AB8-9134CA9257F3}"/>
    <cellStyle name="Comma 9 2 4 2" xfId="6706" xr:uid="{8F865A74-6B90-451C-9DED-6B3B1952C2C2}"/>
    <cellStyle name="Comma 9 2 5" xfId="3964" xr:uid="{BC16F8D4-9956-4CB9-8ABD-8FC397163BE1}"/>
    <cellStyle name="Comma 9 3" xfId="814" xr:uid="{ABE943A6-82CD-4EEB-ABAD-9A7B3A6FB7CB}"/>
    <cellStyle name="Comma 9 3 2" xfId="1539" xr:uid="{7946B7C4-354A-4B6C-AD8A-D6BAA81AF2E6}"/>
    <cellStyle name="Comma 9 3 2 2" xfId="3033" xr:uid="{4C09A78E-2F43-4012-9629-77DC967927DD}"/>
    <cellStyle name="Comma 9 3 2 2 2" xfId="6707" xr:uid="{58593767-782A-4E4E-9370-69EE98A55268}"/>
    <cellStyle name="Comma 9 3 2 3" xfId="5213" xr:uid="{D2C8DB5D-B730-4320-A016-965D24CFD871}"/>
    <cellStyle name="Comma 9 3 3" xfId="3034" xr:uid="{BE9D053C-247B-4E38-8899-6392EE98832E}"/>
    <cellStyle name="Comma 9 3 3 2" xfId="6708" xr:uid="{E509059A-12CC-467D-AE03-39845BFF6BA1}"/>
    <cellStyle name="Comma 9 3 4" xfId="4500" xr:uid="{4AC764BC-CBDF-4FB8-A2FC-F8D154F74D2C}"/>
    <cellStyle name="Comma 9 4" xfId="456" xr:uid="{C9BEA7A8-6690-4B68-8F9E-639F939D2FC3}"/>
    <cellStyle name="Comma 9 4 2" xfId="1540" xr:uid="{70BA3F79-BD96-4AED-BAAC-88D63DDEFE7B}"/>
    <cellStyle name="Comma 9 4 2 2" xfId="3035" xr:uid="{11BDEABF-4CCE-4182-B837-648691C4EA1A}"/>
    <cellStyle name="Comma 9 4 2 2 2" xfId="6709" xr:uid="{40CF89CB-8EA5-40DF-A826-3F97A1054BB6}"/>
    <cellStyle name="Comma 9 4 2 3" xfId="5214" xr:uid="{D72F085E-7403-4F5A-9AC6-76C5E4AEFB8D}"/>
    <cellStyle name="Comma 9 4 3" xfId="3036" xr:uid="{2F2397F5-EF92-4CEC-A84E-A8CA9AE61638}"/>
    <cellStyle name="Comma 9 4 3 2" xfId="6710" xr:uid="{599B6D0A-BBEC-48EE-BAF9-17F350EEF260}"/>
    <cellStyle name="Comma 9 4 4" xfId="4142" xr:uid="{172AA3BC-8A25-4471-8D62-67B7CF51318E}"/>
    <cellStyle name="Comma 9 5" xfId="1541" xr:uid="{F3427BBD-CD8D-485E-ACBE-CDA61DBCD90B}"/>
    <cellStyle name="Comma 9 5 2" xfId="3037" xr:uid="{0744F3A8-E3C0-483E-A14A-86A83D4571D5}"/>
    <cellStyle name="Comma 9 5 2 2" xfId="6711" xr:uid="{BB098622-73E7-439F-8562-4222E423B77B}"/>
    <cellStyle name="Comma 9 5 3" xfId="5215" xr:uid="{74691D13-D17A-4F85-B4D8-4715EB8F3DA3}"/>
    <cellStyle name="Comma 9 6" xfId="3038" xr:uid="{9472298C-781C-4100-88C0-ADE149C6BBF6}"/>
    <cellStyle name="Comma 9 6 2" xfId="6712" xr:uid="{EEFA344A-84F8-4C39-B509-0C78A9AB6132}"/>
    <cellStyle name="Comma 9 7" xfId="3774" xr:uid="{60E774F1-CE37-42BB-BDE2-0E1FE60588B7}"/>
    <cellStyle name="Currency 10" xfId="100" xr:uid="{91BFD830-DEE7-40B5-AE82-CDC1CF5D97C5}"/>
    <cellStyle name="Currency 10 2" xfId="309" xr:uid="{3993E4CA-C01C-438F-B118-A74DDFFACA4E}"/>
    <cellStyle name="Currency 10 2 2" xfId="815" xr:uid="{CE1487A7-D14E-45F7-95E1-7F314067F6D3}"/>
    <cellStyle name="Currency 10 2 2 2" xfId="1542" xr:uid="{CF54DF84-647F-4F98-86F6-77C13316F243}"/>
    <cellStyle name="Currency 10 2 2 2 2" xfId="3039" xr:uid="{760958F3-C859-4A0F-8640-500F837C7ED9}"/>
    <cellStyle name="Currency 10 2 2 2 2 2" xfId="6713" xr:uid="{C8FE91B2-4D30-4667-B4DE-557D7A3A2B06}"/>
    <cellStyle name="Currency 10 2 2 2 3" xfId="5216" xr:uid="{B9ED17BE-4CEC-464B-935B-958247566F43}"/>
    <cellStyle name="Currency 10 2 2 3" xfId="3040" xr:uid="{19FBA786-89CB-4127-91D2-5F3296E95420}"/>
    <cellStyle name="Currency 10 2 2 3 2" xfId="6714" xr:uid="{D48863F2-7FAF-41AE-AFC7-87448771F88D}"/>
    <cellStyle name="Currency 10 2 2 4" xfId="4501" xr:uid="{13839D99-D2CA-4FC1-BBEB-0E8F03BE79C4}"/>
    <cellStyle name="Currency 10 2 3" xfId="1543" xr:uid="{51396FD8-26C6-4D62-9744-81FD236FCAB1}"/>
    <cellStyle name="Currency 10 2 3 2" xfId="3041" xr:uid="{99E669B0-7860-4399-8D41-86F275F5A3EE}"/>
    <cellStyle name="Currency 10 2 3 2 2" xfId="6715" xr:uid="{10D08179-D5B8-4B27-8D3E-6B6A4A7D81D6}"/>
    <cellStyle name="Currency 10 2 3 3" xfId="5217" xr:uid="{DBA57B2B-BA12-49B8-BA88-495575376955}"/>
    <cellStyle name="Currency 10 2 4" xfId="3042" xr:uid="{E9ED0243-6694-41F9-9A50-6698BD16700E}"/>
    <cellStyle name="Currency 10 2 4 2" xfId="6716" xr:uid="{5E0D5B79-6FC6-4611-AC79-EEF16062114C}"/>
    <cellStyle name="Currency 10 2 5" xfId="3998" xr:uid="{4952D540-49BF-4C54-84BE-7D814A0C1BCB}"/>
    <cellStyle name="Currency 10 3" xfId="816" xr:uid="{8B7F6AF3-28F3-4104-9F70-D35D39C41D81}"/>
    <cellStyle name="Currency 10 3 2" xfId="1544" xr:uid="{EF90A36F-D757-4305-A402-8BCEDF7E46BB}"/>
    <cellStyle name="Currency 10 3 2 2" xfId="3043" xr:uid="{9D9FA7A4-A369-4C6A-93B2-5CE74854972D}"/>
    <cellStyle name="Currency 10 3 2 2 2" xfId="6717" xr:uid="{99F9AF05-CC4E-4667-9905-8B1A1BC2AF1B}"/>
    <cellStyle name="Currency 10 3 2 3" xfId="5218" xr:uid="{099EEBAB-5519-43C4-9D44-FF8696D390C4}"/>
    <cellStyle name="Currency 10 3 3" xfId="3044" xr:uid="{488203F3-808D-4052-BEAC-D3CCC998825A}"/>
    <cellStyle name="Currency 10 3 3 2" xfId="6718" xr:uid="{4B00A41E-5149-42EE-AE4B-D6A953CB2ED6}"/>
    <cellStyle name="Currency 10 3 4" xfId="4502" xr:uid="{BD57CCB7-04F8-4F9B-8B5C-E454F368BE0C}"/>
    <cellStyle name="Currency 10 4" xfId="490" xr:uid="{6BB9ABBA-0708-4BE2-A67D-54ED5254A50D}"/>
    <cellStyle name="Currency 10 4 2" xfId="1545" xr:uid="{C41BA177-13E0-4A7D-96AD-760A9D7BE723}"/>
    <cellStyle name="Currency 10 4 2 2" xfId="3045" xr:uid="{5FF166F8-588D-48C7-9AE5-95AD5624D5A5}"/>
    <cellStyle name="Currency 10 4 2 2 2" xfId="6719" xr:uid="{DA694B6B-C776-4A14-A4D1-AE2188079F50}"/>
    <cellStyle name="Currency 10 4 2 3" xfId="5219" xr:uid="{895F3F4C-4B98-42C0-925E-A15245AB2C59}"/>
    <cellStyle name="Currency 10 4 3" xfId="3046" xr:uid="{8955FD8A-A015-4329-8BF8-C150B30C09EB}"/>
    <cellStyle name="Currency 10 4 3 2" xfId="6720" xr:uid="{86FDF2E7-D337-41B5-A7AD-8E8D5F1C16CE}"/>
    <cellStyle name="Currency 10 4 4" xfId="4176" xr:uid="{8B5C62B4-7195-41E7-8036-B546BDC51916}"/>
    <cellStyle name="Currency 10 5" xfId="1546" xr:uid="{0F60C1F0-2EBA-43F4-8E89-5F52AF47A814}"/>
    <cellStyle name="Currency 10 5 2" xfId="3047" xr:uid="{C3B1DFB7-F367-4818-98E8-42AAB0D70624}"/>
    <cellStyle name="Currency 10 5 2 2" xfId="6721" xr:uid="{FCC9227B-98B9-41A4-AC77-AEB1D36017EF}"/>
    <cellStyle name="Currency 10 5 3" xfId="5220" xr:uid="{699249B3-8254-45FE-8300-BF1F8002B832}"/>
    <cellStyle name="Currency 10 6" xfId="3048" xr:uid="{9DE1A672-07E2-403D-9F9E-E5DDB2670081}"/>
    <cellStyle name="Currency 10 6 2" xfId="6722" xr:uid="{DFFC9A40-5822-4202-9EE2-83E51CD05CA6}"/>
    <cellStyle name="Currency 10 7" xfId="3808" xr:uid="{28BBEBD4-B6BF-4812-B32E-601546E234AB}"/>
    <cellStyle name="Currency 11" xfId="187" xr:uid="{91FB4D2E-EBDB-4111-88E9-3AD91C3F523D}"/>
    <cellStyle name="Currency 11 2" xfId="396" xr:uid="{08B7DE8A-CFDC-4367-A623-83FF9EB6B594}"/>
    <cellStyle name="Currency 11 2 2" xfId="817" xr:uid="{EED9A113-4484-4644-AE77-71F9F1274DC9}"/>
    <cellStyle name="Currency 11 2 2 2" xfId="1547" xr:uid="{A4B1EBCF-873C-4E9B-8B39-84D2232C84CE}"/>
    <cellStyle name="Currency 11 2 2 2 2" xfId="3049" xr:uid="{C1B6845A-76F3-48BA-BC1A-7FE607761248}"/>
    <cellStyle name="Currency 11 2 2 2 2 2" xfId="6723" xr:uid="{26F303CD-8FB1-4394-A88D-A394407B34D5}"/>
    <cellStyle name="Currency 11 2 2 2 3" xfId="5221" xr:uid="{93792FF9-0273-4FD0-9F43-811EF7A3B0E1}"/>
    <cellStyle name="Currency 11 2 2 3" xfId="3050" xr:uid="{A50971B7-1254-4B2C-922F-F6995ECDF090}"/>
    <cellStyle name="Currency 11 2 2 3 2" xfId="6724" xr:uid="{A3419393-4394-4D4B-9FCD-9BA332962B90}"/>
    <cellStyle name="Currency 11 2 2 4" xfId="4503" xr:uid="{E6B50928-CCC0-4D61-BF3F-D1264052EAB7}"/>
    <cellStyle name="Currency 11 2 3" xfId="1548" xr:uid="{5CAE9A3A-61CD-47E6-B4B0-3E8C7301FA34}"/>
    <cellStyle name="Currency 11 2 3 2" xfId="3051" xr:uid="{2AEA0094-F7F8-43E4-870B-D3C574AEE368}"/>
    <cellStyle name="Currency 11 2 3 2 2" xfId="6725" xr:uid="{F7960105-3F8B-4644-9CFE-A7BE40692184}"/>
    <cellStyle name="Currency 11 2 3 3" xfId="5222" xr:uid="{736C201B-C440-4F3E-AF0D-C0C131DA70D4}"/>
    <cellStyle name="Currency 11 2 4" xfId="3052" xr:uid="{EE5E04D4-1F01-44F1-A28B-A7C11BF6A0C9}"/>
    <cellStyle name="Currency 11 2 4 2" xfId="6726" xr:uid="{626CBCFA-BA6C-4535-BF5B-6C6953D08122}"/>
    <cellStyle name="Currency 11 2 5" xfId="4084" xr:uid="{DD5992AC-078F-4A15-AD69-63684C1F6703}"/>
    <cellStyle name="Currency 11 3" xfId="818" xr:uid="{3DC91F0D-D31A-4ADE-85C5-DD3F5B8E5DC1}"/>
    <cellStyle name="Currency 11 3 2" xfId="1549" xr:uid="{2E2EFB76-F980-4353-9841-76EEF2E52E8C}"/>
    <cellStyle name="Currency 11 3 2 2" xfId="3053" xr:uid="{FB2BC725-3977-4F55-A780-CAD44BA71F3B}"/>
    <cellStyle name="Currency 11 3 2 2 2" xfId="6727" xr:uid="{D93C1FA3-8BD1-4A4D-AA51-E74150780DDA}"/>
    <cellStyle name="Currency 11 3 2 3" xfId="5223" xr:uid="{63DD01F3-22F9-4AE6-8E37-4DBC696EA9C3}"/>
    <cellStyle name="Currency 11 3 3" xfId="3054" xr:uid="{B76FC25F-2ABF-4882-A871-4A5079CB9B33}"/>
    <cellStyle name="Currency 11 3 3 2" xfId="6728" xr:uid="{64C35EF8-89FE-4EB9-A413-DCA60DED1F8E}"/>
    <cellStyle name="Currency 11 3 4" xfId="4504" xr:uid="{061F647A-4E34-47B1-BBE3-612241A5191F}"/>
    <cellStyle name="Currency 11 4" xfId="576" xr:uid="{F4C88BBE-341E-468A-8EFC-D56C88AF0734}"/>
    <cellStyle name="Currency 11 4 2" xfId="1550" xr:uid="{7B106038-8C40-417A-A5C7-66DAEED4CE55}"/>
    <cellStyle name="Currency 11 4 2 2" xfId="3055" xr:uid="{0AE74C4D-744B-41D5-B7D2-052B8C4A8492}"/>
    <cellStyle name="Currency 11 4 2 2 2" xfId="6729" xr:uid="{C5C2E1B4-E3C6-47E4-B761-8E091354173C}"/>
    <cellStyle name="Currency 11 4 2 3" xfId="5224" xr:uid="{13D92D76-0F67-4D52-95B2-FE4CB71967AF}"/>
    <cellStyle name="Currency 11 4 3" xfId="3056" xr:uid="{92B875DD-FD8F-4104-A0EC-6BD70CFD5DF4}"/>
    <cellStyle name="Currency 11 4 3 2" xfId="6730" xr:uid="{E268CA16-E250-4AF9-8947-BF7CBB5E3CD0}"/>
    <cellStyle name="Currency 11 4 4" xfId="4262" xr:uid="{51D82B65-52FC-4532-9D7C-F4C55FC362BC}"/>
    <cellStyle name="Currency 11 5" xfId="1551" xr:uid="{A9FCF5F8-E03B-4E60-A6FA-5B2961F7B30A}"/>
    <cellStyle name="Currency 11 5 2" xfId="3057" xr:uid="{58FE769E-4D8A-429D-9092-D228F4388D50}"/>
    <cellStyle name="Currency 11 5 2 2" xfId="6731" xr:uid="{C13A058A-13C1-43D2-965E-B96069EAB2DE}"/>
    <cellStyle name="Currency 11 5 3" xfId="5225" xr:uid="{76223840-2EB9-425B-8F88-24B38FE671E1}"/>
    <cellStyle name="Currency 11 6" xfId="3058" xr:uid="{FEE77C98-787F-4A16-9C40-11130B5118C2}"/>
    <cellStyle name="Currency 11 6 2" xfId="6732" xr:uid="{B230D99E-DCCE-4B0A-8B55-9D2DE2898533}"/>
    <cellStyle name="Currency 11 7" xfId="3894" xr:uid="{284FB700-B05A-4876-B78A-49C78C4A1DC7}"/>
    <cellStyle name="Currency 12" xfId="192" xr:uid="{E3F72081-FAD2-46D4-AFB8-0A80D011CD0E}"/>
    <cellStyle name="Currency 12 2" xfId="399" xr:uid="{F0A41ECA-E7CE-4826-A5AE-C2C6EFDB239F}"/>
    <cellStyle name="Currency 12 2 2" xfId="819" xr:uid="{27CBC7D9-52F5-4706-80E2-E45B29823E7A}"/>
    <cellStyle name="Currency 12 2 2 2" xfId="1552" xr:uid="{59B7C012-7E46-4A00-BF42-EAC852938582}"/>
    <cellStyle name="Currency 12 2 2 2 2" xfId="3059" xr:uid="{9BEC5C18-CB57-484D-A137-1ABC7D4A80AE}"/>
    <cellStyle name="Currency 12 2 2 2 2 2" xfId="6733" xr:uid="{DAC20909-5112-4D1C-AFD8-024802E1B855}"/>
    <cellStyle name="Currency 12 2 2 2 3" xfId="5226" xr:uid="{7BB14298-B8CF-4C69-88C8-3637A1190D07}"/>
    <cellStyle name="Currency 12 2 2 3" xfId="3060" xr:uid="{D362782A-9876-4567-AFDF-AC48A1C2129A}"/>
    <cellStyle name="Currency 12 2 2 3 2" xfId="6734" xr:uid="{27A08097-4750-4FE6-964E-6DEC647827C2}"/>
    <cellStyle name="Currency 12 2 2 4" xfId="4505" xr:uid="{DADB6135-84A9-4150-9B2F-B9AE267F6324}"/>
    <cellStyle name="Currency 12 2 3" xfId="1553" xr:uid="{C611409C-1EE6-4EAA-969D-FDD3EB36B864}"/>
    <cellStyle name="Currency 12 2 3 2" xfId="3061" xr:uid="{45ACC8E8-979D-4950-82DC-DF80EBA95190}"/>
    <cellStyle name="Currency 12 2 3 2 2" xfId="6735" xr:uid="{725B4BF8-AA23-479A-90E3-A2D600FE71A2}"/>
    <cellStyle name="Currency 12 2 3 3" xfId="5227" xr:uid="{2E06E5C1-A554-414A-AE10-0DA69715B1C2}"/>
    <cellStyle name="Currency 12 2 4" xfId="3062" xr:uid="{6E7E904F-2E6B-4DAC-8AC9-235DFE2A391B}"/>
    <cellStyle name="Currency 12 2 4 2" xfId="6736" xr:uid="{A92DF02D-E0E7-4D4A-8750-773414BA1134}"/>
    <cellStyle name="Currency 12 2 5" xfId="4086" xr:uid="{10A72EA7-A7E3-422A-8CD3-D82118819AE2}"/>
    <cellStyle name="Currency 12 3" xfId="820" xr:uid="{F3428681-989C-4365-AB23-7085CC371E7E}"/>
    <cellStyle name="Currency 12 3 2" xfId="1554" xr:uid="{CA896C53-F6E2-4072-8057-C2C604A62FCC}"/>
    <cellStyle name="Currency 12 3 2 2" xfId="3063" xr:uid="{46B20F71-AA8E-48CC-B2F6-7639A871784D}"/>
    <cellStyle name="Currency 12 3 2 2 2" xfId="6737" xr:uid="{B6B34051-B582-461C-8B40-5D5A88C7CC48}"/>
    <cellStyle name="Currency 12 3 2 3" xfId="5228" xr:uid="{FBA94738-6DD4-4D3B-BB2D-C1FBCE583AA9}"/>
    <cellStyle name="Currency 12 3 3" xfId="3064" xr:uid="{AEB46100-0678-4329-AF46-C3A3885F8CFC}"/>
    <cellStyle name="Currency 12 3 3 2" xfId="6738" xr:uid="{81DF9DF2-A9A5-4F4C-9D57-729ABECFFB26}"/>
    <cellStyle name="Currency 12 3 4" xfId="4506" xr:uid="{CFCBF38D-CAE5-4F36-9CBB-C1482BE0BEC7}"/>
    <cellStyle name="Currency 12 4" xfId="578" xr:uid="{38F4CC73-9F93-4AEF-BA44-9585B09BBFD5}"/>
    <cellStyle name="Currency 12 4 2" xfId="1555" xr:uid="{62F1BD1D-2FD1-43D0-BC7E-ABAF61EAF976}"/>
    <cellStyle name="Currency 12 4 2 2" xfId="3065" xr:uid="{C8A9F028-4F90-483E-A910-840EBFE9EC20}"/>
    <cellStyle name="Currency 12 4 2 2 2" xfId="6739" xr:uid="{133B906C-477A-4824-BDE9-9DD878DB332B}"/>
    <cellStyle name="Currency 12 4 2 3" xfId="5229" xr:uid="{D9F881EB-FAF9-4FEF-B041-4F9AAAD84815}"/>
    <cellStyle name="Currency 12 4 3" xfId="3066" xr:uid="{F0B6E03D-337B-44A3-8316-6D0B57D1A886}"/>
    <cellStyle name="Currency 12 4 3 2" xfId="6740" xr:uid="{F8E5DC3C-ABD1-488E-ABF5-6AE2CA8C51E9}"/>
    <cellStyle name="Currency 12 4 4" xfId="4264" xr:uid="{C9175CBC-C1AD-4814-BCAA-A53B936AD322}"/>
    <cellStyle name="Currency 12 5" xfId="1556" xr:uid="{90FEEE1B-CBFD-4D62-AE54-713481848636}"/>
    <cellStyle name="Currency 12 5 2" xfId="3067" xr:uid="{EFE4A3BE-FAAA-4910-A164-D16E826E6F1B}"/>
    <cellStyle name="Currency 12 5 2 2" xfId="6741" xr:uid="{71367109-33D9-4457-B47D-4FE117521EEA}"/>
    <cellStyle name="Currency 12 5 3" xfId="5230" xr:uid="{AD424F26-30F3-4C19-9978-8544F14484F8}"/>
    <cellStyle name="Currency 12 6" xfId="3068" xr:uid="{456C1B90-60E9-45CE-8860-019B01E1F654}"/>
    <cellStyle name="Currency 12 6 2" xfId="6742" xr:uid="{6EE3F0B9-C886-4921-861B-55AB17C7BA9D}"/>
    <cellStyle name="Currency 12 7" xfId="3896" xr:uid="{9D3DF987-DD47-4185-8933-716D138CC317}"/>
    <cellStyle name="Currency 13" xfId="195" xr:uid="{8C999481-09B9-4F3F-B001-AAB8261F7538}"/>
    <cellStyle name="Currency 13 2" xfId="401" xr:uid="{A4A2BBB7-0B5A-47BD-AF1F-E83CD4141855}"/>
    <cellStyle name="Currency 13 2 2" xfId="821" xr:uid="{C57DB65E-198A-444A-BF46-D5A332553FE3}"/>
    <cellStyle name="Currency 13 2 2 2" xfId="1557" xr:uid="{9F5B00DC-EA05-4783-B0B7-C2D2996C9DB4}"/>
    <cellStyle name="Currency 13 2 2 2 2" xfId="3069" xr:uid="{0C30B7BB-C697-4B87-B521-A16D02A3989D}"/>
    <cellStyle name="Currency 13 2 2 2 2 2" xfId="6743" xr:uid="{C1ACF646-721C-4A70-B30A-CF55DF1907F6}"/>
    <cellStyle name="Currency 13 2 2 2 3" xfId="5231" xr:uid="{1AE06E50-7893-49B9-A6D6-9AAA2D0782EA}"/>
    <cellStyle name="Currency 13 2 2 3" xfId="3070" xr:uid="{4CE18471-6C1A-4C85-8A62-68BE0F1D844A}"/>
    <cellStyle name="Currency 13 2 2 3 2" xfId="6744" xr:uid="{45024019-46F3-46F0-B076-D2FA3D19E79B}"/>
    <cellStyle name="Currency 13 2 2 4" xfId="4507" xr:uid="{8362CEC8-7903-4752-85CE-389E0FD30DFE}"/>
    <cellStyle name="Currency 13 2 3" xfId="1558" xr:uid="{5FD94696-FA9D-4E91-A5EC-110BED1FD542}"/>
    <cellStyle name="Currency 13 2 3 2" xfId="3071" xr:uid="{581326A0-F93B-46A7-B856-739B8B33AACD}"/>
    <cellStyle name="Currency 13 2 3 2 2" xfId="6745" xr:uid="{E6DC2439-6AE6-483C-AE8F-6BD456AA693B}"/>
    <cellStyle name="Currency 13 2 3 3" xfId="5232" xr:uid="{3EA151F3-3E7F-447B-9A38-19D282DF0BE2}"/>
    <cellStyle name="Currency 13 2 4" xfId="3072" xr:uid="{67D71FE5-9871-4B0F-B6EB-4576BB114E29}"/>
    <cellStyle name="Currency 13 2 4 2" xfId="6746" xr:uid="{F20DA358-8D59-42E2-B1CC-EFA075224063}"/>
    <cellStyle name="Currency 13 2 5" xfId="4088" xr:uid="{4DB060F2-013C-495B-9043-FD4328ACB037}"/>
    <cellStyle name="Currency 13 3" xfId="822" xr:uid="{72C2BEF9-2862-4D2A-9BEA-7BD927E2121F}"/>
    <cellStyle name="Currency 13 3 2" xfId="1559" xr:uid="{F8BE74B3-B5B5-4AE9-83DD-29078EC34C80}"/>
    <cellStyle name="Currency 13 3 2 2" xfId="3073" xr:uid="{1C651780-5B6F-4989-B0BE-152F05921A56}"/>
    <cellStyle name="Currency 13 3 2 2 2" xfId="6747" xr:uid="{E2E6425F-57DD-4BFE-890D-7F79D2C630CC}"/>
    <cellStyle name="Currency 13 3 2 3" xfId="5233" xr:uid="{E9DFED80-1205-409E-85DA-3CCA1DCDEF14}"/>
    <cellStyle name="Currency 13 3 3" xfId="3074" xr:uid="{884FDC0D-F8A3-43C1-92DC-6469DDD1CCBA}"/>
    <cellStyle name="Currency 13 3 3 2" xfId="6748" xr:uid="{E8C864DD-1A47-433D-A91B-B2C7E3BC8313}"/>
    <cellStyle name="Currency 13 3 4" xfId="4508" xr:uid="{E6A234D8-E31F-493F-8B87-2EF8383B9FC2}"/>
    <cellStyle name="Currency 13 4" xfId="580" xr:uid="{E8613283-9EF5-493B-BF84-E70F68947D91}"/>
    <cellStyle name="Currency 13 4 2" xfId="1560" xr:uid="{63259F1F-0344-4995-97A3-B07B6B11AAD5}"/>
    <cellStyle name="Currency 13 4 2 2" xfId="3075" xr:uid="{243AA572-008F-4664-A64D-198D5C0850AE}"/>
    <cellStyle name="Currency 13 4 2 2 2" xfId="6749" xr:uid="{BBCF0881-E807-487E-9EFC-E769C7046525}"/>
    <cellStyle name="Currency 13 4 2 3" xfId="5234" xr:uid="{7FA67F7F-B330-428F-82E5-40BD0E9533B1}"/>
    <cellStyle name="Currency 13 4 3" xfId="3076" xr:uid="{80185927-4411-4DC3-A8C1-BF2623E86A27}"/>
    <cellStyle name="Currency 13 4 3 2" xfId="6750" xr:uid="{27078DAD-F6C2-4D68-9E71-347BD23C8D45}"/>
    <cellStyle name="Currency 13 4 4" xfId="4266" xr:uid="{738BB33A-EA05-4373-9793-EA7B8FA46196}"/>
    <cellStyle name="Currency 13 5" xfId="1561" xr:uid="{4C55E178-6BBD-47CC-8097-7ACE641055C6}"/>
    <cellStyle name="Currency 13 5 2" xfId="3077" xr:uid="{852BE0F6-036F-433B-B165-0162250BA3D3}"/>
    <cellStyle name="Currency 13 5 2 2" xfId="6751" xr:uid="{01C26247-C4F6-442B-BFD7-9C13AE31F9A5}"/>
    <cellStyle name="Currency 13 5 3" xfId="5235" xr:uid="{8A3D79D5-5B71-4A3F-AED8-C27DB7EBC947}"/>
    <cellStyle name="Currency 13 6" xfId="3078" xr:uid="{19E54C15-86A6-48DA-BF36-BA5AF1245246}"/>
    <cellStyle name="Currency 13 6 2" xfId="6752" xr:uid="{8DC3551D-51FC-4FDA-970F-381D0B13CE32}"/>
    <cellStyle name="Currency 13 7" xfId="3898" xr:uid="{7CC3C433-D200-4AB5-ABFA-FC73DEC95251}"/>
    <cellStyle name="Currency 14" xfId="218" xr:uid="{A069CDBA-F85E-440A-B65C-FD41C66E32FB}"/>
    <cellStyle name="Currency 14 2" xfId="823" xr:uid="{EC488C1C-4B49-4425-8D91-6F6732E1618F}"/>
    <cellStyle name="Currency 14 2 2" xfId="1562" xr:uid="{B3D9F6B3-0CE6-4F10-B323-287222242707}"/>
    <cellStyle name="Currency 14 2 2 2" xfId="3079" xr:uid="{1AA40027-2660-42A4-B4C6-111098A44FC2}"/>
    <cellStyle name="Currency 14 2 2 2 2" xfId="6753" xr:uid="{0CABA7F0-D3A2-4A76-81B5-2D71CBC45002}"/>
    <cellStyle name="Currency 14 2 2 3" xfId="5236" xr:uid="{705237F3-3FE7-4B87-AB3B-081BC813ACBE}"/>
    <cellStyle name="Currency 14 2 3" xfId="3080" xr:uid="{0D82F3A2-8151-4053-BC62-8E63F739040A}"/>
    <cellStyle name="Currency 14 2 3 2" xfId="6754" xr:uid="{5AB0FAC7-2547-42C8-94F8-62E57B0E54DC}"/>
    <cellStyle name="Currency 14 2 4" xfId="4509" xr:uid="{33CDA1A0-C387-48D4-9555-4D4305ED46B1}"/>
    <cellStyle name="Currency 14 3" xfId="1563" xr:uid="{8FCEE15C-0D0A-4421-8F0A-8D20E28C817C}"/>
    <cellStyle name="Currency 14 3 2" xfId="3081" xr:uid="{97A470AA-C68E-45FA-AFFC-F914F495BE4F}"/>
    <cellStyle name="Currency 14 3 2 2" xfId="6755" xr:uid="{F57C5EB7-48B4-4469-B695-CCF12010A026}"/>
    <cellStyle name="Currency 14 3 3" xfId="5237" xr:uid="{1C64538A-6098-4186-B2F1-B04DF59D1F45}"/>
    <cellStyle name="Currency 14 4" xfId="3082" xr:uid="{4701C652-F2A3-4B73-A91D-A6E09DF5EB81}"/>
    <cellStyle name="Currency 14 4 2" xfId="6756" xr:uid="{1371B43D-2CB0-41F0-B34A-AC2682B9CE23}"/>
    <cellStyle name="Currency 14 5" xfId="3910" xr:uid="{D4CF1339-5726-4014-BCD2-903A4D9D652D}"/>
    <cellStyle name="Currency 15" xfId="824" xr:uid="{19D81D51-4176-44AA-9932-86579D0EF46B}"/>
    <cellStyle name="Currency 15 2" xfId="1564" xr:uid="{480504B0-0EC1-4000-9873-536649343F66}"/>
    <cellStyle name="Currency 15 2 2" xfId="3083" xr:uid="{CC5F950B-5858-4EBB-89D2-6A8B3A946F02}"/>
    <cellStyle name="Currency 15 2 2 2" xfId="6757" xr:uid="{75A61C54-7136-4E47-BE3D-5381F470A6DE}"/>
    <cellStyle name="Currency 15 2 3" xfId="5238" xr:uid="{1888E9F9-C7FC-4D19-B7E9-116B7BE0A6D5}"/>
    <cellStyle name="Currency 15 3" xfId="3084" xr:uid="{61FC800E-4BB5-4342-8AE5-BA08357A3071}"/>
    <cellStyle name="Currency 15 3 2" xfId="6758" xr:uid="{93D79409-311E-4B3D-801D-1C1F5020130D}"/>
    <cellStyle name="Currency 15 4" xfId="4510" xr:uid="{7A3FB20F-290B-45BB-A995-95A7DBCC066A}"/>
    <cellStyle name="Currency 16" xfId="1565" xr:uid="{F269766C-08FF-4FB7-8433-D92C5E021707}"/>
    <cellStyle name="Currency 16 2" xfId="3085" xr:uid="{A9FA28C9-F1AB-471A-A0CE-0A82027A644F}"/>
    <cellStyle name="Currency 16 2 2" xfId="6759" xr:uid="{50CAB6F0-11CB-483B-B68A-16366CF3A9B8}"/>
    <cellStyle name="Currency 16 3" xfId="5239" xr:uid="{6BEC54AB-4DD1-440F-A7FF-959845FF0FB8}"/>
    <cellStyle name="Currency 17" xfId="3086" xr:uid="{146803B3-8DE5-4770-BCBD-82FE08DD1CB3}"/>
    <cellStyle name="Currency 17 2" xfId="6760" xr:uid="{83A9AAD8-A03B-4B44-8177-68FF429E0627}"/>
    <cellStyle name="Currency 18" xfId="3720" xr:uid="{CBABBC86-2B17-4659-9DB0-A12E51E1F5E7}"/>
    <cellStyle name="Currency 2" xfId="59" xr:uid="{89A6FF52-9AA8-4590-9117-A3578E3B38A1}"/>
    <cellStyle name="Currency 3" xfId="60" xr:uid="{51E61BED-15F0-47F8-A911-0B3D11959D6F}"/>
    <cellStyle name="Currency 3 10" xfId="457" xr:uid="{D2E7B520-290E-42A4-8F6C-CA38C3B4917D}"/>
    <cellStyle name="Currency 3 10 2" xfId="1566" xr:uid="{067D722F-F424-40AA-A00E-9C66E3AF5A8E}"/>
    <cellStyle name="Currency 3 10 2 2" xfId="3087" xr:uid="{6188373E-E34E-459C-B773-006101340085}"/>
    <cellStyle name="Currency 3 10 2 2 2" xfId="6761" xr:uid="{592D4DB2-8692-416C-AE51-3AB249806A37}"/>
    <cellStyle name="Currency 3 10 2 3" xfId="5240" xr:uid="{EC22C4A1-4151-4BC1-993E-76742A457465}"/>
    <cellStyle name="Currency 3 10 3" xfId="3088" xr:uid="{E5BFC3E2-C22F-4378-90FA-00B61941A68D}"/>
    <cellStyle name="Currency 3 10 3 2" xfId="6762" xr:uid="{7D905C4D-6C60-436F-AE8F-75B7EAE3DB72}"/>
    <cellStyle name="Currency 3 10 4" xfId="4143" xr:uid="{F4F0E385-05D0-47BA-B69C-64FFCB019182}"/>
    <cellStyle name="Currency 3 11" xfId="1567" xr:uid="{F70E5B5D-9332-44AF-BFE5-784F8256CA0A}"/>
    <cellStyle name="Currency 3 11 2" xfId="3089" xr:uid="{CE08BB90-0D4B-43B6-B267-2059E27AA6DC}"/>
    <cellStyle name="Currency 3 11 2 2" xfId="6763" xr:uid="{186718D1-67B0-4662-8ED8-A050C8C9F486}"/>
    <cellStyle name="Currency 3 11 3" xfId="5241" xr:uid="{E373988C-ED78-4AE9-B880-390D4DA773DF}"/>
    <cellStyle name="Currency 3 12" xfId="3090" xr:uid="{3B703E65-513F-4F41-9968-CE17EB7CE38B}"/>
    <cellStyle name="Currency 3 12 2" xfId="6764" xr:uid="{D3DA6F6A-6FCC-422E-8922-114045444B12}"/>
    <cellStyle name="Currency 3 13" xfId="3775" xr:uid="{F824176F-CC4E-437C-AB9C-5BF6B319A60E}"/>
    <cellStyle name="Currency 3 2" xfId="61" xr:uid="{49FDDDDC-0FC0-4BB2-AB2D-3F0DC9D6690A}"/>
    <cellStyle name="Currency 3 2 10" xfId="3091" xr:uid="{14FD34C8-6014-479B-B7E9-66E54499035E}"/>
    <cellStyle name="Currency 3 2 10 2" xfId="6765" xr:uid="{6CBC2CFB-D6F0-4670-8DAD-F38D46971139}"/>
    <cellStyle name="Currency 3 2 11" xfId="3776" xr:uid="{3D17735A-B074-4D2C-BC8E-4900CDD9A3B3}"/>
    <cellStyle name="Currency 3 2 2" xfId="62" xr:uid="{20B6C085-B192-4F2B-AC18-3BE94D16DED7}"/>
    <cellStyle name="Currency 3 2 2 2" xfId="163" xr:uid="{579E4BE6-9EF1-4C5D-B090-65FEB863033C}"/>
    <cellStyle name="Currency 3 2 2 2 2" xfId="372" xr:uid="{7395F6A5-C70A-4271-9222-F67DFAFF0368}"/>
    <cellStyle name="Currency 3 2 2 2 2 2" xfId="825" xr:uid="{8C0ADB27-0457-4050-97C2-B7DF445C0CB9}"/>
    <cellStyle name="Currency 3 2 2 2 2 2 2" xfId="1568" xr:uid="{554434C2-2DCF-4E69-8BD8-3EE01971D75C}"/>
    <cellStyle name="Currency 3 2 2 2 2 2 2 2" xfId="3092" xr:uid="{447D4F90-74ED-466A-AEDB-5C34FB33BE56}"/>
    <cellStyle name="Currency 3 2 2 2 2 2 2 2 2" xfId="6766" xr:uid="{66AC6FF5-5E48-4BB5-AB26-DFE4D50C19D5}"/>
    <cellStyle name="Currency 3 2 2 2 2 2 2 3" xfId="5242" xr:uid="{C76D4F96-2BC0-4D7B-B569-54FDB2C5FE72}"/>
    <cellStyle name="Currency 3 2 2 2 2 2 3" xfId="3093" xr:uid="{A1DB3C07-4F04-4D9E-931F-14A2476A9F22}"/>
    <cellStyle name="Currency 3 2 2 2 2 2 3 2" xfId="6767" xr:uid="{53E5F14C-F0DD-420B-AF74-AA754F6083D5}"/>
    <cellStyle name="Currency 3 2 2 2 2 2 4" xfId="4511" xr:uid="{4A3EFA12-BA00-4AF8-AC75-059886EFEC91}"/>
    <cellStyle name="Currency 3 2 2 2 2 3" xfId="1569" xr:uid="{5EF876A4-000A-46B5-B3D4-020FCC7F33E6}"/>
    <cellStyle name="Currency 3 2 2 2 2 3 2" xfId="3094" xr:uid="{52697200-0D16-46E0-BB47-6E5CCDE0551E}"/>
    <cellStyle name="Currency 3 2 2 2 2 3 2 2" xfId="6768" xr:uid="{5A47F8F2-3D7E-44A9-AA8D-5F995F27A37D}"/>
    <cellStyle name="Currency 3 2 2 2 2 3 3" xfId="5243" xr:uid="{0EEA028E-7D52-4093-BEEA-A14BBB6E8388}"/>
    <cellStyle name="Currency 3 2 2 2 2 4" xfId="3095" xr:uid="{14A8CF2D-F257-44EB-9575-F1076DF376DE}"/>
    <cellStyle name="Currency 3 2 2 2 2 4 2" xfId="6769" xr:uid="{266722B0-F10A-45EB-BAAA-D97339731CCC}"/>
    <cellStyle name="Currency 3 2 2 2 2 5" xfId="4060" xr:uid="{FF47E708-3BD0-44A6-94B7-984A8D3B269B}"/>
    <cellStyle name="Currency 3 2 2 2 3" xfId="826" xr:uid="{97AB9DC7-BB2A-45E2-A985-BFBC16256183}"/>
    <cellStyle name="Currency 3 2 2 2 3 2" xfId="1570" xr:uid="{0556F1CF-B82D-4E53-86B5-1EB1881585B8}"/>
    <cellStyle name="Currency 3 2 2 2 3 2 2" xfId="3096" xr:uid="{7393BBCE-BE48-4E03-A069-01EFBBC45AB9}"/>
    <cellStyle name="Currency 3 2 2 2 3 2 2 2" xfId="6770" xr:uid="{C978B30C-56EE-41A3-A7E6-DEC13A91DC79}"/>
    <cellStyle name="Currency 3 2 2 2 3 2 3" xfId="5244" xr:uid="{D20B947D-32C0-4A38-8852-031DEAD299BA}"/>
    <cellStyle name="Currency 3 2 2 2 3 3" xfId="3097" xr:uid="{B15DC138-DCF0-4B0D-8CF7-7C7BC373AAA1}"/>
    <cellStyle name="Currency 3 2 2 2 3 3 2" xfId="6771" xr:uid="{E4350BB0-4AC0-483F-8F38-0A144923077D}"/>
    <cellStyle name="Currency 3 2 2 2 3 4" xfId="4512" xr:uid="{ADD036CC-896B-4FBD-8BC6-19615E039DCB}"/>
    <cellStyle name="Currency 3 2 2 2 4" xfId="552" xr:uid="{0497AF7D-9B24-432B-8B09-10B45E1FD782}"/>
    <cellStyle name="Currency 3 2 2 2 4 2" xfId="1571" xr:uid="{B6A03BE8-85E5-469D-95B7-55B5438CF118}"/>
    <cellStyle name="Currency 3 2 2 2 4 2 2" xfId="3098" xr:uid="{BCBBD1E1-B6E0-49DC-9241-F49E61D1AAC1}"/>
    <cellStyle name="Currency 3 2 2 2 4 2 2 2" xfId="6772" xr:uid="{691E3E61-CFB3-4D82-A0E3-88120C648A3B}"/>
    <cellStyle name="Currency 3 2 2 2 4 2 3" xfId="5245" xr:uid="{D2FE4A43-8928-4EF1-95CE-62420594BCDB}"/>
    <cellStyle name="Currency 3 2 2 2 4 3" xfId="3099" xr:uid="{724D5D96-7A90-4551-9549-650B220EC753}"/>
    <cellStyle name="Currency 3 2 2 2 4 3 2" xfId="6773" xr:uid="{9542A019-6C4E-42EC-B09E-D1E32D2EC771}"/>
    <cellStyle name="Currency 3 2 2 2 4 4" xfId="4238" xr:uid="{87AEE7BF-86CE-4BD0-A756-D5340F3F8648}"/>
    <cellStyle name="Currency 3 2 2 2 5" xfId="1572" xr:uid="{3A9CEBD0-375A-42B1-862F-E29DE3B76860}"/>
    <cellStyle name="Currency 3 2 2 2 5 2" xfId="3100" xr:uid="{D9A5C5CE-8355-4B0E-8447-C32229F1779F}"/>
    <cellStyle name="Currency 3 2 2 2 5 2 2" xfId="6774" xr:uid="{06CC80D3-1EE3-470D-8B71-57C9126E23F3}"/>
    <cellStyle name="Currency 3 2 2 2 5 3" xfId="5246" xr:uid="{41C06170-CC0D-4F70-ADEC-462FEB8BFE64}"/>
    <cellStyle name="Currency 3 2 2 2 6" xfId="3101" xr:uid="{792A6E14-6EEE-4BA3-AFB8-426EB5CDAA13}"/>
    <cellStyle name="Currency 3 2 2 2 6 2" xfId="6775" xr:uid="{BFC790D1-6A63-4FA9-8342-1D0802DFD840}"/>
    <cellStyle name="Currency 3 2 2 2 7" xfId="3870" xr:uid="{F385BE89-B55F-4F05-96F9-473BC5015679}"/>
    <cellStyle name="Currency 3 2 2 3" xfId="276" xr:uid="{65A9F7EA-4A5B-42DC-8C9A-84ACDEC49DEA}"/>
    <cellStyle name="Currency 3 2 2 3 2" xfId="827" xr:uid="{50ACA905-3506-4150-8596-445B8AA86F67}"/>
    <cellStyle name="Currency 3 2 2 3 2 2" xfId="1573" xr:uid="{11C5AE93-0283-4A80-9ACD-152D29C7AA9F}"/>
    <cellStyle name="Currency 3 2 2 3 2 2 2" xfId="3102" xr:uid="{C9303DEC-8508-4E03-BE33-3B108E5E171A}"/>
    <cellStyle name="Currency 3 2 2 3 2 2 2 2" xfId="6776" xr:uid="{194DDDD6-328B-455B-AFFD-BC004DFAF0B4}"/>
    <cellStyle name="Currency 3 2 2 3 2 2 3" xfId="5247" xr:uid="{D0EBB2D1-0E3A-4993-A53B-420DEA0C6E23}"/>
    <cellStyle name="Currency 3 2 2 3 2 3" xfId="3103" xr:uid="{F319F148-3843-403D-A7F4-092EE5A71EF0}"/>
    <cellStyle name="Currency 3 2 2 3 2 3 2" xfId="6777" xr:uid="{FD02A78C-2A3E-438D-B277-6B2502E322E9}"/>
    <cellStyle name="Currency 3 2 2 3 2 4" xfId="4513" xr:uid="{92EB9EA4-3974-4465-AA19-01E1A4E6385C}"/>
    <cellStyle name="Currency 3 2 2 3 3" xfId="1574" xr:uid="{5387D76F-16A5-4CB0-9153-66A3D5703E9E}"/>
    <cellStyle name="Currency 3 2 2 3 3 2" xfId="3104" xr:uid="{6097A9C9-B4E8-4772-A5F3-FC6D1658816E}"/>
    <cellStyle name="Currency 3 2 2 3 3 2 2" xfId="6778" xr:uid="{C0B11D1A-C29F-4015-9B38-63A8BDCBD53E}"/>
    <cellStyle name="Currency 3 2 2 3 3 3" xfId="5248" xr:uid="{E19CE129-F9B4-42C6-8C26-F98378771B2C}"/>
    <cellStyle name="Currency 3 2 2 3 4" xfId="3105" xr:uid="{16183EDB-1C1C-48BF-9B14-46F641F0BD63}"/>
    <cellStyle name="Currency 3 2 2 3 4 2" xfId="6779" xr:uid="{80FC74CF-681E-4631-993C-DC7B8A7E96C0}"/>
    <cellStyle name="Currency 3 2 2 3 5" xfId="3967" xr:uid="{C7F66F12-EFE9-4D97-ADB5-D764F368AB67}"/>
    <cellStyle name="Currency 3 2 2 4" xfId="828" xr:uid="{B8ADFAA6-6790-4310-B608-579C6D66527A}"/>
    <cellStyle name="Currency 3 2 2 4 2" xfId="1575" xr:uid="{9A47BB3D-7603-42B3-A8A6-FB0E003326F2}"/>
    <cellStyle name="Currency 3 2 2 4 2 2" xfId="3106" xr:uid="{09472E3D-9466-454B-A5DC-9385FDF9B3BF}"/>
    <cellStyle name="Currency 3 2 2 4 2 2 2" xfId="6780" xr:uid="{34190CE1-FA66-416D-9275-D61623FA5A1A}"/>
    <cellStyle name="Currency 3 2 2 4 2 3" xfId="5249" xr:uid="{A9E7BE7A-1E38-4A7A-9602-E013F57003CC}"/>
    <cellStyle name="Currency 3 2 2 4 3" xfId="3107" xr:uid="{760D7D1F-0823-46E3-8CA5-5413B9C5BE9E}"/>
    <cellStyle name="Currency 3 2 2 4 3 2" xfId="6781" xr:uid="{913BC4DD-8F25-4AA8-BFD5-CE13EB43295E}"/>
    <cellStyle name="Currency 3 2 2 4 4" xfId="4514" xr:uid="{A2D8AA68-E157-4EF8-8BC7-A046AF54AE77}"/>
    <cellStyle name="Currency 3 2 2 5" xfId="459" xr:uid="{1BC382A7-7266-468B-A802-2A42CC5AA489}"/>
    <cellStyle name="Currency 3 2 2 5 2" xfId="1576" xr:uid="{051060C0-C421-4D5C-B630-EEBCB7706BA3}"/>
    <cellStyle name="Currency 3 2 2 5 2 2" xfId="3108" xr:uid="{C3F41352-6740-428E-B9E0-A8D87D159F97}"/>
    <cellStyle name="Currency 3 2 2 5 2 2 2" xfId="6782" xr:uid="{739568F2-E906-49AC-96A5-439F69BDC14D}"/>
    <cellStyle name="Currency 3 2 2 5 2 3" xfId="5250" xr:uid="{7929A01D-BFB7-414F-A8FE-5025B6558D7D}"/>
    <cellStyle name="Currency 3 2 2 5 3" xfId="3109" xr:uid="{3DFBD3B4-1EE9-42BE-A8D1-EA919D9842D8}"/>
    <cellStyle name="Currency 3 2 2 5 3 2" xfId="6783" xr:uid="{8435E4EF-C28B-49D3-9DB0-D98C862F7029}"/>
    <cellStyle name="Currency 3 2 2 5 4" xfId="4145" xr:uid="{A042F3B0-D320-4692-8432-2502135022CB}"/>
    <cellStyle name="Currency 3 2 2 6" xfId="1577" xr:uid="{C67BA5F5-B313-4DE2-B681-D1DFC8112CE7}"/>
    <cellStyle name="Currency 3 2 2 6 2" xfId="3110" xr:uid="{EC8271E5-5D52-4A39-B86B-F537B7F8B113}"/>
    <cellStyle name="Currency 3 2 2 6 2 2" xfId="6784" xr:uid="{CEFCD55B-7576-471C-803A-DB286F631F03}"/>
    <cellStyle name="Currency 3 2 2 6 3" xfId="5251" xr:uid="{A2524699-1A91-4688-9BE2-D23EF98EDEAF}"/>
    <cellStyle name="Currency 3 2 2 7" xfId="3111" xr:uid="{DE330F47-82D1-42A5-976E-52C492FD0CFD}"/>
    <cellStyle name="Currency 3 2 2 7 2" xfId="6785" xr:uid="{E85A0B5F-2C8D-4874-B644-A4CAC0E82D97}"/>
    <cellStyle name="Currency 3 2 2 8" xfId="3777" xr:uid="{FDD6EFAE-545B-47DF-B436-69878BC8A737}"/>
    <cellStyle name="Currency 3 2 3" xfId="63" xr:uid="{05299517-6EAE-43D8-B4FC-B7DCFAE8D3E8}"/>
    <cellStyle name="Currency 3 2 3 2" xfId="183" xr:uid="{455AB7FE-6F7C-47AB-A6AC-845F30CBAF96}"/>
    <cellStyle name="Currency 3 2 3 2 2" xfId="392" xr:uid="{D1D284BE-5EAC-468C-98D1-A113D34FB552}"/>
    <cellStyle name="Currency 3 2 3 2 2 2" xfId="829" xr:uid="{BF2043B7-3079-47EB-85BA-41F1240643AF}"/>
    <cellStyle name="Currency 3 2 3 2 2 2 2" xfId="1578" xr:uid="{6DCF6E3A-3EBF-4115-8272-EBE60CD609A6}"/>
    <cellStyle name="Currency 3 2 3 2 2 2 2 2" xfId="3112" xr:uid="{CF0A1D88-9EAE-48B6-AE88-206CF10584FD}"/>
    <cellStyle name="Currency 3 2 3 2 2 2 2 2 2" xfId="6786" xr:uid="{681DAFC9-240A-4833-B2FB-58536E17104F}"/>
    <cellStyle name="Currency 3 2 3 2 2 2 2 3" xfId="5252" xr:uid="{71DBF8D5-C860-4644-A8CF-B2B8ADA85473}"/>
    <cellStyle name="Currency 3 2 3 2 2 2 3" xfId="3113" xr:uid="{29B431FD-B12A-4FF4-B5DF-457A8A9D517A}"/>
    <cellStyle name="Currency 3 2 3 2 2 2 3 2" xfId="6787" xr:uid="{DF96F859-58E8-40C0-B724-5C2B768B5348}"/>
    <cellStyle name="Currency 3 2 3 2 2 2 4" xfId="4515" xr:uid="{CD8F6141-F3E9-48FF-958C-99DDA4D164F6}"/>
    <cellStyle name="Currency 3 2 3 2 2 3" xfId="1579" xr:uid="{A3903F1E-4351-45A8-9064-A167022FCE77}"/>
    <cellStyle name="Currency 3 2 3 2 2 3 2" xfId="3114" xr:uid="{FDC934BE-D4B3-4C47-9B79-58116A34835E}"/>
    <cellStyle name="Currency 3 2 3 2 2 3 2 2" xfId="6788" xr:uid="{6C8DD43C-9F1F-40B5-B535-24A089CBF274}"/>
    <cellStyle name="Currency 3 2 3 2 2 3 3" xfId="5253" xr:uid="{0190B32A-7FCB-4B84-9B09-23FA8DAA7FA2}"/>
    <cellStyle name="Currency 3 2 3 2 2 4" xfId="3115" xr:uid="{8785DD9E-EBEB-40A9-9992-0ADBB86AFB33}"/>
    <cellStyle name="Currency 3 2 3 2 2 4 2" xfId="6789" xr:uid="{ECD7B361-704E-447D-84A6-B38C9A8DAA89}"/>
    <cellStyle name="Currency 3 2 3 2 2 5" xfId="4080" xr:uid="{57256D26-57A5-4295-B4AF-4AF1DA1016E0}"/>
    <cellStyle name="Currency 3 2 3 2 3" xfId="830" xr:uid="{57412937-8887-4527-B826-7C54AAE236C8}"/>
    <cellStyle name="Currency 3 2 3 2 3 2" xfId="1580" xr:uid="{D9BDDCB9-6A16-4F0A-AC17-CAFAD0763C6F}"/>
    <cellStyle name="Currency 3 2 3 2 3 2 2" xfId="3116" xr:uid="{B8C515FF-7C46-4285-B8E8-FF3694CB0CD6}"/>
    <cellStyle name="Currency 3 2 3 2 3 2 2 2" xfId="6790" xr:uid="{5AADF929-A840-4C36-8705-1EE7EA5890D9}"/>
    <cellStyle name="Currency 3 2 3 2 3 2 3" xfId="5254" xr:uid="{34C7D78F-63C6-480E-8486-6792DC19865B}"/>
    <cellStyle name="Currency 3 2 3 2 3 3" xfId="3117" xr:uid="{975C4CA0-3671-4A6A-875D-1D49CFE4B203}"/>
    <cellStyle name="Currency 3 2 3 2 3 3 2" xfId="6791" xr:uid="{85626605-6368-436C-8FFF-DBD5F8717D8D}"/>
    <cellStyle name="Currency 3 2 3 2 3 4" xfId="4516" xr:uid="{567D26F7-FCFF-484A-8A31-83C6203EBC96}"/>
    <cellStyle name="Currency 3 2 3 2 4" xfId="572" xr:uid="{8B2AD818-AE87-4851-A558-8D8D94168646}"/>
    <cellStyle name="Currency 3 2 3 2 4 2" xfId="1581" xr:uid="{C6A82559-2848-4F52-BE38-92A77A2202A3}"/>
    <cellStyle name="Currency 3 2 3 2 4 2 2" xfId="3118" xr:uid="{8CBD3352-641E-43AA-8E0A-E8021BEFBF4B}"/>
    <cellStyle name="Currency 3 2 3 2 4 2 2 2" xfId="6792" xr:uid="{968F72AE-5A0C-49BC-A2F2-2E9E6F594EBF}"/>
    <cellStyle name="Currency 3 2 3 2 4 2 3" xfId="5255" xr:uid="{A1D605DE-F8DB-434A-A2A8-CFF9BA14A315}"/>
    <cellStyle name="Currency 3 2 3 2 4 3" xfId="3119" xr:uid="{672D6BB1-EF7C-4FBA-990E-43880CE983CC}"/>
    <cellStyle name="Currency 3 2 3 2 4 3 2" xfId="6793" xr:uid="{9BC7F523-13B2-456A-8439-9A4F36431690}"/>
    <cellStyle name="Currency 3 2 3 2 4 4" xfId="4258" xr:uid="{AC8A4A60-7771-4B34-BF87-32C46E16F395}"/>
    <cellStyle name="Currency 3 2 3 2 5" xfId="1582" xr:uid="{E9CB2190-7964-4B39-955A-03E8A3A9D550}"/>
    <cellStyle name="Currency 3 2 3 2 5 2" xfId="3120" xr:uid="{1CDB90B8-348A-4E7C-9FFB-36880467240A}"/>
    <cellStyle name="Currency 3 2 3 2 5 2 2" xfId="6794" xr:uid="{72492D70-15DF-46E1-9B32-DDFEABC8FF77}"/>
    <cellStyle name="Currency 3 2 3 2 5 3" xfId="5256" xr:uid="{B37A7917-0573-4434-ADBA-84BD79797514}"/>
    <cellStyle name="Currency 3 2 3 2 6" xfId="3121" xr:uid="{0822F548-B87D-46FF-89F4-CFE65BEA1202}"/>
    <cellStyle name="Currency 3 2 3 2 6 2" xfId="6795" xr:uid="{5A05BA84-D950-4488-8663-30C981FA3F8F}"/>
    <cellStyle name="Currency 3 2 3 2 7" xfId="3890" xr:uid="{64C37534-1DEA-44A1-9896-E4030E9C4D47}"/>
    <cellStyle name="Currency 3 2 3 3" xfId="277" xr:uid="{96A6C0B4-4F9A-4535-AB07-AD810AFF0805}"/>
    <cellStyle name="Currency 3 2 3 3 2" xfId="831" xr:uid="{0E0E9C87-405C-418B-B801-883BF0245BD2}"/>
    <cellStyle name="Currency 3 2 3 3 2 2" xfId="1583" xr:uid="{19F2638B-8646-4F0F-88CC-B6A6A23C3DEA}"/>
    <cellStyle name="Currency 3 2 3 3 2 2 2" xfId="3122" xr:uid="{B34C6B47-3CF6-4BBB-B7AE-91DB86ABBF72}"/>
    <cellStyle name="Currency 3 2 3 3 2 2 2 2" xfId="6796" xr:uid="{CA0D425F-67E1-4D9F-BF0E-C25BD136A9D5}"/>
    <cellStyle name="Currency 3 2 3 3 2 2 3" xfId="5257" xr:uid="{28C9433D-FC1C-489E-9588-A0E226F410B0}"/>
    <cellStyle name="Currency 3 2 3 3 2 3" xfId="3123" xr:uid="{1E2B3252-507C-4286-B1DE-41C685BDD45D}"/>
    <cellStyle name="Currency 3 2 3 3 2 3 2" xfId="6797" xr:uid="{C7A1699C-4227-4D8A-99CC-AE432C01F446}"/>
    <cellStyle name="Currency 3 2 3 3 2 4" xfId="4517" xr:uid="{3DC30F1D-532D-4ACB-8007-8C7D5E577020}"/>
    <cellStyle name="Currency 3 2 3 3 3" xfId="1584" xr:uid="{67BD9889-1119-4C83-B2C6-1643145D418E}"/>
    <cellStyle name="Currency 3 2 3 3 3 2" xfId="3124" xr:uid="{55DD7676-B3E0-4D60-9924-2DD6A4ED0523}"/>
    <cellStyle name="Currency 3 2 3 3 3 2 2" xfId="6798" xr:uid="{48EA6A63-E224-4006-9D16-AE0C68EBC2F0}"/>
    <cellStyle name="Currency 3 2 3 3 3 3" xfId="5258" xr:uid="{6EE2A278-5EB3-47CE-AABB-F100888A1BAE}"/>
    <cellStyle name="Currency 3 2 3 3 4" xfId="3125" xr:uid="{C1EB2ACB-DE2A-4D00-A4CE-FF5D2B9E0D5E}"/>
    <cellStyle name="Currency 3 2 3 3 4 2" xfId="6799" xr:uid="{D1E4E685-16AC-494F-90BD-5928B9E75A87}"/>
    <cellStyle name="Currency 3 2 3 3 5" xfId="3968" xr:uid="{FC0FA864-E5AD-4DE9-B406-F8550247EE98}"/>
    <cellStyle name="Currency 3 2 3 4" xfId="832" xr:uid="{EE750217-D45D-4D96-A692-B49F1C80A6D5}"/>
    <cellStyle name="Currency 3 2 3 4 2" xfId="1585" xr:uid="{BF475CB8-67DC-4CDA-A973-D15492746979}"/>
    <cellStyle name="Currency 3 2 3 4 2 2" xfId="3126" xr:uid="{47E72393-94A8-46DE-9DD5-A34659D5834D}"/>
    <cellStyle name="Currency 3 2 3 4 2 2 2" xfId="6800" xr:uid="{F39A5631-5932-4AC2-A2CD-5663E6E30373}"/>
    <cellStyle name="Currency 3 2 3 4 2 3" xfId="5259" xr:uid="{7B0FC7FC-30B3-4924-899A-ABAFA0F087BB}"/>
    <cellStyle name="Currency 3 2 3 4 3" xfId="3127" xr:uid="{7CC43E50-054E-4F2E-89B9-E3114EFA9A3C}"/>
    <cellStyle name="Currency 3 2 3 4 3 2" xfId="6801" xr:uid="{6A0CA962-21E6-4F74-A057-77A95DC390CA}"/>
    <cellStyle name="Currency 3 2 3 4 4" xfId="4518" xr:uid="{3853C884-9118-4CD0-8233-B790E4D71153}"/>
    <cellStyle name="Currency 3 2 3 5" xfId="460" xr:uid="{A41ADE9A-313D-4FD4-945E-B326E7CD227D}"/>
    <cellStyle name="Currency 3 2 3 5 2" xfId="1586" xr:uid="{3DD69FB4-9E93-4464-B2F8-FB05A4071A78}"/>
    <cellStyle name="Currency 3 2 3 5 2 2" xfId="3128" xr:uid="{65D5A98E-2606-44CE-B656-560855D45C01}"/>
    <cellStyle name="Currency 3 2 3 5 2 2 2" xfId="6802" xr:uid="{CABD9A2D-5DC1-415E-A832-3CE4A2AB9C05}"/>
    <cellStyle name="Currency 3 2 3 5 2 3" xfId="5260" xr:uid="{957930BB-DBCA-4F45-A732-ADBFB1156BDD}"/>
    <cellStyle name="Currency 3 2 3 5 3" xfId="3129" xr:uid="{4AFFC780-2D68-4970-8B25-E24DCB6C792B}"/>
    <cellStyle name="Currency 3 2 3 5 3 2" xfId="6803" xr:uid="{C82AEF42-78BE-48EE-BE26-82AAFD1124CB}"/>
    <cellStyle name="Currency 3 2 3 5 4" xfId="4146" xr:uid="{F6007D52-AC6D-409C-903C-F7C888913C99}"/>
    <cellStyle name="Currency 3 2 3 6" xfId="1587" xr:uid="{BE417625-138F-4CE8-86CF-9FAF5334E9CB}"/>
    <cellStyle name="Currency 3 2 3 6 2" xfId="3130" xr:uid="{55FC56C9-DD8E-41CA-8A29-5F53206CB784}"/>
    <cellStyle name="Currency 3 2 3 6 2 2" xfId="6804" xr:uid="{6643EE19-839C-4D0C-B8EC-8C1263F2000A}"/>
    <cellStyle name="Currency 3 2 3 6 3" xfId="5261" xr:uid="{2D0E1F8A-4EB8-4AD7-BBEF-5B481E98BB6D}"/>
    <cellStyle name="Currency 3 2 3 7" xfId="3131" xr:uid="{CB20F45F-5CF3-4455-8D36-D5492BE30059}"/>
    <cellStyle name="Currency 3 2 3 7 2" xfId="6805" xr:uid="{1D5AD5F9-4DF4-42A3-9C68-5A50CC0A09C5}"/>
    <cellStyle name="Currency 3 2 3 8" xfId="3778" xr:uid="{81FDB4AB-9627-4702-94C0-FBF0946D8C61}"/>
    <cellStyle name="Currency 3 2 4" xfId="64" xr:uid="{F6B268A2-0074-4C80-9380-8E308D96AEAF}"/>
    <cellStyle name="Currency 3 2 4 2" xfId="133" xr:uid="{A88C02C4-442E-4A59-A620-17549D9974F7}"/>
    <cellStyle name="Currency 3 2 4 2 2" xfId="342" xr:uid="{726C4058-37DC-47A8-8D2D-8F2A71288F8C}"/>
    <cellStyle name="Currency 3 2 4 2 2 2" xfId="833" xr:uid="{AF663284-6EDE-44A3-9B7E-50B9A4426EA0}"/>
    <cellStyle name="Currency 3 2 4 2 2 2 2" xfId="1588" xr:uid="{50DB0B47-21DB-4D6A-A299-C561848A55F6}"/>
    <cellStyle name="Currency 3 2 4 2 2 2 2 2" xfId="3132" xr:uid="{2E8A83DD-7A9D-4641-B6BA-4C7CDE0893D4}"/>
    <cellStyle name="Currency 3 2 4 2 2 2 2 2 2" xfId="6806" xr:uid="{1020241E-0057-4BFC-A250-848B891DE979}"/>
    <cellStyle name="Currency 3 2 4 2 2 2 2 3" xfId="5262" xr:uid="{D7BC4E3D-20AE-451F-9EA9-2BE16A31BA83}"/>
    <cellStyle name="Currency 3 2 4 2 2 2 3" xfId="3133" xr:uid="{EE4F8046-810B-4081-B2C9-DE2EB0B5711A}"/>
    <cellStyle name="Currency 3 2 4 2 2 2 3 2" xfId="6807" xr:uid="{59B0586E-B547-484A-A3AB-5A8AEEB5FF1A}"/>
    <cellStyle name="Currency 3 2 4 2 2 2 4" xfId="4519" xr:uid="{A37A0159-0736-4343-9DF1-1ACDDE78E572}"/>
    <cellStyle name="Currency 3 2 4 2 2 3" xfId="1589" xr:uid="{0D6BFAF6-9897-4504-A4BF-C4A337FA3D93}"/>
    <cellStyle name="Currency 3 2 4 2 2 3 2" xfId="3134" xr:uid="{9598C8E9-8396-4DCC-83C6-D97946DB0626}"/>
    <cellStyle name="Currency 3 2 4 2 2 3 2 2" xfId="6808" xr:uid="{9A94C5B6-0A89-49D0-884F-9A0D018F72C4}"/>
    <cellStyle name="Currency 3 2 4 2 2 3 3" xfId="5263" xr:uid="{E6510F35-108B-46DF-BB79-4DA1C614ACA7}"/>
    <cellStyle name="Currency 3 2 4 2 2 4" xfId="3135" xr:uid="{9771C2C8-5937-4954-A00A-36EF8B6C29C0}"/>
    <cellStyle name="Currency 3 2 4 2 2 4 2" xfId="6809" xr:uid="{1771FF02-4165-4ADB-840D-327283D9CECB}"/>
    <cellStyle name="Currency 3 2 4 2 2 5" xfId="4030" xr:uid="{F2BFD47D-546B-429B-A3CE-E5FA50E04424}"/>
    <cellStyle name="Currency 3 2 4 2 3" xfId="834" xr:uid="{93A56209-8FB4-4A8F-9F26-568D9D682F7E}"/>
    <cellStyle name="Currency 3 2 4 2 3 2" xfId="1590" xr:uid="{2C7BDAB4-787A-4332-BD03-F2ABA67967B8}"/>
    <cellStyle name="Currency 3 2 4 2 3 2 2" xfId="3136" xr:uid="{AE5B4119-E0AD-46A3-B900-D17EB68388C2}"/>
    <cellStyle name="Currency 3 2 4 2 3 2 2 2" xfId="6810" xr:uid="{69FFE3F9-4464-419C-BBDF-162D0BCD6328}"/>
    <cellStyle name="Currency 3 2 4 2 3 2 3" xfId="5264" xr:uid="{0DF9DF75-D184-49A2-AE06-18327747A00F}"/>
    <cellStyle name="Currency 3 2 4 2 3 3" xfId="3137" xr:uid="{424AD0EA-FDC4-4A76-AEE9-13B98BF1C1F9}"/>
    <cellStyle name="Currency 3 2 4 2 3 3 2" xfId="6811" xr:uid="{6B3CC2BF-60CA-4D91-8A93-43D3548AD0B6}"/>
    <cellStyle name="Currency 3 2 4 2 3 4" xfId="4520" xr:uid="{0ECCD9E2-56C8-4243-B254-5DE952F0E72B}"/>
    <cellStyle name="Currency 3 2 4 2 4" xfId="522" xr:uid="{717916A9-7A96-4F9C-BD99-DA01433D6B45}"/>
    <cellStyle name="Currency 3 2 4 2 4 2" xfId="1591" xr:uid="{25E6C7BB-05DE-4D6D-A449-3E90E744E4A9}"/>
    <cellStyle name="Currency 3 2 4 2 4 2 2" xfId="3138" xr:uid="{B4571CF5-9165-4CFE-9B3F-08D794D15AD6}"/>
    <cellStyle name="Currency 3 2 4 2 4 2 2 2" xfId="6812" xr:uid="{6CEA4F36-9694-40B5-86EA-942467EE1654}"/>
    <cellStyle name="Currency 3 2 4 2 4 2 3" xfId="5265" xr:uid="{561749F5-46B0-4741-9B1A-93AD0BDF3BA2}"/>
    <cellStyle name="Currency 3 2 4 2 4 3" xfId="3139" xr:uid="{8829FE13-0B8F-4AD5-BE06-FBC11E9867F6}"/>
    <cellStyle name="Currency 3 2 4 2 4 3 2" xfId="6813" xr:uid="{F40D6348-175D-4365-B4F0-5AD3707FD5EB}"/>
    <cellStyle name="Currency 3 2 4 2 4 4" xfId="4208" xr:uid="{5EA1814F-FA75-4045-8855-FE3598ABE719}"/>
    <cellStyle name="Currency 3 2 4 2 5" xfId="1592" xr:uid="{8E6EA63E-803F-4993-9D15-3BB282D21EB6}"/>
    <cellStyle name="Currency 3 2 4 2 5 2" xfId="3140" xr:uid="{2E37610B-E55F-457C-84EF-475D9EFCAF8C}"/>
    <cellStyle name="Currency 3 2 4 2 5 2 2" xfId="6814" xr:uid="{02C35D60-1992-40F2-9AD6-1CE55100CAAE}"/>
    <cellStyle name="Currency 3 2 4 2 5 3" xfId="5266" xr:uid="{32E35375-C625-4205-8F57-3A6B77E0B781}"/>
    <cellStyle name="Currency 3 2 4 2 6" xfId="3141" xr:uid="{0C7D3A13-A6B4-453D-8567-E3EA1D0A25AA}"/>
    <cellStyle name="Currency 3 2 4 2 6 2" xfId="6815" xr:uid="{FB65E14A-E83B-4921-B514-11525CCD2487}"/>
    <cellStyle name="Currency 3 2 4 2 7" xfId="3840" xr:uid="{FFDD9D3C-61D4-44AA-9380-D0C43D8ADAA1}"/>
    <cellStyle name="Currency 3 2 4 3" xfId="278" xr:uid="{66172D6B-CA8B-4CDB-8673-721B90F52043}"/>
    <cellStyle name="Currency 3 2 4 3 2" xfId="835" xr:uid="{46F3672B-746D-446A-A680-756191A61B3B}"/>
    <cellStyle name="Currency 3 2 4 3 2 2" xfId="1593" xr:uid="{6F31B834-AFF8-47FB-9990-E53D94D00D56}"/>
    <cellStyle name="Currency 3 2 4 3 2 2 2" xfId="3142" xr:uid="{1D2051C5-F9F1-4C9A-B69F-CDD5A231493C}"/>
    <cellStyle name="Currency 3 2 4 3 2 2 2 2" xfId="6816" xr:uid="{AB55E7EF-FC4A-4010-99FD-1FBDA079CEDC}"/>
    <cellStyle name="Currency 3 2 4 3 2 2 3" xfId="5267" xr:uid="{4AD19FB3-0C74-490A-8FB7-F85D57088204}"/>
    <cellStyle name="Currency 3 2 4 3 2 3" xfId="3143" xr:uid="{B6A40080-19A6-4F3A-9FD8-08402EE8BBB7}"/>
    <cellStyle name="Currency 3 2 4 3 2 3 2" xfId="6817" xr:uid="{A343C677-663D-42A9-A153-B36928F6BA99}"/>
    <cellStyle name="Currency 3 2 4 3 2 4" xfId="4521" xr:uid="{550DC600-6966-4F35-81C5-EDCB64B831E9}"/>
    <cellStyle name="Currency 3 2 4 3 3" xfId="1594" xr:uid="{AB6AB4A8-0242-444D-92E1-10F4F05BE4CC}"/>
    <cellStyle name="Currency 3 2 4 3 3 2" xfId="3144" xr:uid="{8E602C4B-C173-4BA2-8C05-CBC44E1BAF6E}"/>
    <cellStyle name="Currency 3 2 4 3 3 2 2" xfId="6818" xr:uid="{B15E15F6-025B-437D-9FF4-720EC82550DB}"/>
    <cellStyle name="Currency 3 2 4 3 3 3" xfId="5268" xr:uid="{BBF22E72-A72E-42A0-A9A2-C58AB98B27C2}"/>
    <cellStyle name="Currency 3 2 4 3 4" xfId="3145" xr:uid="{B8E4DB4C-5FA4-47FA-9E15-E8B0B466D1C6}"/>
    <cellStyle name="Currency 3 2 4 3 4 2" xfId="6819" xr:uid="{A24C22B7-F5C6-4B19-A4C1-3206ACC36022}"/>
    <cellStyle name="Currency 3 2 4 3 5" xfId="3969" xr:uid="{6A499620-BA83-4422-9479-2848342575E5}"/>
    <cellStyle name="Currency 3 2 4 4" xfId="836" xr:uid="{0F22C49C-53B3-4D8F-BE95-61AC2B4E1F89}"/>
    <cellStyle name="Currency 3 2 4 4 2" xfId="1595" xr:uid="{ACB7B37B-045A-4D61-A439-FF2025173FB5}"/>
    <cellStyle name="Currency 3 2 4 4 2 2" xfId="3146" xr:uid="{0C460A42-DD00-4524-8E43-EF454E07C4B3}"/>
    <cellStyle name="Currency 3 2 4 4 2 2 2" xfId="6820" xr:uid="{23667835-FA10-4E2D-A2AE-57DC1BC1F867}"/>
    <cellStyle name="Currency 3 2 4 4 2 3" xfId="5269" xr:uid="{3AFECB45-AB56-4A7B-98E4-845032064DEC}"/>
    <cellStyle name="Currency 3 2 4 4 3" xfId="3147" xr:uid="{F04A4662-CCCA-476F-BE9A-078FF5EF26C9}"/>
    <cellStyle name="Currency 3 2 4 4 3 2" xfId="6821" xr:uid="{FEF20E00-7C46-40CF-B248-4542048273A1}"/>
    <cellStyle name="Currency 3 2 4 4 4" xfId="4522" xr:uid="{F7F7C890-EB25-48C4-A8C1-E8AAD16D2771}"/>
    <cellStyle name="Currency 3 2 4 5" xfId="461" xr:uid="{303FABF2-2A84-41F8-9366-B11D9D49D5C5}"/>
    <cellStyle name="Currency 3 2 4 5 2" xfId="1596" xr:uid="{212B0A38-6DC0-4277-9C15-298E881B7A8A}"/>
    <cellStyle name="Currency 3 2 4 5 2 2" xfId="3148" xr:uid="{08F918A0-355B-4BEB-8220-7491F74F1C9E}"/>
    <cellStyle name="Currency 3 2 4 5 2 2 2" xfId="6822" xr:uid="{5F22E324-7420-4A3C-8392-448DF42352A1}"/>
    <cellStyle name="Currency 3 2 4 5 2 3" xfId="5270" xr:uid="{9693D329-743F-4940-9994-D8F6CDFFC12B}"/>
    <cellStyle name="Currency 3 2 4 5 3" xfId="3149" xr:uid="{9DE90F4D-97E8-4AC2-A77F-088C5D836E9E}"/>
    <cellStyle name="Currency 3 2 4 5 3 2" xfId="6823" xr:uid="{E446E636-3993-4B64-B0E4-3403443CA0D1}"/>
    <cellStyle name="Currency 3 2 4 5 4" xfId="4147" xr:uid="{8302982F-06D2-457E-AB05-D73A900659C4}"/>
    <cellStyle name="Currency 3 2 4 6" xfId="1597" xr:uid="{F3385F1A-7BE3-4E02-A98C-2776E86AC3A7}"/>
    <cellStyle name="Currency 3 2 4 6 2" xfId="3150" xr:uid="{70DDD15E-2C0D-4EC7-9461-2EBCE52C1D0D}"/>
    <cellStyle name="Currency 3 2 4 6 2 2" xfId="6824" xr:uid="{E7C70C54-28A3-46ED-AFCF-C144E0F30DE6}"/>
    <cellStyle name="Currency 3 2 4 6 3" xfId="5271" xr:uid="{73F52E80-3FEB-45C4-9801-07B121394DBA}"/>
    <cellStyle name="Currency 3 2 4 7" xfId="3151" xr:uid="{CBD61660-54F2-4A94-B6CF-EF39F22CCBB9}"/>
    <cellStyle name="Currency 3 2 4 7 2" xfId="6825" xr:uid="{9A741875-2DB5-4402-ABD6-1DA2EBC41FA5}"/>
    <cellStyle name="Currency 3 2 4 8" xfId="3779" xr:uid="{E22310EE-1DBD-4413-BAA8-5C31022325E6}"/>
    <cellStyle name="Currency 3 2 5" xfId="118" xr:uid="{32F43C0D-B74A-479F-A4CF-4CC05BE67F41}"/>
    <cellStyle name="Currency 3 2 5 2" xfId="327" xr:uid="{6657CF05-C49B-42AD-98FC-10C029E54014}"/>
    <cellStyle name="Currency 3 2 5 2 2" xfId="837" xr:uid="{CC50E80C-E68C-4C6E-8FBF-F4D3313A857D}"/>
    <cellStyle name="Currency 3 2 5 2 2 2" xfId="1598" xr:uid="{0B3FF390-023D-46D3-844B-133F8ABD9709}"/>
    <cellStyle name="Currency 3 2 5 2 2 2 2" xfId="3152" xr:uid="{27825753-A368-4298-96F7-1C52F9D113A4}"/>
    <cellStyle name="Currency 3 2 5 2 2 2 2 2" xfId="6826" xr:uid="{7A71D9F7-5855-4F2D-87B5-AD4EDB26A529}"/>
    <cellStyle name="Currency 3 2 5 2 2 2 3" xfId="5272" xr:uid="{83ED9F02-BF8E-4986-936E-3E435C83D6CA}"/>
    <cellStyle name="Currency 3 2 5 2 2 3" xfId="3153" xr:uid="{CA0A75A0-689C-4A92-843F-3A5206DDDF54}"/>
    <cellStyle name="Currency 3 2 5 2 2 3 2" xfId="6827" xr:uid="{411CE078-C4DD-4301-9ED3-7F6A9756990F}"/>
    <cellStyle name="Currency 3 2 5 2 2 4" xfId="4523" xr:uid="{D57CA49A-CA51-4219-BF21-6FB44EA57675}"/>
    <cellStyle name="Currency 3 2 5 2 3" xfId="1599" xr:uid="{4A1F9DE6-3134-45E0-B8AB-9166A5EF48A0}"/>
    <cellStyle name="Currency 3 2 5 2 3 2" xfId="3154" xr:uid="{6B4DE720-9E5B-4898-B5E8-44E119214AB0}"/>
    <cellStyle name="Currency 3 2 5 2 3 2 2" xfId="6828" xr:uid="{F5C52BCD-1D32-4157-9065-9E065D14B987}"/>
    <cellStyle name="Currency 3 2 5 2 3 3" xfId="5273" xr:uid="{CDB46605-71F2-435D-9068-06944D0363C8}"/>
    <cellStyle name="Currency 3 2 5 2 4" xfId="3155" xr:uid="{43A19A71-10C2-4171-B9EA-5DC6B2E0AE0E}"/>
    <cellStyle name="Currency 3 2 5 2 4 2" xfId="6829" xr:uid="{DB6AA296-EDBE-42C6-9F1F-226F49ADB399}"/>
    <cellStyle name="Currency 3 2 5 2 5" xfId="4015" xr:uid="{241BFCD1-92F3-45DE-BC81-AC17E50A6229}"/>
    <cellStyle name="Currency 3 2 5 3" xfId="838" xr:uid="{EB5D4E98-94F4-495D-9A0F-3306708E16B1}"/>
    <cellStyle name="Currency 3 2 5 3 2" xfId="1600" xr:uid="{0365E43E-76DB-4B5F-98F7-F6629F392F11}"/>
    <cellStyle name="Currency 3 2 5 3 2 2" xfId="3156" xr:uid="{B9FE167A-DA13-4BA5-94EA-4E08AD4FC262}"/>
    <cellStyle name="Currency 3 2 5 3 2 2 2" xfId="6830" xr:uid="{15097A2A-2CB3-4AE6-B7EF-A1283EC5218E}"/>
    <cellStyle name="Currency 3 2 5 3 2 3" xfId="5274" xr:uid="{E5F64812-C1A1-417A-A0E3-C651EE7DAF54}"/>
    <cellStyle name="Currency 3 2 5 3 3" xfId="3157" xr:uid="{5379C144-AD6A-4F6A-B151-2769BB3E787B}"/>
    <cellStyle name="Currency 3 2 5 3 3 2" xfId="6831" xr:uid="{8BCB72D0-BAA5-47B1-BE17-423C6198EBE6}"/>
    <cellStyle name="Currency 3 2 5 3 4" xfId="4524" xr:uid="{86F9FE74-73AE-4AF3-827F-EF1A6611B4D7}"/>
    <cellStyle name="Currency 3 2 5 4" xfId="507" xr:uid="{F3D16710-C431-492C-ACFA-D7A55673571B}"/>
    <cellStyle name="Currency 3 2 5 4 2" xfId="1601" xr:uid="{63068B75-26D4-49AA-9049-50831A046170}"/>
    <cellStyle name="Currency 3 2 5 4 2 2" xfId="3158" xr:uid="{27836BD3-2057-44BE-8B07-87CB393A05BB}"/>
    <cellStyle name="Currency 3 2 5 4 2 2 2" xfId="6832" xr:uid="{EA74F2C3-293F-462F-8944-815B9B662961}"/>
    <cellStyle name="Currency 3 2 5 4 2 3" xfId="5275" xr:uid="{AB31630C-B1C1-47FF-8BD1-0E8A9814E92A}"/>
    <cellStyle name="Currency 3 2 5 4 3" xfId="3159" xr:uid="{90FE3708-F5D0-445B-8692-B20B05D63BD8}"/>
    <cellStyle name="Currency 3 2 5 4 3 2" xfId="6833" xr:uid="{329F2EBF-F077-4D59-AD3A-709B01CBF6EC}"/>
    <cellStyle name="Currency 3 2 5 4 4" xfId="4193" xr:uid="{D16CACC5-A14F-471D-ACC8-548C02AEDA24}"/>
    <cellStyle name="Currency 3 2 5 5" xfId="1602" xr:uid="{534BED5D-EEDC-4C35-91B3-BC657F0A8E7F}"/>
    <cellStyle name="Currency 3 2 5 5 2" xfId="3160" xr:uid="{A80DD45A-AC70-43F5-8CFD-ACF7D18A4F99}"/>
    <cellStyle name="Currency 3 2 5 5 2 2" xfId="6834" xr:uid="{CE23DE4A-72B6-4B7E-BAA8-A1E572954E74}"/>
    <cellStyle name="Currency 3 2 5 5 3" xfId="5276" xr:uid="{274A63E3-D0F0-4554-AC24-A2C556A3BE1D}"/>
    <cellStyle name="Currency 3 2 5 6" xfId="3161" xr:uid="{DAA02E3C-532B-49A1-8203-269557C52A35}"/>
    <cellStyle name="Currency 3 2 5 6 2" xfId="6835" xr:uid="{9BC85F31-5AF6-456F-B35A-A0B1A7B34E7D}"/>
    <cellStyle name="Currency 3 2 5 7" xfId="3825" xr:uid="{CE15D146-0AB4-4BA3-B949-3B1DC9192723}"/>
    <cellStyle name="Currency 3 2 6" xfId="275" xr:uid="{CE1BF399-4A11-42FE-ADC9-4616EA29225B}"/>
    <cellStyle name="Currency 3 2 6 2" xfId="839" xr:uid="{7E20E8D0-0FA7-4A74-90B5-70F233584A72}"/>
    <cellStyle name="Currency 3 2 6 2 2" xfId="1603" xr:uid="{02E05233-0B0B-4875-98B8-B4F283BF0887}"/>
    <cellStyle name="Currency 3 2 6 2 2 2" xfId="3162" xr:uid="{3FBF974E-C6D4-4F00-B9AC-1D9627233694}"/>
    <cellStyle name="Currency 3 2 6 2 2 2 2" xfId="6836" xr:uid="{7E631753-8FC5-4C5D-B7A3-ED10202934C3}"/>
    <cellStyle name="Currency 3 2 6 2 2 3" xfId="5277" xr:uid="{5A557A80-6339-4F61-A2FD-2F894A55A9C9}"/>
    <cellStyle name="Currency 3 2 6 2 3" xfId="3163" xr:uid="{C6758E87-A76B-46FA-A6F7-9E23ED271952}"/>
    <cellStyle name="Currency 3 2 6 2 3 2" xfId="6837" xr:uid="{1E736075-D1DE-4592-8FE1-160DEF455B95}"/>
    <cellStyle name="Currency 3 2 6 2 4" xfId="4525" xr:uid="{443AB094-BF1D-46BC-A0BC-B3F5E1D8C88A}"/>
    <cellStyle name="Currency 3 2 6 3" xfId="1604" xr:uid="{D635670D-EFB6-46F9-AC26-6C39BFD74934}"/>
    <cellStyle name="Currency 3 2 6 3 2" xfId="3164" xr:uid="{510C6B80-4264-4369-8E50-FFFA19FAB4F9}"/>
    <cellStyle name="Currency 3 2 6 3 2 2" xfId="6838" xr:uid="{24B2664F-2443-49B7-BEBA-9B69E7C65BBD}"/>
    <cellStyle name="Currency 3 2 6 3 3" xfId="5278" xr:uid="{75BE0041-1FBA-48A8-B741-78EAC8DAE345}"/>
    <cellStyle name="Currency 3 2 6 4" xfId="3165" xr:uid="{D34933DD-DD30-4069-852F-ED754A79B530}"/>
    <cellStyle name="Currency 3 2 6 4 2" xfId="6839" xr:uid="{867E8F49-7259-455F-A584-1A8AAB61CAF2}"/>
    <cellStyle name="Currency 3 2 6 5" xfId="3966" xr:uid="{36A0A533-76AC-4883-9D14-1505F15AC32A}"/>
    <cellStyle name="Currency 3 2 7" xfId="840" xr:uid="{689DBB4A-CF73-4562-B75B-2A1E5A06D0B3}"/>
    <cellStyle name="Currency 3 2 7 2" xfId="1605" xr:uid="{50DE73C2-8599-40EC-AF67-ED794D903FD7}"/>
    <cellStyle name="Currency 3 2 7 2 2" xfId="3166" xr:uid="{29B32711-519D-4BEA-8842-71D563BC22F5}"/>
    <cellStyle name="Currency 3 2 7 2 2 2" xfId="6840" xr:uid="{7A6C2F53-5A0C-422C-8178-A2E3B1BE0768}"/>
    <cellStyle name="Currency 3 2 7 2 3" xfId="5279" xr:uid="{7459E9D0-114A-467D-820A-F4E081A9FDBB}"/>
    <cellStyle name="Currency 3 2 7 3" xfId="3167" xr:uid="{19BD6169-1566-4985-9EC0-AC2C07AE319B}"/>
    <cellStyle name="Currency 3 2 7 3 2" xfId="6841" xr:uid="{4220A75C-DE68-412F-B922-4C70173C97D3}"/>
    <cellStyle name="Currency 3 2 7 4" xfId="4526" xr:uid="{7BB8B387-6071-4109-BEAF-CD9EC8928B20}"/>
    <cellStyle name="Currency 3 2 8" xfId="458" xr:uid="{792E650C-6321-4A2F-83A2-3C7834B2468A}"/>
    <cellStyle name="Currency 3 2 8 2" xfId="1606" xr:uid="{F62A6919-F7D3-46E5-95DD-24A41FDEA26F}"/>
    <cellStyle name="Currency 3 2 8 2 2" xfId="3168" xr:uid="{4220D6EB-299C-45DE-B3C0-7832507E612E}"/>
    <cellStyle name="Currency 3 2 8 2 2 2" xfId="6842" xr:uid="{E7207B93-47F9-4A3F-8A2E-0283DFA4623F}"/>
    <cellStyle name="Currency 3 2 8 2 3" xfId="5280" xr:uid="{FA0E0DA7-40D5-419C-BD75-2418AC323613}"/>
    <cellStyle name="Currency 3 2 8 3" xfId="3169" xr:uid="{C8A5AD4D-B838-4B22-BA46-CCA044C63B16}"/>
    <cellStyle name="Currency 3 2 8 3 2" xfId="6843" xr:uid="{42574009-6638-4932-A8FF-DC09C037A1BE}"/>
    <cellStyle name="Currency 3 2 8 4" xfId="4144" xr:uid="{6C800C34-01EB-4F62-BC8F-8C8DA03C887B}"/>
    <cellStyle name="Currency 3 2 9" xfId="1607" xr:uid="{86FCF7C5-E8FF-4E68-99A5-9334CE606D36}"/>
    <cellStyle name="Currency 3 2 9 2" xfId="3170" xr:uid="{7E11B1C2-D108-4465-8097-1E8D76FD596C}"/>
    <cellStyle name="Currency 3 2 9 2 2" xfId="6844" xr:uid="{1E2F966C-54B3-485E-A17A-3EA1C87A039A}"/>
    <cellStyle name="Currency 3 2 9 3" xfId="5281" xr:uid="{A7BF6B34-C5E7-4CA6-8250-8C81BD6BF7DC}"/>
    <cellStyle name="Currency 3 3" xfId="65" xr:uid="{363F0F09-BD77-4470-A36D-371F8D70B170}"/>
    <cellStyle name="Currency 3 3 10" xfId="3171" xr:uid="{E361F93C-BD73-4583-91B3-2443D920B4BB}"/>
    <cellStyle name="Currency 3 3 10 2" xfId="6845" xr:uid="{F52D8BE2-4B1E-4EB8-87C9-F077F780961E}"/>
    <cellStyle name="Currency 3 3 11" xfId="3780" xr:uid="{0457AC65-3FC5-4B08-AA30-382CCEEB4348}"/>
    <cellStyle name="Currency 3 3 2" xfId="66" xr:uid="{FFE25D0F-3320-4D72-BAE6-8F403A0EBC52}"/>
    <cellStyle name="Currency 3 3 2 2" xfId="155" xr:uid="{DE5C4B6A-116C-4789-A336-48DE54522013}"/>
    <cellStyle name="Currency 3 3 2 2 2" xfId="364" xr:uid="{C3E7A85D-3915-4BFB-902B-AF7BD37E83F7}"/>
    <cellStyle name="Currency 3 3 2 2 2 2" xfId="841" xr:uid="{D690A949-6FBF-41ED-9DCD-654B05C4DF98}"/>
    <cellStyle name="Currency 3 3 2 2 2 2 2" xfId="1608" xr:uid="{E18A1EA5-F0D2-431A-9C8E-C29173542675}"/>
    <cellStyle name="Currency 3 3 2 2 2 2 2 2" xfId="3172" xr:uid="{DDC22332-C703-4D0E-A159-77392E9B268E}"/>
    <cellStyle name="Currency 3 3 2 2 2 2 2 2 2" xfId="6846" xr:uid="{A70D04F3-DC9E-4D9D-AE13-7EA250BBAD10}"/>
    <cellStyle name="Currency 3 3 2 2 2 2 2 3" xfId="5282" xr:uid="{BD06DD68-A274-458C-A91F-1242E41EC774}"/>
    <cellStyle name="Currency 3 3 2 2 2 2 3" xfId="3173" xr:uid="{F77D169C-1F04-4B51-B5EE-CF3A70F4757A}"/>
    <cellStyle name="Currency 3 3 2 2 2 2 3 2" xfId="6847" xr:uid="{3ED278BD-BFA5-4A5D-B942-4677663D1CBD}"/>
    <cellStyle name="Currency 3 3 2 2 2 2 4" xfId="4527" xr:uid="{8209C480-A3F6-40E5-B7F8-8790AFBFFD85}"/>
    <cellStyle name="Currency 3 3 2 2 2 3" xfId="1609" xr:uid="{428CB422-37D8-412A-9E3D-766294643ECF}"/>
    <cellStyle name="Currency 3 3 2 2 2 3 2" xfId="3174" xr:uid="{35EFDEAD-7ED3-4D14-BA5B-3C4684E2059F}"/>
    <cellStyle name="Currency 3 3 2 2 2 3 2 2" xfId="6848" xr:uid="{27034D1E-8BC7-4C3D-A3A5-527F82F565CE}"/>
    <cellStyle name="Currency 3 3 2 2 2 3 3" xfId="5283" xr:uid="{0F9CC5C5-4846-4313-B52F-48019FFE2AE5}"/>
    <cellStyle name="Currency 3 3 2 2 2 4" xfId="3175" xr:uid="{E876B736-4235-46D8-B265-B241EF6A3090}"/>
    <cellStyle name="Currency 3 3 2 2 2 4 2" xfId="6849" xr:uid="{FAA3F624-26C0-4322-B7B5-08276AD6C66B}"/>
    <cellStyle name="Currency 3 3 2 2 2 5" xfId="4052" xr:uid="{C47B1CB3-283D-4BA4-8E33-3B2202DD52A9}"/>
    <cellStyle name="Currency 3 3 2 2 3" xfId="842" xr:uid="{D67BA85F-2627-49CA-8F89-D7C222EDE969}"/>
    <cellStyle name="Currency 3 3 2 2 3 2" xfId="1610" xr:uid="{CC5D99EE-6AED-4646-ACF3-507AFBAF604A}"/>
    <cellStyle name="Currency 3 3 2 2 3 2 2" xfId="3176" xr:uid="{28CB216C-5786-4FD4-B2B4-D45A8B2292C0}"/>
    <cellStyle name="Currency 3 3 2 2 3 2 2 2" xfId="6850" xr:uid="{9ECF63C4-3D56-4A2B-AF6E-BC54A4ED2844}"/>
    <cellStyle name="Currency 3 3 2 2 3 2 3" xfId="5284" xr:uid="{51521B6D-5AD5-45EA-8452-55FDB54F5DB4}"/>
    <cellStyle name="Currency 3 3 2 2 3 3" xfId="3177" xr:uid="{35341699-0FB5-4230-868A-C9FF5E49C7F2}"/>
    <cellStyle name="Currency 3 3 2 2 3 3 2" xfId="6851" xr:uid="{447E2057-A814-4AFF-9BA1-7C2A5C381C61}"/>
    <cellStyle name="Currency 3 3 2 2 3 4" xfId="4528" xr:uid="{DB056464-B602-4804-84D4-934B5519D844}"/>
    <cellStyle name="Currency 3 3 2 2 4" xfId="544" xr:uid="{2AA74F5C-06AE-4E53-A2B7-82674DB50451}"/>
    <cellStyle name="Currency 3 3 2 2 4 2" xfId="1611" xr:uid="{CDC1AEF6-0DF9-4EF2-B65B-FB95FE6FCFD8}"/>
    <cellStyle name="Currency 3 3 2 2 4 2 2" xfId="3178" xr:uid="{DD2E38E1-8A6F-406C-9F7D-1BF54AF83E29}"/>
    <cellStyle name="Currency 3 3 2 2 4 2 2 2" xfId="6852" xr:uid="{E69DD144-9154-4B9E-926C-AE43305BD3E5}"/>
    <cellStyle name="Currency 3 3 2 2 4 2 3" xfId="5285" xr:uid="{7FACA770-6E25-435F-B0C4-390934249F91}"/>
    <cellStyle name="Currency 3 3 2 2 4 3" xfId="3179" xr:uid="{8073AADB-96CF-416D-AC6C-F22D4E5CAC81}"/>
    <cellStyle name="Currency 3 3 2 2 4 3 2" xfId="6853" xr:uid="{43D31BA7-64A9-48B8-9B00-4270139C0A56}"/>
    <cellStyle name="Currency 3 3 2 2 4 4" xfId="4230" xr:uid="{5290DE91-C870-4F40-8C72-C7E6292CC1BC}"/>
    <cellStyle name="Currency 3 3 2 2 5" xfId="1612" xr:uid="{609674AC-2236-41E7-B475-04C68BD49E0A}"/>
    <cellStyle name="Currency 3 3 2 2 5 2" xfId="3180" xr:uid="{87C49FEF-0702-40AB-A153-A63FB4C74C27}"/>
    <cellStyle name="Currency 3 3 2 2 5 2 2" xfId="6854" xr:uid="{096C7E14-406C-417A-8E4F-65EFDFF6EB7E}"/>
    <cellStyle name="Currency 3 3 2 2 5 3" xfId="5286" xr:uid="{086EE1BC-9F58-4B90-82FB-DE4F0ED5AF94}"/>
    <cellStyle name="Currency 3 3 2 2 6" xfId="3181" xr:uid="{B331806E-3E90-4F6C-8249-E52FEB9199B7}"/>
    <cellStyle name="Currency 3 3 2 2 6 2" xfId="6855" xr:uid="{83D6310B-C7FC-4DA0-BE52-A17092A078EE}"/>
    <cellStyle name="Currency 3 3 2 2 7" xfId="3862" xr:uid="{18424F4C-B945-4D79-B372-906286E5C96A}"/>
    <cellStyle name="Currency 3 3 2 3" xfId="280" xr:uid="{4F33C799-AE06-4ADD-83EA-AFF3F9AEA431}"/>
    <cellStyle name="Currency 3 3 2 3 2" xfId="843" xr:uid="{A438372B-4F2C-4CDA-A5E4-6543D2B14DD1}"/>
    <cellStyle name="Currency 3 3 2 3 2 2" xfId="1613" xr:uid="{979D8264-8B2E-481E-AFEB-6D0E33DDF2A8}"/>
    <cellStyle name="Currency 3 3 2 3 2 2 2" xfId="3182" xr:uid="{68FDB23A-76AA-49BF-81C1-B6A221EDA114}"/>
    <cellStyle name="Currency 3 3 2 3 2 2 2 2" xfId="6856" xr:uid="{2E3CEC78-B61A-408A-A2C1-4284DAAF9CA4}"/>
    <cellStyle name="Currency 3 3 2 3 2 2 3" xfId="5287" xr:uid="{62D183A4-C831-46AE-A6F8-D63B27549E95}"/>
    <cellStyle name="Currency 3 3 2 3 2 3" xfId="3183" xr:uid="{EE110AE6-F162-4875-A6A7-DD5EDAE2E530}"/>
    <cellStyle name="Currency 3 3 2 3 2 3 2" xfId="6857" xr:uid="{36287718-2017-489F-8824-2996C683F240}"/>
    <cellStyle name="Currency 3 3 2 3 2 4" xfId="4529" xr:uid="{5FD4C496-79B4-45F0-8652-57D9635D6A6C}"/>
    <cellStyle name="Currency 3 3 2 3 3" xfId="1614" xr:uid="{9E6B0D68-45DD-49D2-9BE8-252695E0A5D9}"/>
    <cellStyle name="Currency 3 3 2 3 3 2" xfId="3184" xr:uid="{6952F98B-ECCE-42DE-BB88-D2396F7AE0DD}"/>
    <cellStyle name="Currency 3 3 2 3 3 2 2" xfId="6858" xr:uid="{21677A92-154F-4E94-9839-4E70ED65F18F}"/>
    <cellStyle name="Currency 3 3 2 3 3 3" xfId="5288" xr:uid="{010860F5-02B6-444C-A0D5-7477B5DFE9EF}"/>
    <cellStyle name="Currency 3 3 2 3 4" xfId="3185" xr:uid="{BCD84A17-D1C1-47B8-A274-B79E203F9BEA}"/>
    <cellStyle name="Currency 3 3 2 3 4 2" xfId="6859" xr:uid="{61D71501-0A8B-4E15-AC43-6B9C6EC832A6}"/>
    <cellStyle name="Currency 3 3 2 3 5" xfId="3971" xr:uid="{F64E8EEE-8F7D-4CCF-A919-AEA241D21B17}"/>
    <cellStyle name="Currency 3 3 2 4" xfId="844" xr:uid="{227EBB76-8975-4814-A255-E5822B9FA7BE}"/>
    <cellStyle name="Currency 3 3 2 4 2" xfId="1615" xr:uid="{7B8E6791-1019-4764-83C5-736F905990ED}"/>
    <cellStyle name="Currency 3 3 2 4 2 2" xfId="3186" xr:uid="{D19E2FDB-C2E8-46C1-A820-45D6658F3777}"/>
    <cellStyle name="Currency 3 3 2 4 2 2 2" xfId="6860" xr:uid="{AC01EBDD-7A27-4359-83A9-03939105E4BB}"/>
    <cellStyle name="Currency 3 3 2 4 2 3" xfId="5289" xr:uid="{3E64F266-2E3C-4206-804F-E9247A7413E6}"/>
    <cellStyle name="Currency 3 3 2 4 3" xfId="3187" xr:uid="{887E44AE-24F5-479A-8D87-E1A5CC8DC859}"/>
    <cellStyle name="Currency 3 3 2 4 3 2" xfId="6861" xr:uid="{16A30BC3-44D5-407A-A6E7-3B02178E18E4}"/>
    <cellStyle name="Currency 3 3 2 4 4" xfId="4530" xr:uid="{6123ABDA-8B05-4881-B021-7CBA1C6EA1EE}"/>
    <cellStyle name="Currency 3 3 2 5" xfId="463" xr:uid="{EFE6003A-67CC-4486-920C-B0CEDD84C057}"/>
    <cellStyle name="Currency 3 3 2 5 2" xfId="1616" xr:uid="{31ACB1F9-8DBA-4F78-A0D3-0BC9345BF214}"/>
    <cellStyle name="Currency 3 3 2 5 2 2" xfId="3188" xr:uid="{7E72CA73-9036-4C5F-A3EE-2533C30033DE}"/>
    <cellStyle name="Currency 3 3 2 5 2 2 2" xfId="6862" xr:uid="{DA09D73A-7006-4CD1-BBA6-131D35EDB5A8}"/>
    <cellStyle name="Currency 3 3 2 5 2 3" xfId="5290" xr:uid="{9A57098E-0163-4B02-93B7-C6E26F82A3D0}"/>
    <cellStyle name="Currency 3 3 2 5 3" xfId="3189" xr:uid="{8AEE0481-3CFD-4516-864F-13537AD4C2D1}"/>
    <cellStyle name="Currency 3 3 2 5 3 2" xfId="6863" xr:uid="{EFA78E2F-87D2-4C61-AC03-E83220B78399}"/>
    <cellStyle name="Currency 3 3 2 5 4" xfId="4149" xr:uid="{B5AEE910-190D-4F30-B6FA-2C3C71F25AC8}"/>
    <cellStyle name="Currency 3 3 2 6" xfId="1617" xr:uid="{DE9EF8EC-DBF6-4429-87E9-B5E08B72EA94}"/>
    <cellStyle name="Currency 3 3 2 6 2" xfId="3190" xr:uid="{80B64E6F-4AE5-412B-8244-3822D5895BD4}"/>
    <cellStyle name="Currency 3 3 2 6 2 2" xfId="6864" xr:uid="{A30C358E-15EC-44A1-B269-5B86C9BC8BAE}"/>
    <cellStyle name="Currency 3 3 2 6 3" xfId="5291" xr:uid="{CFEA78A3-6B4D-40C1-BA6A-11AAD86DA467}"/>
    <cellStyle name="Currency 3 3 2 7" xfId="3191" xr:uid="{2CC94E7F-EED4-41FB-9C1B-FDD16DC6A2DD}"/>
    <cellStyle name="Currency 3 3 2 7 2" xfId="6865" xr:uid="{0B7A2EA1-9D39-4C5F-B4BD-A0B312567617}"/>
    <cellStyle name="Currency 3 3 2 8" xfId="3781" xr:uid="{F73FCA84-04F5-4772-BC8B-0CA4A7038B13}"/>
    <cellStyle name="Currency 3 3 3" xfId="67" xr:uid="{E658C5B8-77B6-4E4E-892D-CCC3DED696A7}"/>
    <cellStyle name="Currency 3 3 3 2" xfId="175" xr:uid="{41493BC1-F0C9-4F9E-BAF2-54346D08BAFB}"/>
    <cellStyle name="Currency 3 3 3 2 2" xfId="384" xr:uid="{C025D8FC-C20C-4A0D-8398-8D5684A7EBBC}"/>
    <cellStyle name="Currency 3 3 3 2 2 2" xfId="845" xr:uid="{24DCF69B-2BAD-4BE1-962C-5B8E4CB9FE89}"/>
    <cellStyle name="Currency 3 3 3 2 2 2 2" xfId="1618" xr:uid="{D645FCAA-5E4E-4752-8FC4-867C0C73A51D}"/>
    <cellStyle name="Currency 3 3 3 2 2 2 2 2" xfId="3192" xr:uid="{BF28D231-C5C9-4D5D-B8BB-913248696908}"/>
    <cellStyle name="Currency 3 3 3 2 2 2 2 2 2" xfId="6866" xr:uid="{EA8D2E12-9E5B-4C80-8E89-5DF27E13C6A1}"/>
    <cellStyle name="Currency 3 3 3 2 2 2 2 3" xfId="5292" xr:uid="{48DFFC18-3590-40EF-8A65-6E1BBEE6B031}"/>
    <cellStyle name="Currency 3 3 3 2 2 2 3" xfId="3193" xr:uid="{44E52B6E-8FA1-4F26-ADFB-CC73F28B3B48}"/>
    <cellStyle name="Currency 3 3 3 2 2 2 3 2" xfId="6867" xr:uid="{36146E16-DB24-4992-85E4-80912D3174DD}"/>
    <cellStyle name="Currency 3 3 3 2 2 2 4" xfId="4531" xr:uid="{67416DEE-9E85-47E6-AE09-EFDE712FB66A}"/>
    <cellStyle name="Currency 3 3 3 2 2 3" xfId="1619" xr:uid="{0BDF6691-95A5-4432-AE5F-98615598415D}"/>
    <cellStyle name="Currency 3 3 3 2 2 3 2" xfId="3194" xr:uid="{C453C1E8-7DCD-4EBA-ADB8-B37FB5853EAC}"/>
    <cellStyle name="Currency 3 3 3 2 2 3 2 2" xfId="6868" xr:uid="{807F706A-41CA-4E1B-AD73-E86FEA9145B2}"/>
    <cellStyle name="Currency 3 3 3 2 2 3 3" xfId="5293" xr:uid="{58E14706-A55C-48A5-8621-5C1A7C687F73}"/>
    <cellStyle name="Currency 3 3 3 2 2 4" xfId="3195" xr:uid="{B1E03E3E-6E5A-407E-8273-57427B194288}"/>
    <cellStyle name="Currency 3 3 3 2 2 4 2" xfId="6869" xr:uid="{C2BC1A3A-744C-499B-8198-C562BB7FBD5A}"/>
    <cellStyle name="Currency 3 3 3 2 2 5" xfId="4072" xr:uid="{B0E8D79F-F69A-46E9-AA06-8F42C8179581}"/>
    <cellStyle name="Currency 3 3 3 2 3" xfId="846" xr:uid="{B15ED511-AD22-457D-940C-01EEF31DA4B1}"/>
    <cellStyle name="Currency 3 3 3 2 3 2" xfId="1620" xr:uid="{47522FA5-2A97-40F3-80DB-E9A98814B3FB}"/>
    <cellStyle name="Currency 3 3 3 2 3 2 2" xfId="3196" xr:uid="{9426B6DE-A5CF-43B8-8ACF-F92C176530B4}"/>
    <cellStyle name="Currency 3 3 3 2 3 2 2 2" xfId="6870" xr:uid="{65DA4591-6A88-4A7B-8286-7F1A75A1A91F}"/>
    <cellStyle name="Currency 3 3 3 2 3 2 3" xfId="5294" xr:uid="{60AAD436-71B3-47A9-9E44-AA2BD59B3B73}"/>
    <cellStyle name="Currency 3 3 3 2 3 3" xfId="3197" xr:uid="{76AEE150-E6F6-4989-808F-43D50EAB32C2}"/>
    <cellStyle name="Currency 3 3 3 2 3 3 2" xfId="6871" xr:uid="{9E7F3938-87B8-4E1D-8621-6657E129FF36}"/>
    <cellStyle name="Currency 3 3 3 2 3 4" xfId="4532" xr:uid="{9F2EC9BD-EC35-4A22-AAF4-B04F65195A87}"/>
    <cellStyle name="Currency 3 3 3 2 4" xfId="564" xr:uid="{B7AF49FE-1285-4767-9442-10A8E7E43425}"/>
    <cellStyle name="Currency 3 3 3 2 4 2" xfId="1621" xr:uid="{1133885A-ECCF-44B8-AF0F-42EB9B981AF7}"/>
    <cellStyle name="Currency 3 3 3 2 4 2 2" xfId="3198" xr:uid="{BCF1D55E-BC74-4077-9F5A-AAF3EFC09E71}"/>
    <cellStyle name="Currency 3 3 3 2 4 2 2 2" xfId="6872" xr:uid="{622F3895-25B8-4994-8472-403E61199EB9}"/>
    <cellStyle name="Currency 3 3 3 2 4 2 3" xfId="5295" xr:uid="{BAE89D59-CD27-41F4-8113-9D86E173C1E3}"/>
    <cellStyle name="Currency 3 3 3 2 4 3" xfId="3199" xr:uid="{D3924BF2-B16A-4950-9CC1-676AC51AE0A3}"/>
    <cellStyle name="Currency 3 3 3 2 4 3 2" xfId="6873" xr:uid="{08203405-2F21-4F71-A7CA-9A189C933DF3}"/>
    <cellStyle name="Currency 3 3 3 2 4 4" xfId="4250" xr:uid="{C7CB684D-5C26-49E6-86A5-1F384F866B29}"/>
    <cellStyle name="Currency 3 3 3 2 5" xfId="1622" xr:uid="{47D3C519-7258-42CF-AAA2-50C068FB29A5}"/>
    <cellStyle name="Currency 3 3 3 2 5 2" xfId="3200" xr:uid="{DB34DBF9-8AF6-4458-9BBB-8098867BBB7D}"/>
    <cellStyle name="Currency 3 3 3 2 5 2 2" xfId="6874" xr:uid="{0BE7D749-7FCD-48B9-B59E-42AF0EDD1B73}"/>
    <cellStyle name="Currency 3 3 3 2 5 3" xfId="5296" xr:uid="{D41D7A65-0C56-4615-B773-F8BAE1BC967D}"/>
    <cellStyle name="Currency 3 3 3 2 6" xfId="3201" xr:uid="{B2C80AAC-D848-41AA-8AD3-A792FED660E2}"/>
    <cellStyle name="Currency 3 3 3 2 6 2" xfId="6875" xr:uid="{B97363AC-10EE-4BA1-BAFA-FFD90D2E7E41}"/>
    <cellStyle name="Currency 3 3 3 2 7" xfId="3882" xr:uid="{BCA10C4C-7F26-4E50-BD5F-5EE1609CFCAE}"/>
    <cellStyle name="Currency 3 3 3 3" xfId="281" xr:uid="{78D2EDD2-0AB9-4BDC-8B66-5CF7B412AD6A}"/>
    <cellStyle name="Currency 3 3 3 3 2" xfId="847" xr:uid="{8FF6632F-F5A7-4AEB-9099-D2848526733E}"/>
    <cellStyle name="Currency 3 3 3 3 2 2" xfId="1623" xr:uid="{159FD3C7-CB84-4A82-949F-D7C4D38E5714}"/>
    <cellStyle name="Currency 3 3 3 3 2 2 2" xfId="3202" xr:uid="{6DBC1FA0-85EB-4E5D-8798-DF66394424B7}"/>
    <cellStyle name="Currency 3 3 3 3 2 2 2 2" xfId="6876" xr:uid="{7DF18C47-DA9F-40CB-9F65-64DC5C37266B}"/>
    <cellStyle name="Currency 3 3 3 3 2 2 3" xfId="5297" xr:uid="{7AC137DD-0EBF-4A72-9EE7-02BBD674DED4}"/>
    <cellStyle name="Currency 3 3 3 3 2 3" xfId="3203" xr:uid="{B8D0886D-99E2-4339-9B54-100B6B8D5771}"/>
    <cellStyle name="Currency 3 3 3 3 2 3 2" xfId="6877" xr:uid="{23B8D734-04D3-422B-9369-E5EB608AA664}"/>
    <cellStyle name="Currency 3 3 3 3 2 4" xfId="4533" xr:uid="{A16AAC93-3FF2-4006-ADE7-0B83634C4FE4}"/>
    <cellStyle name="Currency 3 3 3 3 3" xfId="1624" xr:uid="{AF8D55B2-D105-4082-A6AD-2752BABE4C12}"/>
    <cellStyle name="Currency 3 3 3 3 3 2" xfId="3204" xr:uid="{6040A6DE-541C-4825-A3F3-56F2201F50E6}"/>
    <cellStyle name="Currency 3 3 3 3 3 2 2" xfId="6878" xr:uid="{38009DD2-BAE9-4FEB-BC79-393CD3A46121}"/>
    <cellStyle name="Currency 3 3 3 3 3 3" xfId="5298" xr:uid="{4D3CF467-AA2B-4B52-A531-18BE3ABCC368}"/>
    <cellStyle name="Currency 3 3 3 3 4" xfId="3205" xr:uid="{F759283F-6A50-498E-89CF-CAC3D0C6E045}"/>
    <cellStyle name="Currency 3 3 3 3 4 2" xfId="6879" xr:uid="{8B876FD9-85D4-4EDD-9897-861CF2DC3C0E}"/>
    <cellStyle name="Currency 3 3 3 3 5" xfId="3972" xr:uid="{B79AF6F9-52B6-4A5D-84B1-CE4AA278E97F}"/>
    <cellStyle name="Currency 3 3 3 4" xfId="848" xr:uid="{7BD44770-7B1A-4EDE-BE95-D0954DB9A014}"/>
    <cellStyle name="Currency 3 3 3 4 2" xfId="1625" xr:uid="{910B3B36-6E79-437D-8B76-DB04B7925866}"/>
    <cellStyle name="Currency 3 3 3 4 2 2" xfId="3206" xr:uid="{F0C2F272-6AE8-4B63-B65E-E6E51AAE6C51}"/>
    <cellStyle name="Currency 3 3 3 4 2 2 2" xfId="6880" xr:uid="{3D1C396E-4EAD-4998-9DDB-8DCACA0F391D}"/>
    <cellStyle name="Currency 3 3 3 4 2 3" xfId="5299" xr:uid="{A4AA3DB5-E39B-45EC-8C22-A640C73D8B2D}"/>
    <cellStyle name="Currency 3 3 3 4 3" xfId="3207" xr:uid="{7860AD98-B0CD-4A69-B7DC-D72BA4DAF529}"/>
    <cellStyle name="Currency 3 3 3 4 3 2" xfId="6881" xr:uid="{C761267E-DF7D-4AD6-8507-0DC0FEBB24B4}"/>
    <cellStyle name="Currency 3 3 3 4 4" xfId="4534" xr:uid="{A887BCB5-0094-4A05-B0CA-2F110511642F}"/>
    <cellStyle name="Currency 3 3 3 5" xfId="464" xr:uid="{74DF79BB-4582-4935-BD62-C114FFFAA7B1}"/>
    <cellStyle name="Currency 3 3 3 5 2" xfId="1626" xr:uid="{ED8476FF-FEA6-42F9-B528-B16A6B390575}"/>
    <cellStyle name="Currency 3 3 3 5 2 2" xfId="3208" xr:uid="{9E61C543-033F-4156-9056-EF956AE5B213}"/>
    <cellStyle name="Currency 3 3 3 5 2 2 2" xfId="6882" xr:uid="{00A67FD7-7BC9-42A3-AFC1-1BFFCFB3831C}"/>
    <cellStyle name="Currency 3 3 3 5 2 3" xfId="5300" xr:uid="{982072E2-6556-4BB8-8820-977DEC38BA22}"/>
    <cellStyle name="Currency 3 3 3 5 3" xfId="3209" xr:uid="{2290EDC7-1AEB-4099-932E-45AFE15C5FD3}"/>
    <cellStyle name="Currency 3 3 3 5 3 2" xfId="6883" xr:uid="{6289AC21-7275-47DA-9908-EF2C3A5E6012}"/>
    <cellStyle name="Currency 3 3 3 5 4" xfId="4150" xr:uid="{B9CEA3BE-8411-455D-B793-7B4401C1D06D}"/>
    <cellStyle name="Currency 3 3 3 6" xfId="1627" xr:uid="{9CFD9ABE-819F-4C8E-B72F-189EF53A1408}"/>
    <cellStyle name="Currency 3 3 3 6 2" xfId="3210" xr:uid="{24F92168-F9F4-471E-A182-7F8224A9B9FC}"/>
    <cellStyle name="Currency 3 3 3 6 2 2" xfId="6884" xr:uid="{ADD76894-0B94-4B50-B17A-3460129B51DB}"/>
    <cellStyle name="Currency 3 3 3 6 3" xfId="5301" xr:uid="{38320418-06B6-43C1-A2BA-4C46E64ECFE4}"/>
    <cellStyle name="Currency 3 3 3 7" xfId="3211" xr:uid="{F7C85291-CECC-4BA7-B29C-772FDD9C5F77}"/>
    <cellStyle name="Currency 3 3 3 7 2" xfId="6885" xr:uid="{37C5A94B-20A7-43A3-B8E1-28F831874C4A}"/>
    <cellStyle name="Currency 3 3 3 8" xfId="3782" xr:uid="{6A54DEE2-C58B-49C7-B3BC-1BFFEDFA76E5}"/>
    <cellStyle name="Currency 3 3 4" xfId="68" xr:uid="{E9432C29-B84B-4A66-9AE5-66364139233E}"/>
    <cellStyle name="Currency 3 3 4 2" xfId="141" xr:uid="{48D52C96-EBC5-4FC8-96EF-183B8BB6516E}"/>
    <cellStyle name="Currency 3 3 4 2 2" xfId="350" xr:uid="{3EC75B81-C284-4567-90A4-FEE23593D7AC}"/>
    <cellStyle name="Currency 3 3 4 2 2 2" xfId="849" xr:uid="{85B9CE73-5C60-4E2F-A562-74D561A0A7B9}"/>
    <cellStyle name="Currency 3 3 4 2 2 2 2" xfId="1628" xr:uid="{51894E60-BE0C-4F55-9D75-119801865B93}"/>
    <cellStyle name="Currency 3 3 4 2 2 2 2 2" xfId="3212" xr:uid="{B4AEC706-F32A-495E-BD0A-82E72B02AA7E}"/>
    <cellStyle name="Currency 3 3 4 2 2 2 2 2 2" xfId="6886" xr:uid="{BAD0227E-1454-4040-B8D7-14341142DAA8}"/>
    <cellStyle name="Currency 3 3 4 2 2 2 2 3" xfId="5302" xr:uid="{A081A8BE-17BB-4A48-8016-9AA42F483949}"/>
    <cellStyle name="Currency 3 3 4 2 2 2 3" xfId="3213" xr:uid="{CD3346EE-7813-4E43-BC06-7C3DCD9B6A39}"/>
    <cellStyle name="Currency 3 3 4 2 2 2 3 2" xfId="6887" xr:uid="{A723296C-8BF5-49AC-A68F-A58F0D1F31D2}"/>
    <cellStyle name="Currency 3 3 4 2 2 2 4" xfId="4535" xr:uid="{74BAB9E8-B690-488C-A9F8-72D0AA82162A}"/>
    <cellStyle name="Currency 3 3 4 2 2 3" xfId="1629" xr:uid="{439ECD72-EBDD-494F-A0F6-43DFE6D40061}"/>
    <cellStyle name="Currency 3 3 4 2 2 3 2" xfId="3214" xr:uid="{18792013-EC2D-4647-8143-36735CE1672E}"/>
    <cellStyle name="Currency 3 3 4 2 2 3 2 2" xfId="6888" xr:uid="{D8539553-173B-410C-A998-1F86986641EE}"/>
    <cellStyle name="Currency 3 3 4 2 2 3 3" xfId="5303" xr:uid="{9EA9C9CB-10D3-4599-B5F7-331018AD3496}"/>
    <cellStyle name="Currency 3 3 4 2 2 4" xfId="3215" xr:uid="{47D7D28A-9148-45FE-ACCC-969D40D82A5A}"/>
    <cellStyle name="Currency 3 3 4 2 2 4 2" xfId="6889" xr:uid="{AA3E0D38-4062-4B89-A8BC-56D74553BDD2}"/>
    <cellStyle name="Currency 3 3 4 2 2 5" xfId="4038" xr:uid="{2B55F2D3-2C2C-4CCB-BD77-A67877941B22}"/>
    <cellStyle name="Currency 3 3 4 2 3" xfId="850" xr:uid="{9D1CF536-0B4A-4C63-B86B-38F1C2122FEE}"/>
    <cellStyle name="Currency 3 3 4 2 3 2" xfId="1630" xr:uid="{20C4D40F-B3D6-48EC-A73B-0291ED12F62D}"/>
    <cellStyle name="Currency 3 3 4 2 3 2 2" xfId="3216" xr:uid="{D880C097-B1A7-47D7-B970-A43BFF2DE8CD}"/>
    <cellStyle name="Currency 3 3 4 2 3 2 2 2" xfId="6890" xr:uid="{99C83FF5-769E-4FF6-A95C-D451BE18A5E6}"/>
    <cellStyle name="Currency 3 3 4 2 3 2 3" xfId="5304" xr:uid="{55B1B818-E572-4978-BE09-DAED8F4E397D}"/>
    <cellStyle name="Currency 3 3 4 2 3 3" xfId="3217" xr:uid="{28A3988B-240C-48DF-83B6-7A63C92F58D7}"/>
    <cellStyle name="Currency 3 3 4 2 3 3 2" xfId="6891" xr:uid="{3378865C-4168-491A-9B9E-52BD63EC71A9}"/>
    <cellStyle name="Currency 3 3 4 2 3 4" xfId="4536" xr:uid="{84CDED1D-3B90-4ADD-92A6-1A02A10B28B8}"/>
    <cellStyle name="Currency 3 3 4 2 4" xfId="530" xr:uid="{3631771E-C413-41B6-9BB4-C487B57CCE26}"/>
    <cellStyle name="Currency 3 3 4 2 4 2" xfId="1631" xr:uid="{E2FB2636-466E-4C68-A304-71A949D075B7}"/>
    <cellStyle name="Currency 3 3 4 2 4 2 2" xfId="3218" xr:uid="{47240D7A-3855-4AA9-9475-A2F71B084248}"/>
    <cellStyle name="Currency 3 3 4 2 4 2 2 2" xfId="6892" xr:uid="{E431DB79-344B-4C09-B16C-8E78FEDEA62A}"/>
    <cellStyle name="Currency 3 3 4 2 4 2 3" xfId="5305" xr:uid="{D1AEDB92-C933-41E8-AC8F-6EBF94BF05F2}"/>
    <cellStyle name="Currency 3 3 4 2 4 3" xfId="3219" xr:uid="{84ED2022-D437-4909-98F0-2ED9622AEF67}"/>
    <cellStyle name="Currency 3 3 4 2 4 3 2" xfId="6893" xr:uid="{AE333965-6183-4A11-B906-1998015D9491}"/>
    <cellStyle name="Currency 3 3 4 2 4 4" xfId="4216" xr:uid="{B889ACA1-631B-417E-94D3-874DA4290BF7}"/>
    <cellStyle name="Currency 3 3 4 2 5" xfId="1632" xr:uid="{7FB7E750-BBCE-490D-B440-52E014A5CB2A}"/>
    <cellStyle name="Currency 3 3 4 2 5 2" xfId="3220" xr:uid="{EE260F51-C4A4-4A2F-8DD3-DD841D0749EC}"/>
    <cellStyle name="Currency 3 3 4 2 5 2 2" xfId="6894" xr:uid="{E1437902-63DA-4F5F-9D8C-A799784F2395}"/>
    <cellStyle name="Currency 3 3 4 2 5 3" xfId="5306" xr:uid="{BBCBD757-AA90-4200-A57B-D4F878548E7C}"/>
    <cellStyle name="Currency 3 3 4 2 6" xfId="3221" xr:uid="{EC5F2851-6011-470C-BB2A-DC4D6A61B49F}"/>
    <cellStyle name="Currency 3 3 4 2 6 2" xfId="6895" xr:uid="{5FA0A27B-0E1D-44D4-AEBE-701B2F0F8B5A}"/>
    <cellStyle name="Currency 3 3 4 2 7" xfId="3848" xr:uid="{F8C94AF8-81D7-4CAC-8BF7-6394E2413377}"/>
    <cellStyle name="Currency 3 3 4 3" xfId="282" xr:uid="{18D331AD-81C4-40B4-80D2-B37BFDFF40C3}"/>
    <cellStyle name="Currency 3 3 4 3 2" xfId="851" xr:uid="{72717BDA-176C-4325-A193-07ECDCE60079}"/>
    <cellStyle name="Currency 3 3 4 3 2 2" xfId="1633" xr:uid="{FAB34760-7FB2-479E-B15A-F262604592BE}"/>
    <cellStyle name="Currency 3 3 4 3 2 2 2" xfId="3222" xr:uid="{EDD2F9AF-D24C-4EBE-8F78-87B2B0C7FABD}"/>
    <cellStyle name="Currency 3 3 4 3 2 2 2 2" xfId="6896" xr:uid="{75DFA231-6E62-4930-A884-6E38818A0BD3}"/>
    <cellStyle name="Currency 3 3 4 3 2 2 3" xfId="5307" xr:uid="{1B812179-CD4F-4F35-975E-D18443949A6E}"/>
    <cellStyle name="Currency 3 3 4 3 2 3" xfId="3223" xr:uid="{0FDB0645-4121-429E-B4A7-44ECCF747BAF}"/>
    <cellStyle name="Currency 3 3 4 3 2 3 2" xfId="6897" xr:uid="{78A90FB7-2469-4B42-A3DF-B489BF3CEF25}"/>
    <cellStyle name="Currency 3 3 4 3 2 4" xfId="4537" xr:uid="{E35D2BBA-1F5F-43AD-818C-273DDB9E3B3D}"/>
    <cellStyle name="Currency 3 3 4 3 3" xfId="1634" xr:uid="{195E9E43-B799-44C9-92A4-1209B8617EC6}"/>
    <cellStyle name="Currency 3 3 4 3 3 2" xfId="3224" xr:uid="{85A391D0-3B08-451C-8B73-9D67D1293D7B}"/>
    <cellStyle name="Currency 3 3 4 3 3 2 2" xfId="6898" xr:uid="{D0556413-4994-4F21-889A-ADE01531EB79}"/>
    <cellStyle name="Currency 3 3 4 3 3 3" xfId="5308" xr:uid="{6AC9FC86-E824-4F1B-8FC1-8F6FADA06A91}"/>
    <cellStyle name="Currency 3 3 4 3 4" xfId="3225" xr:uid="{F77383A4-7B9B-4AEB-BA0C-920662D7EAD6}"/>
    <cellStyle name="Currency 3 3 4 3 4 2" xfId="6899" xr:uid="{47A04936-3566-4DAE-9EB0-DC21568A8863}"/>
    <cellStyle name="Currency 3 3 4 3 5" xfId="3973" xr:uid="{3EC3997D-A875-4D61-BFE7-5E79A1D32F90}"/>
    <cellStyle name="Currency 3 3 4 4" xfId="852" xr:uid="{50C340F9-7562-42E0-BA0F-BAFCAE627A01}"/>
    <cellStyle name="Currency 3 3 4 4 2" xfId="1635" xr:uid="{35BA5395-617E-48F0-AA81-29B37BC886A2}"/>
    <cellStyle name="Currency 3 3 4 4 2 2" xfId="3226" xr:uid="{8C2A3862-7698-4542-BB0A-A5B7576BD3CC}"/>
    <cellStyle name="Currency 3 3 4 4 2 2 2" xfId="6900" xr:uid="{850F4F15-2CBF-44E9-986E-36A75CD326FE}"/>
    <cellStyle name="Currency 3 3 4 4 2 3" xfId="5309" xr:uid="{A222426E-B6F3-4D20-96BD-608340F60F0F}"/>
    <cellStyle name="Currency 3 3 4 4 3" xfId="3227" xr:uid="{BD2B5F2F-1E11-4ABD-B7FE-B4A9C9108625}"/>
    <cellStyle name="Currency 3 3 4 4 3 2" xfId="6901" xr:uid="{681E0353-0499-4FDB-A8DF-C4D7EAE5D76A}"/>
    <cellStyle name="Currency 3 3 4 4 4" xfId="4538" xr:uid="{20B72904-EDBA-4239-BCEA-798868EA0EB3}"/>
    <cellStyle name="Currency 3 3 4 5" xfId="465" xr:uid="{34210319-0FDA-4CB3-8D58-545AC9A144B4}"/>
    <cellStyle name="Currency 3 3 4 5 2" xfId="1636" xr:uid="{45247983-C1FC-44E0-A31A-D7B94C3C2C7F}"/>
    <cellStyle name="Currency 3 3 4 5 2 2" xfId="3228" xr:uid="{F1CD913F-05BF-49EF-B03B-B1E642C4157C}"/>
    <cellStyle name="Currency 3 3 4 5 2 2 2" xfId="6902" xr:uid="{2E9DCA70-722B-4F56-A1DC-5EC5953FEB68}"/>
    <cellStyle name="Currency 3 3 4 5 2 3" xfId="5310" xr:uid="{ECA9925D-E691-4349-A443-C3C41043DDD9}"/>
    <cellStyle name="Currency 3 3 4 5 3" xfId="3229" xr:uid="{C0714F13-AF7A-427B-ACC9-50E2ED7DE3D4}"/>
    <cellStyle name="Currency 3 3 4 5 3 2" xfId="6903" xr:uid="{06BF936D-82F2-4F07-B821-DF4DBAFEC011}"/>
    <cellStyle name="Currency 3 3 4 5 4" xfId="4151" xr:uid="{80F82A99-2C99-4A60-9CFA-3F7C61839FB4}"/>
    <cellStyle name="Currency 3 3 4 6" xfId="1637" xr:uid="{748E1A08-E9B8-43AA-BEFE-194AB09ADE1E}"/>
    <cellStyle name="Currency 3 3 4 6 2" xfId="3230" xr:uid="{3B33CDAC-2A45-49B9-ACCF-648252BA861A}"/>
    <cellStyle name="Currency 3 3 4 6 2 2" xfId="6904" xr:uid="{82C1A457-2438-4B21-93F8-6A0551238646}"/>
    <cellStyle name="Currency 3 3 4 6 3" xfId="5311" xr:uid="{2AC783B3-CED7-4E06-9444-D55C67A469EA}"/>
    <cellStyle name="Currency 3 3 4 7" xfId="3231" xr:uid="{30E57089-9671-4A0F-A219-E4015141EA43}"/>
    <cellStyle name="Currency 3 3 4 7 2" xfId="6905" xr:uid="{D3B65B89-247C-43C9-B0B4-25DBB9C1E4C4}"/>
    <cellStyle name="Currency 3 3 4 8" xfId="3783" xr:uid="{15ED2AC9-89C1-4347-A65E-1E0DF3CD09FB}"/>
    <cellStyle name="Currency 3 3 5" xfId="110" xr:uid="{F083119D-D753-4A83-B7A6-0FAC22B3CC61}"/>
    <cellStyle name="Currency 3 3 5 2" xfId="319" xr:uid="{2F0A37DE-5CCA-4655-B002-B26EC25F6322}"/>
    <cellStyle name="Currency 3 3 5 2 2" xfId="853" xr:uid="{6C919F56-95F3-4279-8F42-604C79549A3A}"/>
    <cellStyle name="Currency 3 3 5 2 2 2" xfId="1638" xr:uid="{29AC9EE5-148E-44BD-A9B2-B5676859DDEF}"/>
    <cellStyle name="Currency 3 3 5 2 2 2 2" xfId="3232" xr:uid="{1AC3D59D-2C44-4C21-8BB6-965D185133EB}"/>
    <cellStyle name="Currency 3 3 5 2 2 2 2 2" xfId="6906" xr:uid="{E0ECF4CB-ADAB-45FA-B1DD-FE2DA5C58526}"/>
    <cellStyle name="Currency 3 3 5 2 2 2 3" xfId="5312" xr:uid="{EBAD71BD-B6B5-4454-AF90-7DA338445082}"/>
    <cellStyle name="Currency 3 3 5 2 2 3" xfId="3233" xr:uid="{BF8E84B2-85AF-435A-93D2-782F30D0C25B}"/>
    <cellStyle name="Currency 3 3 5 2 2 3 2" xfId="6907" xr:uid="{629B790F-2150-486B-B15F-D4A6CA031FC8}"/>
    <cellStyle name="Currency 3 3 5 2 2 4" xfId="4539" xr:uid="{5ED4738C-0CDF-4CD7-B161-16E78570F1FE}"/>
    <cellStyle name="Currency 3 3 5 2 3" xfId="1639" xr:uid="{FA998BF9-7980-462E-9DD4-9007A44CC2F5}"/>
    <cellStyle name="Currency 3 3 5 2 3 2" xfId="3234" xr:uid="{0F1E2EE1-A76F-4194-B59A-BC0948514CAC}"/>
    <cellStyle name="Currency 3 3 5 2 3 2 2" xfId="6908" xr:uid="{037391E8-4E24-4ADD-90C7-05134E07820E}"/>
    <cellStyle name="Currency 3 3 5 2 3 3" xfId="5313" xr:uid="{CE897333-060F-411C-91E8-4DA866D67186}"/>
    <cellStyle name="Currency 3 3 5 2 4" xfId="3235" xr:uid="{4A3CEB42-FDC7-4713-B63B-2DFF693015F9}"/>
    <cellStyle name="Currency 3 3 5 2 4 2" xfId="6909" xr:uid="{7D59181D-F83C-43A4-8EBF-A53B1A582AA7}"/>
    <cellStyle name="Currency 3 3 5 2 5" xfId="4007" xr:uid="{79F408AC-815A-4627-B925-FB97405A2943}"/>
    <cellStyle name="Currency 3 3 5 3" xfId="854" xr:uid="{D1DEFBFB-9738-4796-A897-C00FC07BA307}"/>
    <cellStyle name="Currency 3 3 5 3 2" xfId="1640" xr:uid="{0909A422-87EC-45B7-8ACD-EEDBBA2F569F}"/>
    <cellStyle name="Currency 3 3 5 3 2 2" xfId="3236" xr:uid="{00FDFEFD-51A1-4F2E-B862-CCB71B29F3DE}"/>
    <cellStyle name="Currency 3 3 5 3 2 2 2" xfId="6910" xr:uid="{B15E42B0-CC55-477F-A80F-81E7994B7645}"/>
    <cellStyle name="Currency 3 3 5 3 2 3" xfId="5314" xr:uid="{A7C2EE82-05E7-496E-AAE1-E23CA9D7BE55}"/>
    <cellStyle name="Currency 3 3 5 3 3" xfId="3237" xr:uid="{FD00B0C7-EA6B-468D-92DD-C55BC295A3B0}"/>
    <cellStyle name="Currency 3 3 5 3 3 2" xfId="6911" xr:uid="{AC3DD03E-9C82-4E14-BE35-CA6622C2A306}"/>
    <cellStyle name="Currency 3 3 5 3 4" xfId="4540" xr:uid="{77F91053-219C-4688-913A-54603CD93053}"/>
    <cellStyle name="Currency 3 3 5 4" xfId="499" xr:uid="{327023DC-0E94-49E7-BA16-EFB281EF1A07}"/>
    <cellStyle name="Currency 3 3 5 4 2" xfId="1641" xr:uid="{A40ED60E-6585-49BA-8F3C-1A192538DD7C}"/>
    <cellStyle name="Currency 3 3 5 4 2 2" xfId="3238" xr:uid="{9D621558-8BAA-4024-961D-5EE52275BBD6}"/>
    <cellStyle name="Currency 3 3 5 4 2 2 2" xfId="6912" xr:uid="{BDAED618-3AC2-4F02-A833-2C1EF7B4D3A3}"/>
    <cellStyle name="Currency 3 3 5 4 2 3" xfId="5315" xr:uid="{601BE0B7-98CA-4E1E-97D9-80DA740B29D4}"/>
    <cellStyle name="Currency 3 3 5 4 3" xfId="3239" xr:uid="{4032C5C5-BEFA-4FDF-9C4B-1F0E735D8200}"/>
    <cellStyle name="Currency 3 3 5 4 3 2" xfId="6913" xr:uid="{0C6ECB6A-3129-49B7-AAA5-9310CC18DAD8}"/>
    <cellStyle name="Currency 3 3 5 4 4" xfId="4185" xr:uid="{2165F72A-5DBC-4BDF-AAC9-E931A14B79CD}"/>
    <cellStyle name="Currency 3 3 5 5" xfId="1642" xr:uid="{50E23708-8C52-4E98-AD7D-A42E944D0EC1}"/>
    <cellStyle name="Currency 3 3 5 5 2" xfId="3240" xr:uid="{767ACD70-B2FA-4ADB-93D9-F0193F14E890}"/>
    <cellStyle name="Currency 3 3 5 5 2 2" xfId="6914" xr:uid="{3E3EB1DD-C65C-4537-A419-9F6C86A704FD}"/>
    <cellStyle name="Currency 3 3 5 5 3" xfId="5316" xr:uid="{E5CB34D1-B3BB-431E-BA71-F3BE0D456B56}"/>
    <cellStyle name="Currency 3 3 5 6" xfId="3241" xr:uid="{49BDB193-843D-4428-8D91-CD74A14E1A92}"/>
    <cellStyle name="Currency 3 3 5 6 2" xfId="6915" xr:uid="{D838421E-9084-4290-8BDF-088B39105A21}"/>
    <cellStyle name="Currency 3 3 5 7" xfId="3817" xr:uid="{48913E68-38FF-4BB0-89F9-A2655957A826}"/>
    <cellStyle name="Currency 3 3 6" xfId="279" xr:uid="{2E7187BA-44C5-4502-9F0B-B872E96054B9}"/>
    <cellStyle name="Currency 3 3 6 2" xfId="855" xr:uid="{DC1844D3-816C-4800-81E1-B5045EA4EACF}"/>
    <cellStyle name="Currency 3 3 6 2 2" xfId="1643" xr:uid="{A7808E2B-65B2-440A-9F00-17D25708A95A}"/>
    <cellStyle name="Currency 3 3 6 2 2 2" xfId="3242" xr:uid="{4B3EA44C-8136-479F-BDFD-391829E58B1A}"/>
    <cellStyle name="Currency 3 3 6 2 2 2 2" xfId="6916" xr:uid="{408FC1C8-1C06-4904-9161-001AE710BAEF}"/>
    <cellStyle name="Currency 3 3 6 2 2 3" xfId="5317" xr:uid="{C1C36C23-7F7F-4058-8814-7EB5FAF51AA5}"/>
    <cellStyle name="Currency 3 3 6 2 3" xfId="3243" xr:uid="{CD67FA46-F621-4AD3-AC07-A1C8A6665ACF}"/>
    <cellStyle name="Currency 3 3 6 2 3 2" xfId="6917" xr:uid="{2F3B4676-3C52-4877-B058-1D49590D8B51}"/>
    <cellStyle name="Currency 3 3 6 2 4" xfId="4541" xr:uid="{7C8987B5-52BA-45E2-9B64-F45FC9DAA20B}"/>
    <cellStyle name="Currency 3 3 6 3" xfId="1644" xr:uid="{C9406FD1-98F0-48B4-A340-0993BF993F51}"/>
    <cellStyle name="Currency 3 3 6 3 2" xfId="3244" xr:uid="{064E6836-76EF-43F4-82F0-10795C938C7B}"/>
    <cellStyle name="Currency 3 3 6 3 2 2" xfId="6918" xr:uid="{EB1A06AE-BAE5-4807-8391-CEC7D01F0E39}"/>
    <cellStyle name="Currency 3 3 6 3 3" xfId="5318" xr:uid="{F3A79984-0DAF-48D8-946E-3A051A45425C}"/>
    <cellStyle name="Currency 3 3 6 4" xfId="3245" xr:uid="{677F6022-7F19-4992-A664-17F9440D8DBD}"/>
    <cellStyle name="Currency 3 3 6 4 2" xfId="6919" xr:uid="{08EBCCEE-53F6-4065-9E51-278611F65FC3}"/>
    <cellStyle name="Currency 3 3 6 5" xfId="3970" xr:uid="{9CE0266A-5CB7-4273-AF50-135E8CC0DB7E}"/>
    <cellStyle name="Currency 3 3 7" xfId="856" xr:uid="{7F076F28-EB0E-43D4-9351-6C9B6071D5C5}"/>
    <cellStyle name="Currency 3 3 7 2" xfId="1645" xr:uid="{EAAAE150-381D-4473-8659-4C2E2D15C258}"/>
    <cellStyle name="Currency 3 3 7 2 2" xfId="3246" xr:uid="{DB6E8EF9-C107-4945-A952-2EA3718C3BE0}"/>
    <cellStyle name="Currency 3 3 7 2 2 2" xfId="6920" xr:uid="{136DFFA5-A6D4-4A8D-B817-6AEF82A75D30}"/>
    <cellStyle name="Currency 3 3 7 2 3" xfId="5319" xr:uid="{29D60B89-E057-4528-8661-A606B7B2CCBF}"/>
    <cellStyle name="Currency 3 3 7 3" xfId="3247" xr:uid="{4229B153-99BD-4AA4-9B9E-E5B8E34B796D}"/>
    <cellStyle name="Currency 3 3 7 3 2" xfId="6921" xr:uid="{D3A74BAE-65C3-43FB-82C4-F76E539339E2}"/>
    <cellStyle name="Currency 3 3 7 4" xfId="4542" xr:uid="{84A301F7-D857-4ADE-A5F1-4598AE29FB4B}"/>
    <cellStyle name="Currency 3 3 8" xfId="462" xr:uid="{F6D83893-64B7-4A31-9DE6-8C7469486995}"/>
    <cellStyle name="Currency 3 3 8 2" xfId="1646" xr:uid="{365FBDCA-3224-4414-9934-15B80D098E1F}"/>
    <cellStyle name="Currency 3 3 8 2 2" xfId="3248" xr:uid="{CB5C1ADA-6760-4419-B187-72825454BCC6}"/>
    <cellStyle name="Currency 3 3 8 2 2 2" xfId="6922" xr:uid="{B8AC0D20-449F-46C9-911B-069F24B6089E}"/>
    <cellStyle name="Currency 3 3 8 2 3" xfId="5320" xr:uid="{2E27AA05-1ADB-4471-80F6-EE7FDE93B721}"/>
    <cellStyle name="Currency 3 3 8 3" xfId="3249" xr:uid="{50BF9599-99E7-4CC8-93AD-96FD36B0FE1C}"/>
    <cellStyle name="Currency 3 3 8 3 2" xfId="6923" xr:uid="{34534521-508F-45AC-A138-E85D44629CF6}"/>
    <cellStyle name="Currency 3 3 8 4" xfId="4148" xr:uid="{F4E82E34-A741-4350-9F77-776E00317529}"/>
    <cellStyle name="Currency 3 3 9" xfId="1647" xr:uid="{529F736E-2CA3-4861-AEA6-29537C06198F}"/>
    <cellStyle name="Currency 3 3 9 2" xfId="3250" xr:uid="{D0E72BE6-C584-4ECA-9AD8-99EFC84F7FA1}"/>
    <cellStyle name="Currency 3 3 9 2 2" xfId="6924" xr:uid="{6022DB58-5228-40CE-B6A5-C94CD0B8573E}"/>
    <cellStyle name="Currency 3 3 9 3" xfId="5321" xr:uid="{8B3BF1F4-312E-4AE8-B491-0783061035CF}"/>
    <cellStyle name="Currency 3 4" xfId="69" xr:uid="{5BD6C798-6F80-4593-8000-8DC3C00645A8}"/>
    <cellStyle name="Currency 3 4 2" xfId="149" xr:uid="{7A29A3B3-1272-4691-AF08-AAAF76D2ACD0}"/>
    <cellStyle name="Currency 3 4 2 2" xfId="358" xr:uid="{E6675824-455E-447C-A59F-145D9CDDE458}"/>
    <cellStyle name="Currency 3 4 2 2 2" xfId="857" xr:uid="{ED8A151A-7A93-4C47-8740-3DAD0C7A4518}"/>
    <cellStyle name="Currency 3 4 2 2 2 2" xfId="1648" xr:uid="{1990E266-88A5-4FDC-A8E8-028E057740A1}"/>
    <cellStyle name="Currency 3 4 2 2 2 2 2" xfId="3251" xr:uid="{8EF535D6-11CA-44E2-B2CE-110349A75D06}"/>
    <cellStyle name="Currency 3 4 2 2 2 2 2 2" xfId="6925" xr:uid="{E8EA01AD-5AD0-4E40-A1F1-F1F5E794410A}"/>
    <cellStyle name="Currency 3 4 2 2 2 2 3" xfId="5322" xr:uid="{02D5CAF6-2D9B-4948-887D-81237F251820}"/>
    <cellStyle name="Currency 3 4 2 2 2 3" xfId="3252" xr:uid="{1F1AFC13-1798-4768-8F28-A2C6C644DD5D}"/>
    <cellStyle name="Currency 3 4 2 2 2 3 2" xfId="6926" xr:uid="{88D4068B-D45A-48AF-A9F6-211D21792F56}"/>
    <cellStyle name="Currency 3 4 2 2 2 4" xfId="4543" xr:uid="{A375AE91-7597-4BEA-AD81-5D481B1DA666}"/>
    <cellStyle name="Currency 3 4 2 2 3" xfId="1649" xr:uid="{D3214044-53FD-4357-BC04-D510C88DA9F7}"/>
    <cellStyle name="Currency 3 4 2 2 3 2" xfId="3253" xr:uid="{F3F6FEF5-9128-42C0-AC0B-E0CBDB0F3BF9}"/>
    <cellStyle name="Currency 3 4 2 2 3 2 2" xfId="6927" xr:uid="{1B6C6E51-B11E-4829-9FBE-80AAE1A6F065}"/>
    <cellStyle name="Currency 3 4 2 2 3 3" xfId="5323" xr:uid="{727D6A0C-BCCB-40AE-9F15-3C148ADF269C}"/>
    <cellStyle name="Currency 3 4 2 2 4" xfId="3254" xr:uid="{A949E349-8CDF-4BAC-ABAE-1684F038DB5A}"/>
    <cellStyle name="Currency 3 4 2 2 4 2" xfId="6928" xr:uid="{1072532E-23A6-4038-9E0C-B501B5BCECB6}"/>
    <cellStyle name="Currency 3 4 2 2 5" xfId="4046" xr:uid="{864B3454-E2AF-42FD-BA06-DAFE934F670A}"/>
    <cellStyle name="Currency 3 4 2 3" xfId="858" xr:uid="{DABFE2F4-9F76-44DD-BA3B-4572452D3241}"/>
    <cellStyle name="Currency 3 4 2 3 2" xfId="1650" xr:uid="{51836E95-393D-412D-8B0D-F0F1DF896BB2}"/>
    <cellStyle name="Currency 3 4 2 3 2 2" xfId="3255" xr:uid="{611071C7-6ECD-428A-BC64-48BDA432970A}"/>
    <cellStyle name="Currency 3 4 2 3 2 2 2" xfId="6929" xr:uid="{EEF3191C-5819-4054-82FD-C0C524EE58DC}"/>
    <cellStyle name="Currency 3 4 2 3 2 3" xfId="5324" xr:uid="{46A00970-F088-4E62-93FB-354D54CD2601}"/>
    <cellStyle name="Currency 3 4 2 3 3" xfId="3256" xr:uid="{8E4E6F02-6730-4D90-9232-610B91E78B24}"/>
    <cellStyle name="Currency 3 4 2 3 3 2" xfId="6930" xr:uid="{5C34561D-E0DD-4FE0-873F-263E85AEB038}"/>
    <cellStyle name="Currency 3 4 2 3 4" xfId="4544" xr:uid="{B8C1E01B-E744-4805-AB32-30CAA1DFD166}"/>
    <cellStyle name="Currency 3 4 2 4" xfId="538" xr:uid="{9B010236-0B63-4CCB-8D20-30EE71EC8431}"/>
    <cellStyle name="Currency 3 4 2 4 2" xfId="1651" xr:uid="{86173CD1-1124-434A-A812-634A06F49213}"/>
    <cellStyle name="Currency 3 4 2 4 2 2" xfId="3257" xr:uid="{D5B3CA85-FBC2-47F5-9679-F38A62210F00}"/>
    <cellStyle name="Currency 3 4 2 4 2 2 2" xfId="6931" xr:uid="{643FBB99-34C0-4AA0-A5EF-EE721503B130}"/>
    <cellStyle name="Currency 3 4 2 4 2 3" xfId="5325" xr:uid="{762714DF-6C62-4D25-BE8E-F78ABDFF7A6D}"/>
    <cellStyle name="Currency 3 4 2 4 3" xfId="3258" xr:uid="{40870263-1E9E-443B-9EA9-DD9F2230C196}"/>
    <cellStyle name="Currency 3 4 2 4 3 2" xfId="6932" xr:uid="{35A4FE11-F442-479E-9C3E-16C854067E9F}"/>
    <cellStyle name="Currency 3 4 2 4 4" xfId="4224" xr:uid="{FCB75337-FE0C-4C6F-A4FA-0ACEB93C8C47}"/>
    <cellStyle name="Currency 3 4 2 5" xfId="1652" xr:uid="{8CA505E0-E022-4C37-9C8E-59D728AFCA6F}"/>
    <cellStyle name="Currency 3 4 2 5 2" xfId="3259" xr:uid="{26B77896-CAC2-4C1E-8E09-2692AB03A7A0}"/>
    <cellStyle name="Currency 3 4 2 5 2 2" xfId="6933" xr:uid="{2A87827E-BCC7-4C4A-B2F9-1DC5417F7AB5}"/>
    <cellStyle name="Currency 3 4 2 5 3" xfId="5326" xr:uid="{C1698B4C-864F-4627-BEEC-7BEF0B8E146E}"/>
    <cellStyle name="Currency 3 4 2 6" xfId="3260" xr:uid="{AB1A2863-CA47-4A03-9115-5E73A3F1E599}"/>
    <cellStyle name="Currency 3 4 2 6 2" xfId="6934" xr:uid="{E3F97EA9-85A2-4AB0-BF49-E529B804EDBE}"/>
    <cellStyle name="Currency 3 4 2 7" xfId="3856" xr:uid="{78683109-8B3C-4325-8DFB-F8F9DDA85CFA}"/>
    <cellStyle name="Currency 3 4 3" xfId="283" xr:uid="{E5408813-B8AC-48FE-A7BA-D20459126010}"/>
    <cellStyle name="Currency 3 4 3 2" xfId="859" xr:uid="{EE4BD96E-5370-45D0-8EA8-47DF0FDC0CBD}"/>
    <cellStyle name="Currency 3 4 3 2 2" xfId="1653" xr:uid="{BC9A7F79-19C4-41B4-BD59-B85C9944E217}"/>
    <cellStyle name="Currency 3 4 3 2 2 2" xfId="3261" xr:uid="{1462F218-EBC2-41FA-9E60-2D6519CFECA0}"/>
    <cellStyle name="Currency 3 4 3 2 2 2 2" xfId="6935" xr:uid="{FA74AE4A-C281-41DA-9601-B76D1D929ED6}"/>
    <cellStyle name="Currency 3 4 3 2 2 3" xfId="5327" xr:uid="{90F577FB-828D-4053-8816-1C34EBD99EF9}"/>
    <cellStyle name="Currency 3 4 3 2 3" xfId="3262" xr:uid="{6D13D289-65C9-425E-8C7B-7E6A94767CAD}"/>
    <cellStyle name="Currency 3 4 3 2 3 2" xfId="6936" xr:uid="{059829EB-A702-415A-90FC-57DA257546F1}"/>
    <cellStyle name="Currency 3 4 3 2 4" xfId="4545" xr:uid="{3B76C781-4DA5-4BFB-B292-0997BAEE838A}"/>
    <cellStyle name="Currency 3 4 3 3" xfId="1654" xr:uid="{0CDAF0A9-8D02-42A5-865E-EEAC610D8709}"/>
    <cellStyle name="Currency 3 4 3 3 2" xfId="3263" xr:uid="{69D72B2F-EA78-42AC-9DCF-B71AAB584E54}"/>
    <cellStyle name="Currency 3 4 3 3 2 2" xfId="6937" xr:uid="{B2CBBC5C-36D4-4641-BA1E-D2855635B2DC}"/>
    <cellStyle name="Currency 3 4 3 3 3" xfId="5328" xr:uid="{641DEA4A-5761-4F59-9994-0F303BB65F84}"/>
    <cellStyle name="Currency 3 4 3 4" xfId="3264" xr:uid="{15EF6F90-560A-4536-9B4C-BFFEEB4C0417}"/>
    <cellStyle name="Currency 3 4 3 4 2" xfId="6938" xr:uid="{44A8A7E4-274B-4521-A6B2-74D8288DBEE6}"/>
    <cellStyle name="Currency 3 4 3 5" xfId="3974" xr:uid="{529A9763-D372-46B5-9F44-4822BD8457E2}"/>
    <cellStyle name="Currency 3 4 4" xfId="860" xr:uid="{3AD8EBB5-CFCA-4336-9E2A-62778C0F4C4A}"/>
    <cellStyle name="Currency 3 4 4 2" xfId="1655" xr:uid="{FFF36744-8040-445B-8CD4-55FBDEC4ADB7}"/>
    <cellStyle name="Currency 3 4 4 2 2" xfId="3265" xr:uid="{9FC02EE5-9A40-4ACA-8079-E72C5F1C7914}"/>
    <cellStyle name="Currency 3 4 4 2 2 2" xfId="6939" xr:uid="{E6FD22CB-737C-44C6-A2E1-7E544D9DBA1F}"/>
    <cellStyle name="Currency 3 4 4 2 3" xfId="5329" xr:uid="{3D964006-F7FF-4D8E-926C-1C108452CA78}"/>
    <cellStyle name="Currency 3 4 4 3" xfId="3266" xr:uid="{C2B33446-FD93-4A3C-983A-66FB5B050ACF}"/>
    <cellStyle name="Currency 3 4 4 3 2" xfId="6940" xr:uid="{187A83CE-9D7A-466D-BF52-F23057653308}"/>
    <cellStyle name="Currency 3 4 4 4" xfId="4546" xr:uid="{11C580DC-A29A-4D47-91F1-35789BA0E65C}"/>
    <cellStyle name="Currency 3 4 5" xfId="466" xr:uid="{31CDCC43-94BF-4366-ABE8-50F00162B020}"/>
    <cellStyle name="Currency 3 4 5 2" xfId="1656" xr:uid="{86ADD97C-CC6B-44F8-ACCF-6D4ADA1348CE}"/>
    <cellStyle name="Currency 3 4 5 2 2" xfId="3267" xr:uid="{C897EDE8-D2AD-46FE-86B8-D657EB936FC0}"/>
    <cellStyle name="Currency 3 4 5 2 2 2" xfId="6941" xr:uid="{F96D789C-5D12-498F-83AF-E2505C6C0694}"/>
    <cellStyle name="Currency 3 4 5 2 3" xfId="5330" xr:uid="{8AD9339A-E082-4163-908B-614A63F98631}"/>
    <cellStyle name="Currency 3 4 5 3" xfId="3268" xr:uid="{8F8BC7A3-AE95-4DCF-8A22-4946176C3F3C}"/>
    <cellStyle name="Currency 3 4 5 3 2" xfId="6942" xr:uid="{D49414C3-50DF-40A7-89E7-65E75D3D2982}"/>
    <cellStyle name="Currency 3 4 5 4" xfId="4152" xr:uid="{AB37CAB8-AA89-4C87-AD57-EECFD280086F}"/>
    <cellStyle name="Currency 3 4 6" xfId="1657" xr:uid="{D06DEFC9-09B2-4919-9701-51205B9AF16E}"/>
    <cellStyle name="Currency 3 4 6 2" xfId="3269" xr:uid="{01EE3E7D-C185-49F3-80BC-C0B0ABB8B430}"/>
    <cellStyle name="Currency 3 4 6 2 2" xfId="6943" xr:uid="{EDEE7E0E-827D-4D85-90A9-BF61AF439B33}"/>
    <cellStyle name="Currency 3 4 6 3" xfId="5331" xr:uid="{227E839B-B79E-4225-AD8E-F05B725C467A}"/>
    <cellStyle name="Currency 3 4 7" xfId="3270" xr:uid="{A0B4799D-B481-4251-9480-23E150609572}"/>
    <cellStyle name="Currency 3 4 7 2" xfId="6944" xr:uid="{FBA4E4DE-CEA3-4FBE-8513-EB37D533C115}"/>
    <cellStyle name="Currency 3 4 8" xfId="3784" xr:uid="{7917FD7A-7294-47A3-9A59-06B396A08F91}"/>
    <cellStyle name="Currency 3 5" xfId="70" xr:uid="{57DD41C2-0183-4406-B800-7F518703D021}"/>
    <cellStyle name="Currency 3 5 2" xfId="169" xr:uid="{7CFC794D-A7E6-4390-93BA-256BBF92490B}"/>
    <cellStyle name="Currency 3 5 2 2" xfId="378" xr:uid="{6B2308A2-D94F-4F64-8CBE-DF3C3F6C7397}"/>
    <cellStyle name="Currency 3 5 2 2 2" xfId="861" xr:uid="{2814AB0C-E791-43B1-9D49-9533F168115F}"/>
    <cellStyle name="Currency 3 5 2 2 2 2" xfId="1658" xr:uid="{FF285604-AF45-494F-BF3C-155212A1F0AA}"/>
    <cellStyle name="Currency 3 5 2 2 2 2 2" xfId="3271" xr:uid="{A23C620D-3DFA-42F0-AF35-6DDB0344A516}"/>
    <cellStyle name="Currency 3 5 2 2 2 2 2 2" xfId="6945" xr:uid="{BFA80F3A-4CBB-40F1-8934-64D6070A875D}"/>
    <cellStyle name="Currency 3 5 2 2 2 2 3" xfId="5332" xr:uid="{7861427F-4D45-465C-AFBE-B1C76CF5889B}"/>
    <cellStyle name="Currency 3 5 2 2 2 3" xfId="3272" xr:uid="{6E3B0204-C39B-4EE6-8074-DA726985515D}"/>
    <cellStyle name="Currency 3 5 2 2 2 3 2" xfId="6946" xr:uid="{EC46C68E-3BB5-4F34-8447-0421B2A947F6}"/>
    <cellStyle name="Currency 3 5 2 2 2 4" xfId="4547" xr:uid="{C2A399FA-FD7B-44BC-B867-2698344C4D69}"/>
    <cellStyle name="Currency 3 5 2 2 3" xfId="1659" xr:uid="{DD16D07A-3190-4BAB-8E14-96347BF3329F}"/>
    <cellStyle name="Currency 3 5 2 2 3 2" xfId="3273" xr:uid="{C855FC90-1FBA-41EB-803F-6A01C3233DB1}"/>
    <cellStyle name="Currency 3 5 2 2 3 2 2" xfId="6947" xr:uid="{74EF5974-9EA9-47B1-ABCC-7DF150B0078B}"/>
    <cellStyle name="Currency 3 5 2 2 3 3" xfId="5333" xr:uid="{E6892922-87F5-4BC2-9CA1-E67503326DFF}"/>
    <cellStyle name="Currency 3 5 2 2 4" xfId="3274" xr:uid="{6C19932E-6752-4989-8AFE-E56D9E7AEAF7}"/>
    <cellStyle name="Currency 3 5 2 2 4 2" xfId="6948" xr:uid="{2966AE3C-90AC-4490-AADA-506929317515}"/>
    <cellStyle name="Currency 3 5 2 2 5" xfId="4066" xr:uid="{AC53BBA2-668F-4A6E-962F-2344A5ECBD4C}"/>
    <cellStyle name="Currency 3 5 2 3" xfId="862" xr:uid="{8D2A7A5C-3CD4-484C-B171-FB439FF3CEDA}"/>
    <cellStyle name="Currency 3 5 2 3 2" xfId="1660" xr:uid="{EAA63377-CEA0-4577-9C47-F4128829EB72}"/>
    <cellStyle name="Currency 3 5 2 3 2 2" xfId="3275" xr:uid="{9C299041-076D-49AD-A295-9BD0CD560087}"/>
    <cellStyle name="Currency 3 5 2 3 2 2 2" xfId="6949" xr:uid="{E2A24D68-5D8A-4F92-B3DD-743CA8D0459C}"/>
    <cellStyle name="Currency 3 5 2 3 2 3" xfId="5334" xr:uid="{57E0AE55-8F17-40D7-A1C7-3521C63881DF}"/>
    <cellStyle name="Currency 3 5 2 3 3" xfId="3276" xr:uid="{4239084C-32AA-401B-A4BA-5F2B772169AD}"/>
    <cellStyle name="Currency 3 5 2 3 3 2" xfId="6950" xr:uid="{90204636-FD58-4673-8386-C57A50D5D839}"/>
    <cellStyle name="Currency 3 5 2 3 4" xfId="4548" xr:uid="{08F5334C-853E-40A0-8432-8E92433C6052}"/>
    <cellStyle name="Currency 3 5 2 4" xfId="558" xr:uid="{2C389DC6-D396-48DC-B51E-0742E66D2A25}"/>
    <cellStyle name="Currency 3 5 2 4 2" xfId="1661" xr:uid="{4AB36DCA-1EBD-47C1-B2D4-5BF4A69A29C0}"/>
    <cellStyle name="Currency 3 5 2 4 2 2" xfId="3277" xr:uid="{380608D9-762F-4CCE-B5F7-030D42937B7A}"/>
    <cellStyle name="Currency 3 5 2 4 2 2 2" xfId="6951" xr:uid="{0A62BF56-7A1A-4ACA-9325-FD2DDA2A9F86}"/>
    <cellStyle name="Currency 3 5 2 4 2 3" xfId="5335" xr:uid="{6ABE4A9C-7C94-42D2-921F-9002E74FD2A0}"/>
    <cellStyle name="Currency 3 5 2 4 3" xfId="3278" xr:uid="{436E3796-9A67-415B-9A73-E78728FB91D0}"/>
    <cellStyle name="Currency 3 5 2 4 3 2" xfId="6952" xr:uid="{EE88389F-1DB3-412E-AAA0-B4BE9285BC44}"/>
    <cellStyle name="Currency 3 5 2 4 4" xfId="4244" xr:uid="{5A2528BF-C8C4-4F17-8087-12CF7F7849E3}"/>
    <cellStyle name="Currency 3 5 2 5" xfId="1662" xr:uid="{C1EE1993-A048-4976-A6EA-46B63B4E3933}"/>
    <cellStyle name="Currency 3 5 2 5 2" xfId="3279" xr:uid="{B141BFFE-9A60-41F0-A500-5FB1100E7DEE}"/>
    <cellStyle name="Currency 3 5 2 5 2 2" xfId="6953" xr:uid="{7316D868-2365-44C3-84E3-524710E3BD12}"/>
    <cellStyle name="Currency 3 5 2 5 3" xfId="5336" xr:uid="{8F18ADAA-EC2D-4B0C-A5ED-C02EAD2BAFA5}"/>
    <cellStyle name="Currency 3 5 2 6" xfId="3280" xr:uid="{BC7FFC80-54CD-4D84-9EFF-814BE7017006}"/>
    <cellStyle name="Currency 3 5 2 6 2" xfId="6954" xr:uid="{9C5B3E45-784E-42C2-9A5B-2FC7FA02F6F8}"/>
    <cellStyle name="Currency 3 5 2 7" xfId="3876" xr:uid="{14A90853-F6AC-4624-888F-E534699E9459}"/>
    <cellStyle name="Currency 3 5 3" xfId="284" xr:uid="{976D0F80-B59B-45DC-BB54-91F609D55D78}"/>
    <cellStyle name="Currency 3 5 3 2" xfId="863" xr:uid="{ABDF9995-8437-4B27-9681-7E9D19DA76F5}"/>
    <cellStyle name="Currency 3 5 3 2 2" xfId="1663" xr:uid="{AF693702-F560-4415-B21D-C2EFBF0683EC}"/>
    <cellStyle name="Currency 3 5 3 2 2 2" xfId="3281" xr:uid="{F86094F4-3CB0-492C-B64E-52B46B923200}"/>
    <cellStyle name="Currency 3 5 3 2 2 2 2" xfId="6955" xr:uid="{69778DF7-2B42-4156-847A-35CEF14FE969}"/>
    <cellStyle name="Currency 3 5 3 2 2 3" xfId="5337" xr:uid="{469D1A65-4AD9-4CAA-B8EB-5D6B118DCCEE}"/>
    <cellStyle name="Currency 3 5 3 2 3" xfId="3282" xr:uid="{AAE925D8-AA46-49D2-936F-0D8BB057F940}"/>
    <cellStyle name="Currency 3 5 3 2 3 2" xfId="6956" xr:uid="{07D848F1-043C-4B5F-95E1-1DF899CD4E5C}"/>
    <cellStyle name="Currency 3 5 3 2 4" xfId="4549" xr:uid="{180D1509-7386-4944-B8F5-40E42BA1C890}"/>
    <cellStyle name="Currency 3 5 3 3" xfId="1664" xr:uid="{16CADC4E-AAA1-4436-990C-23931589D21B}"/>
    <cellStyle name="Currency 3 5 3 3 2" xfId="3283" xr:uid="{FBB9BC40-ADF2-4620-82DB-CE1469472437}"/>
    <cellStyle name="Currency 3 5 3 3 2 2" xfId="6957" xr:uid="{AFBA4B29-220D-46B1-8BC0-5681AC2CE71D}"/>
    <cellStyle name="Currency 3 5 3 3 3" xfId="5338" xr:uid="{B114A670-BAEC-4184-86BA-199DAE7D5FE4}"/>
    <cellStyle name="Currency 3 5 3 4" xfId="3284" xr:uid="{FFE7E1C6-C05F-4C0C-92C9-D6EC40563EC0}"/>
    <cellStyle name="Currency 3 5 3 4 2" xfId="6958" xr:uid="{39AD5BEE-4FA6-45A0-9291-B6556213D466}"/>
    <cellStyle name="Currency 3 5 3 5" xfId="3975" xr:uid="{BD23F4D9-FAF9-43CA-9361-01470459EFC2}"/>
    <cellStyle name="Currency 3 5 4" xfId="864" xr:uid="{A5391794-B47D-4397-8550-38B31B499678}"/>
    <cellStyle name="Currency 3 5 4 2" xfId="1665" xr:uid="{C47627E6-49C4-4290-AE6D-18B0CD7A3E98}"/>
    <cellStyle name="Currency 3 5 4 2 2" xfId="3285" xr:uid="{6669659E-51C0-4D8A-940E-FCB9E0721D91}"/>
    <cellStyle name="Currency 3 5 4 2 2 2" xfId="6959" xr:uid="{0326330B-3207-4E7C-8779-1FF469AC06B0}"/>
    <cellStyle name="Currency 3 5 4 2 3" xfId="5339" xr:uid="{EFCDFF1C-804B-4ACC-845C-2970565BFC9C}"/>
    <cellStyle name="Currency 3 5 4 3" xfId="3286" xr:uid="{205C243F-8D8E-4AA4-B972-B68E0A550EB2}"/>
    <cellStyle name="Currency 3 5 4 3 2" xfId="6960" xr:uid="{F34FCFBA-562F-49B8-8703-263A8362A5E8}"/>
    <cellStyle name="Currency 3 5 4 4" xfId="4550" xr:uid="{724751F9-3906-47D8-B93A-99796E6008B6}"/>
    <cellStyle name="Currency 3 5 5" xfId="467" xr:uid="{9EE92B77-3B19-40CA-B7B0-8C750FCB1338}"/>
    <cellStyle name="Currency 3 5 5 2" xfId="1666" xr:uid="{3853387D-4C87-4DD5-B22F-4157BF99A9C3}"/>
    <cellStyle name="Currency 3 5 5 2 2" xfId="3287" xr:uid="{0A3C871C-BFDA-496A-B194-68176A6E2404}"/>
    <cellStyle name="Currency 3 5 5 2 2 2" xfId="6961" xr:uid="{034BF341-30D4-434D-B55D-1C275C005EA0}"/>
    <cellStyle name="Currency 3 5 5 2 3" xfId="5340" xr:uid="{67584044-95DB-47F6-B596-6D7022AB961C}"/>
    <cellStyle name="Currency 3 5 5 3" xfId="3288" xr:uid="{20B5B1E2-38B0-492C-B638-C8A0B4F0A6D8}"/>
    <cellStyle name="Currency 3 5 5 3 2" xfId="6962" xr:uid="{CAF11147-4C54-4970-8F8F-820D152F53AE}"/>
    <cellStyle name="Currency 3 5 5 4" xfId="4153" xr:uid="{A461CD78-F9C9-4BBA-8FCA-AA1F48614822}"/>
    <cellStyle name="Currency 3 5 6" xfId="1667" xr:uid="{F43F8A40-E644-4AF5-9EFC-D49D19F27E61}"/>
    <cellStyle name="Currency 3 5 6 2" xfId="3289" xr:uid="{6B809A12-C10F-4219-88D1-0507E91F303C}"/>
    <cellStyle name="Currency 3 5 6 2 2" xfId="6963" xr:uid="{E27066FE-E8A9-4B59-887D-22D85A4D0552}"/>
    <cellStyle name="Currency 3 5 6 3" xfId="5341" xr:uid="{56919A28-A7DA-4B4E-9563-FC41DC942151}"/>
    <cellStyle name="Currency 3 5 7" xfId="3290" xr:uid="{51D83589-063C-4558-93D2-DFC0D14506F9}"/>
    <cellStyle name="Currency 3 5 7 2" xfId="6964" xr:uid="{B69EE29B-26B6-4BCD-BCC5-FD51A295E150}"/>
    <cellStyle name="Currency 3 5 8" xfId="3785" xr:uid="{3D20801F-403F-45ED-BBE4-4C7D82A879DD}"/>
    <cellStyle name="Currency 3 6" xfId="71" xr:uid="{14202323-7AC2-4CBB-92CD-14341FEF97DB}"/>
    <cellStyle name="Currency 3 6 2" xfId="125" xr:uid="{8F1C8D72-1AFA-4439-81B9-87EFBE0FF0B9}"/>
    <cellStyle name="Currency 3 6 2 2" xfId="334" xr:uid="{868B134F-523E-472D-9FC0-92803DE9589F}"/>
    <cellStyle name="Currency 3 6 2 2 2" xfId="865" xr:uid="{633F12E4-08E8-4070-B92C-A732279E8018}"/>
    <cellStyle name="Currency 3 6 2 2 2 2" xfId="1668" xr:uid="{D94BE7A6-D4E9-496B-9913-812D168485D1}"/>
    <cellStyle name="Currency 3 6 2 2 2 2 2" xfId="3291" xr:uid="{90FDEA1A-B938-4CD4-870B-DAF8202E398B}"/>
    <cellStyle name="Currency 3 6 2 2 2 2 2 2" xfId="6965" xr:uid="{EB06C0F6-B040-41C5-ABBD-C12EE89D7845}"/>
    <cellStyle name="Currency 3 6 2 2 2 2 3" xfId="5342" xr:uid="{99952D83-50AA-4373-BF80-DBB27B5CCCEB}"/>
    <cellStyle name="Currency 3 6 2 2 2 3" xfId="3292" xr:uid="{99138DA0-00AF-4280-8147-502B69E97AD8}"/>
    <cellStyle name="Currency 3 6 2 2 2 3 2" xfId="6966" xr:uid="{5AD329BD-D406-41A7-800E-27E0C2F20388}"/>
    <cellStyle name="Currency 3 6 2 2 2 4" xfId="4551" xr:uid="{422B8243-12D1-47FB-9546-EB7FD2ADA565}"/>
    <cellStyle name="Currency 3 6 2 2 3" xfId="1669" xr:uid="{CE33DBE1-CAA3-4D0D-8C57-E07AE44DFF81}"/>
    <cellStyle name="Currency 3 6 2 2 3 2" xfId="3293" xr:uid="{D2C210D2-B241-45C8-AC25-3F760D29D693}"/>
    <cellStyle name="Currency 3 6 2 2 3 2 2" xfId="6967" xr:uid="{8118A8FF-82C7-4136-8623-E99A96FDCAB3}"/>
    <cellStyle name="Currency 3 6 2 2 3 3" xfId="5343" xr:uid="{6B7ED888-7B7F-4A68-8D58-32E8435C7068}"/>
    <cellStyle name="Currency 3 6 2 2 4" xfId="3294" xr:uid="{220266E2-D72E-4877-B5FE-7640165D1CF5}"/>
    <cellStyle name="Currency 3 6 2 2 4 2" xfId="6968" xr:uid="{9D9CA36E-0054-4C61-8126-76D1F67DF75B}"/>
    <cellStyle name="Currency 3 6 2 2 5" xfId="4022" xr:uid="{46A97A02-4511-4FFA-BBC8-8C95ABA86C2A}"/>
    <cellStyle name="Currency 3 6 2 3" xfId="866" xr:uid="{7ED20C62-8AC1-402E-8DFB-EAD58CEE202A}"/>
    <cellStyle name="Currency 3 6 2 3 2" xfId="1670" xr:uid="{F20D6A95-BA36-43D8-AE86-C7A92992C7A1}"/>
    <cellStyle name="Currency 3 6 2 3 2 2" xfId="3295" xr:uid="{5EF58E30-B27F-495D-94DE-DD7B792E5475}"/>
    <cellStyle name="Currency 3 6 2 3 2 2 2" xfId="6969" xr:uid="{2F319BA4-F7E6-4528-B544-032A091FB922}"/>
    <cellStyle name="Currency 3 6 2 3 2 3" xfId="5344" xr:uid="{F1FE7942-4A70-4276-BD73-E231FDB459DC}"/>
    <cellStyle name="Currency 3 6 2 3 3" xfId="3296" xr:uid="{F12CC0C2-F560-40A0-AAFD-6112F63821B4}"/>
    <cellStyle name="Currency 3 6 2 3 3 2" xfId="6970" xr:uid="{CD3A8637-6814-41D2-A6B2-D8E84A98BD1C}"/>
    <cellStyle name="Currency 3 6 2 3 4" xfId="4552" xr:uid="{6C26A757-34CE-4D40-B44C-7C05973438B6}"/>
    <cellStyle name="Currency 3 6 2 4" xfId="514" xr:uid="{0A620FCC-A03F-4CCE-B66C-4398C66C943F}"/>
    <cellStyle name="Currency 3 6 2 4 2" xfId="1671" xr:uid="{64B94093-F05E-4F7A-A5D8-61DA16148E74}"/>
    <cellStyle name="Currency 3 6 2 4 2 2" xfId="3297" xr:uid="{2237FF90-DE16-48FF-98F5-F3B6BCD90BBF}"/>
    <cellStyle name="Currency 3 6 2 4 2 2 2" xfId="6971" xr:uid="{49CFBEC6-DFE4-4A18-8C37-AD10CCAD45C8}"/>
    <cellStyle name="Currency 3 6 2 4 2 3" xfId="5345" xr:uid="{8D7C7CA6-B3D5-4B1E-84CA-547D40731637}"/>
    <cellStyle name="Currency 3 6 2 4 3" xfId="3298" xr:uid="{A2ADA4ED-29DC-4EFE-9C13-7ADD719C3A51}"/>
    <cellStyle name="Currency 3 6 2 4 3 2" xfId="6972" xr:uid="{C30A88FE-5294-4B68-BCA3-F5A3DD0E329C}"/>
    <cellStyle name="Currency 3 6 2 4 4" xfId="4200" xr:uid="{6F2ADE62-A2F9-45BF-97D8-2F6F5780038A}"/>
    <cellStyle name="Currency 3 6 2 5" xfId="1672" xr:uid="{F37264A2-8442-463E-8904-B856E9318FFC}"/>
    <cellStyle name="Currency 3 6 2 5 2" xfId="3299" xr:uid="{CEB3E7A9-B1D7-4D2A-ABC5-9BBA16B3990C}"/>
    <cellStyle name="Currency 3 6 2 5 2 2" xfId="6973" xr:uid="{DDDB8E7B-C54B-4983-9178-DB936FA15C8C}"/>
    <cellStyle name="Currency 3 6 2 5 3" xfId="5346" xr:uid="{A00B13AF-2D65-47DF-9B0F-87F7CD2531B0}"/>
    <cellStyle name="Currency 3 6 2 6" xfId="3300" xr:uid="{E88FC71F-B79F-47A6-8785-7BCA80FD2C4B}"/>
    <cellStyle name="Currency 3 6 2 6 2" xfId="6974" xr:uid="{1F4FDA1B-37C8-43BF-8B6D-D82BA898479E}"/>
    <cellStyle name="Currency 3 6 2 7" xfId="3832" xr:uid="{B7DA3060-44F7-4F26-9A99-D748E944901A}"/>
    <cellStyle name="Currency 3 6 3" xfId="285" xr:uid="{F1C5D177-B9AC-4E69-B122-B4CE0EB79532}"/>
    <cellStyle name="Currency 3 6 3 2" xfId="867" xr:uid="{2DF10B8B-5AD3-4A11-8F5D-BD84AEE61F41}"/>
    <cellStyle name="Currency 3 6 3 2 2" xfId="1673" xr:uid="{F2A59BFF-CA1D-475C-9CB0-933566896758}"/>
    <cellStyle name="Currency 3 6 3 2 2 2" xfId="3301" xr:uid="{C3048A80-D1C4-4189-9DCA-38FED3C9B615}"/>
    <cellStyle name="Currency 3 6 3 2 2 2 2" xfId="6975" xr:uid="{D36F68CE-4207-40D8-A0CB-7D8B5315281A}"/>
    <cellStyle name="Currency 3 6 3 2 2 3" xfId="5347" xr:uid="{36DA4C38-95EA-4B1B-899B-C67F9BC4B0CA}"/>
    <cellStyle name="Currency 3 6 3 2 3" xfId="3302" xr:uid="{16BD8D6E-737B-45AC-ACBF-D2E6999F020D}"/>
    <cellStyle name="Currency 3 6 3 2 3 2" xfId="6976" xr:uid="{CBF69033-56BE-425C-8D54-A3C02D997FE5}"/>
    <cellStyle name="Currency 3 6 3 2 4" xfId="4553" xr:uid="{207EFF03-5CD9-42D5-AC4F-9D864E1B04B7}"/>
    <cellStyle name="Currency 3 6 3 3" xfId="1674" xr:uid="{F783B7AE-716D-4122-99EF-937F95CE02C4}"/>
    <cellStyle name="Currency 3 6 3 3 2" xfId="3303" xr:uid="{C10AB580-BA94-4189-82A3-3BCC365E6079}"/>
    <cellStyle name="Currency 3 6 3 3 2 2" xfId="6977" xr:uid="{0548B740-AF55-46A5-BADF-AFCFB9CC02D1}"/>
    <cellStyle name="Currency 3 6 3 3 3" xfId="5348" xr:uid="{EE877769-0061-48CC-AC45-D2A2F4B3FD5B}"/>
    <cellStyle name="Currency 3 6 3 4" xfId="3304" xr:uid="{8EBFA007-00C0-4F92-B7A4-9DF262295181}"/>
    <cellStyle name="Currency 3 6 3 4 2" xfId="6978" xr:uid="{B6074B40-2393-4E21-A482-749FFDC841DB}"/>
    <cellStyle name="Currency 3 6 3 5" xfId="3976" xr:uid="{D33C2EAE-D265-46CE-BDE9-57A42130697E}"/>
    <cellStyle name="Currency 3 6 4" xfId="868" xr:uid="{79EF7D93-2522-4086-94F6-82D5FDAB65D7}"/>
    <cellStyle name="Currency 3 6 4 2" xfId="1675" xr:uid="{138D9C36-6588-4D5F-B284-BAECA8CED401}"/>
    <cellStyle name="Currency 3 6 4 2 2" xfId="3305" xr:uid="{43905977-1337-477D-9E2D-C58B4A192B3E}"/>
    <cellStyle name="Currency 3 6 4 2 2 2" xfId="6979" xr:uid="{4C8DA8B7-8EFB-42F5-A745-2CD9F7E555D0}"/>
    <cellStyle name="Currency 3 6 4 2 3" xfId="5349" xr:uid="{B85108D3-569A-4FCD-A399-E1623B30437F}"/>
    <cellStyle name="Currency 3 6 4 3" xfId="3306" xr:uid="{B0784A55-A4D7-4AA9-AEDC-12598CD71A3D}"/>
    <cellStyle name="Currency 3 6 4 3 2" xfId="6980" xr:uid="{D803698A-99C3-4A92-AB8F-FA4FF87087E4}"/>
    <cellStyle name="Currency 3 6 4 4" xfId="4554" xr:uid="{ACB0F49D-AF6E-4949-82E0-0D970D381F8D}"/>
    <cellStyle name="Currency 3 6 5" xfId="468" xr:uid="{83BC6709-B179-44A5-8A71-AEF0D53519D1}"/>
    <cellStyle name="Currency 3 6 5 2" xfId="1676" xr:uid="{E50A23F8-CF6C-4AE7-A16E-F35E9251BF24}"/>
    <cellStyle name="Currency 3 6 5 2 2" xfId="3307" xr:uid="{1B1BEA89-6ED2-4FB8-97BC-B3D17FBDD59B}"/>
    <cellStyle name="Currency 3 6 5 2 2 2" xfId="6981" xr:uid="{2F01CCBD-F6BD-4100-BDE0-2DD40F5275F7}"/>
    <cellStyle name="Currency 3 6 5 2 3" xfId="5350" xr:uid="{91A2622D-B1C4-4A6F-8E3C-B575969E4A2B}"/>
    <cellStyle name="Currency 3 6 5 3" xfId="3308" xr:uid="{B6C6911E-26E0-4319-9703-F9F18C47DB29}"/>
    <cellStyle name="Currency 3 6 5 3 2" xfId="6982" xr:uid="{43F9A1AB-CA9A-4940-B68D-60B485E407C2}"/>
    <cellStyle name="Currency 3 6 5 4" xfId="4154" xr:uid="{B6C4E46F-3A7D-4EC7-B650-B466E0D5BEC1}"/>
    <cellStyle name="Currency 3 6 6" xfId="1677" xr:uid="{15BEC71E-38CF-4428-9C95-89F2F5F82EB3}"/>
    <cellStyle name="Currency 3 6 6 2" xfId="3309" xr:uid="{5B994D7B-A77C-45E1-91FF-14A04AEAD294}"/>
    <cellStyle name="Currency 3 6 6 2 2" xfId="6983" xr:uid="{92E02E79-D370-49A6-A30B-120C5C368E62}"/>
    <cellStyle name="Currency 3 6 6 3" xfId="5351" xr:uid="{90909FA6-2E42-4549-BD13-062EA34F4EF9}"/>
    <cellStyle name="Currency 3 6 7" xfId="3310" xr:uid="{FFE906D7-3330-4F40-A889-9C30D3C7068A}"/>
    <cellStyle name="Currency 3 6 7 2" xfId="6984" xr:uid="{109B1690-B8E7-46FE-B22F-29C801BE6215}"/>
    <cellStyle name="Currency 3 6 8" xfId="3786" xr:uid="{F6AFF8DE-EE69-463C-B00E-E35272C658C8}"/>
    <cellStyle name="Currency 3 7" xfId="104" xr:uid="{3112B1EB-5D73-446A-B35F-269B81124F1B}"/>
    <cellStyle name="Currency 3 7 2" xfId="313" xr:uid="{ED838000-431B-4227-9FEF-BD33F2D20D6E}"/>
    <cellStyle name="Currency 3 7 2 2" xfId="869" xr:uid="{CD4A58AF-CD2E-4340-B3D7-710C88D56FB3}"/>
    <cellStyle name="Currency 3 7 2 2 2" xfId="1678" xr:uid="{F026E8FE-982D-4350-AA5C-6A5FCC7DC313}"/>
    <cellStyle name="Currency 3 7 2 2 2 2" xfId="3311" xr:uid="{54EE0B75-05AC-4CDB-9427-0C823B059517}"/>
    <cellStyle name="Currency 3 7 2 2 2 2 2" xfId="6985" xr:uid="{B6CCD5EA-EC20-48F0-958E-9918F1D68CDC}"/>
    <cellStyle name="Currency 3 7 2 2 2 3" xfId="5352" xr:uid="{1B232EAF-5F14-4DC5-9E55-86D0D6AED9AE}"/>
    <cellStyle name="Currency 3 7 2 2 3" xfId="3312" xr:uid="{F6D667D1-FC11-4E77-AB62-446FB2E34DD0}"/>
    <cellStyle name="Currency 3 7 2 2 3 2" xfId="6986" xr:uid="{54FFD3FB-53C4-4EF1-ACF8-16718E22EF58}"/>
    <cellStyle name="Currency 3 7 2 2 4" xfId="4555" xr:uid="{7B494C39-8723-4A59-9A14-87B3E4FDCE95}"/>
    <cellStyle name="Currency 3 7 2 3" xfId="1679" xr:uid="{F9950C1B-9DF2-465F-8B6E-C674ED09A29B}"/>
    <cellStyle name="Currency 3 7 2 3 2" xfId="3313" xr:uid="{6AF6AFE4-959E-45DE-9BC6-1A6BE27ABA6F}"/>
    <cellStyle name="Currency 3 7 2 3 2 2" xfId="6987" xr:uid="{7BB3D8A4-1183-4B60-BEC4-69DAEE38B404}"/>
    <cellStyle name="Currency 3 7 2 3 3" xfId="5353" xr:uid="{A498F8B8-961A-4919-AB4F-F4F95786A615}"/>
    <cellStyle name="Currency 3 7 2 4" xfId="3314" xr:uid="{7E2D268A-0973-4070-97F0-F535AAA62601}"/>
    <cellStyle name="Currency 3 7 2 4 2" xfId="6988" xr:uid="{EB49B89B-D418-44AD-A7A6-EC0217722F86}"/>
    <cellStyle name="Currency 3 7 2 5" xfId="4001" xr:uid="{21A24569-7929-4F6A-BF8D-52E94E57B50C}"/>
    <cellStyle name="Currency 3 7 3" xfId="870" xr:uid="{1CDEB961-26DF-45B8-91E9-00C596426F99}"/>
    <cellStyle name="Currency 3 7 3 2" xfId="1680" xr:uid="{1C124C3B-9A11-4368-A9E7-A8ADA84E8911}"/>
    <cellStyle name="Currency 3 7 3 2 2" xfId="3315" xr:uid="{4A1C7528-5EF3-4BA7-AD46-220182A481C0}"/>
    <cellStyle name="Currency 3 7 3 2 2 2" xfId="6989" xr:uid="{B3DB30FC-5991-4A5C-81AA-5195E72A5B6A}"/>
    <cellStyle name="Currency 3 7 3 2 3" xfId="5354" xr:uid="{A8861CF9-7C12-4957-A7C4-065CEC318CDA}"/>
    <cellStyle name="Currency 3 7 3 3" xfId="3316" xr:uid="{6B3D2608-5D8F-4F4A-9323-61E8129A58B0}"/>
    <cellStyle name="Currency 3 7 3 3 2" xfId="6990" xr:uid="{8D40F2B6-4D10-450A-A8DB-F6884B7BBF49}"/>
    <cellStyle name="Currency 3 7 3 4" xfId="4556" xr:uid="{FFA1CACC-74E9-4739-BE05-7D0E54C07678}"/>
    <cellStyle name="Currency 3 7 4" xfId="493" xr:uid="{98AF7095-EE14-48B9-B4D8-C18F031500C1}"/>
    <cellStyle name="Currency 3 7 4 2" xfId="1681" xr:uid="{4655F98E-6EDC-4477-AF93-392DF97CB9C4}"/>
    <cellStyle name="Currency 3 7 4 2 2" xfId="3317" xr:uid="{5FA40703-1EF6-4296-BE85-61604850C187}"/>
    <cellStyle name="Currency 3 7 4 2 2 2" xfId="6991" xr:uid="{1B626392-ABCF-45B2-B001-219D7AA4AA12}"/>
    <cellStyle name="Currency 3 7 4 2 3" xfId="5355" xr:uid="{007B1792-3C52-4BBD-B90E-E9C4B8B1C51C}"/>
    <cellStyle name="Currency 3 7 4 3" xfId="3318" xr:uid="{8DEB9856-0A30-4581-B0CF-6A641AA22049}"/>
    <cellStyle name="Currency 3 7 4 3 2" xfId="6992" xr:uid="{239F6C71-2A3C-4BEB-AFF3-1F01EFFCD90E}"/>
    <cellStyle name="Currency 3 7 4 4" xfId="4179" xr:uid="{84E7A87C-F2FF-4673-91AE-0E49BD52C8A8}"/>
    <cellStyle name="Currency 3 7 5" xfId="1682" xr:uid="{24751832-1D3E-4837-9FF8-4EDA73C25B78}"/>
    <cellStyle name="Currency 3 7 5 2" xfId="3319" xr:uid="{A77ED9DD-54EC-445B-AB56-49DAFA65667D}"/>
    <cellStyle name="Currency 3 7 5 2 2" xfId="6993" xr:uid="{BCA9B2A8-D97E-49D2-8745-34D25B2000D0}"/>
    <cellStyle name="Currency 3 7 5 3" xfId="5356" xr:uid="{0F4E0118-E63A-4B7C-9591-5B9FEADE369D}"/>
    <cellStyle name="Currency 3 7 6" xfId="3320" xr:uid="{7050A680-F6DF-41B8-84A7-DC6E3BD23BF5}"/>
    <cellStyle name="Currency 3 7 6 2" xfId="6994" xr:uid="{998755E0-9541-4714-9198-9E708A9EF65B}"/>
    <cellStyle name="Currency 3 7 7" xfId="3811" xr:uid="{57049836-7FC1-4049-B871-95D1A014A3DF}"/>
    <cellStyle name="Currency 3 8" xfId="274" xr:uid="{46961E8B-58DA-4E2A-99AE-025DDA3AD1B3}"/>
    <cellStyle name="Currency 3 8 2" xfId="871" xr:uid="{5AB28557-4D9D-4719-9BA1-69631541EE20}"/>
    <cellStyle name="Currency 3 8 2 2" xfId="1683" xr:uid="{19E7D2F9-CDB3-47B9-9653-8652E4EC147F}"/>
    <cellStyle name="Currency 3 8 2 2 2" xfId="3321" xr:uid="{3C672C2F-F2CF-404F-B8EB-BE7BFE2B5732}"/>
    <cellStyle name="Currency 3 8 2 2 2 2" xfId="6995" xr:uid="{E6FEA08C-5259-4359-9CBA-2FEFFF217018}"/>
    <cellStyle name="Currency 3 8 2 2 3" xfId="5357" xr:uid="{4DA8F410-8133-4463-AABA-E7AFE7BF7CB5}"/>
    <cellStyle name="Currency 3 8 2 3" xfId="3322" xr:uid="{61358CE7-34ED-4E94-A714-33D8D1C7997A}"/>
    <cellStyle name="Currency 3 8 2 3 2" xfId="6996" xr:uid="{5DC4EDD5-BBCC-46EB-BFFF-4C01F018A1B5}"/>
    <cellStyle name="Currency 3 8 2 4" xfId="4557" xr:uid="{DDFB2C72-BE22-4180-B868-57452755709C}"/>
    <cellStyle name="Currency 3 8 3" xfId="1684" xr:uid="{07767754-F62B-4821-9F6F-106994201242}"/>
    <cellStyle name="Currency 3 8 3 2" xfId="3323" xr:uid="{93B5FFDE-1D8C-40CD-A6B3-DD75BD99E959}"/>
    <cellStyle name="Currency 3 8 3 2 2" xfId="6997" xr:uid="{E5BB359B-BC53-48C1-A16D-325EF3774BE7}"/>
    <cellStyle name="Currency 3 8 3 3" xfId="5358" xr:uid="{75368D9C-750C-4763-9173-7F3005F1B785}"/>
    <cellStyle name="Currency 3 8 4" xfId="3324" xr:uid="{D459BB80-7994-4667-82C2-4C155EF15BE1}"/>
    <cellStyle name="Currency 3 8 4 2" xfId="6998" xr:uid="{10703B8B-886F-48C4-ABA6-49B9CED521E6}"/>
    <cellStyle name="Currency 3 8 5" xfId="3965" xr:uid="{030D5918-59CE-4D5D-BD55-7410FB6420D6}"/>
    <cellStyle name="Currency 3 9" xfId="872" xr:uid="{4A7DB4D0-BA1B-46D7-9467-E6054416566B}"/>
    <cellStyle name="Currency 3 9 2" xfId="1685" xr:uid="{B626CC58-F04D-4FC7-833E-ED162E0C64F9}"/>
    <cellStyle name="Currency 3 9 2 2" xfId="3325" xr:uid="{ABC5AFFE-1985-45C6-9309-684BF9CB3F4D}"/>
    <cellStyle name="Currency 3 9 2 2 2" xfId="6999" xr:uid="{384AAD98-7269-401C-9F10-AA2616FF89FC}"/>
    <cellStyle name="Currency 3 9 2 3" xfId="5359" xr:uid="{EDD67588-FD2D-47DB-BE68-E72C435E3B79}"/>
    <cellStyle name="Currency 3 9 3" xfId="3326" xr:uid="{D4608B2B-0E29-4394-930B-7A554BFD9B76}"/>
    <cellStyle name="Currency 3 9 3 2" xfId="7000" xr:uid="{93A5B1E5-E837-42CB-B689-452DA167C23E}"/>
    <cellStyle name="Currency 3 9 4" xfId="4558" xr:uid="{38846F2A-DD8B-47A8-96E1-284240173E4C}"/>
    <cellStyle name="Currency 4" xfId="72" xr:uid="{BBA80304-51B3-4953-B27E-3C20470305B5}"/>
    <cellStyle name="Currency 4 10" xfId="469" xr:uid="{E10F24C3-15DA-4AFB-B94A-1650F528BCDD}"/>
    <cellStyle name="Currency 4 10 2" xfId="1686" xr:uid="{1F4FDFCF-8C9F-45BC-B304-058DF69BEDC1}"/>
    <cellStyle name="Currency 4 10 2 2" xfId="3327" xr:uid="{E0DD3FDC-5954-4587-BC65-AA4469F3C10D}"/>
    <cellStyle name="Currency 4 10 2 2 2" xfId="7001" xr:uid="{6EC36FEE-0B9D-41C6-B331-17D09ABEF5E7}"/>
    <cellStyle name="Currency 4 10 2 3" xfId="5360" xr:uid="{DE5E5CF4-F251-4898-9D9A-EA7F3908AF80}"/>
    <cellStyle name="Currency 4 10 3" xfId="3328" xr:uid="{750D9D75-B6C2-400D-A54C-6BAF7CF5B2FD}"/>
    <cellStyle name="Currency 4 10 3 2" xfId="7002" xr:uid="{F4E28BD3-70DD-4AB8-B2E6-E655B7E7B7AA}"/>
    <cellStyle name="Currency 4 10 4" xfId="4155" xr:uid="{CC0D3112-7E0A-485B-91D4-C1CFB5B6F5EE}"/>
    <cellStyle name="Currency 4 11" xfId="1687" xr:uid="{53C77316-750B-4EC2-B342-D05D5B995B96}"/>
    <cellStyle name="Currency 4 11 2" xfId="3329" xr:uid="{13F2B167-FF19-422A-A173-3516B54031E1}"/>
    <cellStyle name="Currency 4 11 2 2" xfId="7003" xr:uid="{A24F0DBE-144E-4F22-B18F-B6A5D828472D}"/>
    <cellStyle name="Currency 4 11 3" xfId="5361" xr:uid="{5BBA93AC-6249-4D77-813B-488768B012B6}"/>
    <cellStyle name="Currency 4 12" xfId="3330" xr:uid="{EDD8C33E-2AAC-47EB-A2E7-6D2049CFE1E6}"/>
    <cellStyle name="Currency 4 12 2" xfId="7004" xr:uid="{3D30BFBF-632F-467B-83D1-CD09CB8E4786}"/>
    <cellStyle name="Currency 4 13" xfId="3787" xr:uid="{F07466C1-846A-419B-8D18-25CBAC4EE2E3}"/>
    <cellStyle name="Currency 4 2" xfId="73" xr:uid="{46C46BA0-F721-43CC-84D2-33E209A9F036}"/>
    <cellStyle name="Currency 4 2 10" xfId="3331" xr:uid="{01C6CE9E-5B31-4324-A266-CEEC506FED63}"/>
    <cellStyle name="Currency 4 2 10 2" xfId="7005" xr:uid="{C3373899-4047-4C92-BF56-888DBD3E00C7}"/>
    <cellStyle name="Currency 4 2 11" xfId="3788" xr:uid="{7837AC6C-AB23-4A39-9015-30D03F0EC938}"/>
    <cellStyle name="Currency 4 2 2" xfId="74" xr:uid="{AFF61CF9-D063-4BA7-A23A-56D5AA698EF9}"/>
    <cellStyle name="Currency 4 2 2 2" xfId="160" xr:uid="{84A5C128-66A4-4B23-ADC6-28E63FDA919B}"/>
    <cellStyle name="Currency 4 2 2 2 2" xfId="369" xr:uid="{77662ED9-EF4C-4181-880B-AEE497776D56}"/>
    <cellStyle name="Currency 4 2 2 2 2 2" xfId="873" xr:uid="{08A03A0E-2C2F-4F78-8E9E-C9C84CB59C70}"/>
    <cellStyle name="Currency 4 2 2 2 2 2 2" xfId="1688" xr:uid="{B253E90D-CB29-4008-BFC8-79EB21D035EF}"/>
    <cellStyle name="Currency 4 2 2 2 2 2 2 2" xfId="3332" xr:uid="{B81F5691-88ED-4B3C-8E02-9D673B24B881}"/>
    <cellStyle name="Currency 4 2 2 2 2 2 2 2 2" xfId="7006" xr:uid="{75A1BAD0-C85A-4104-9092-432F73430061}"/>
    <cellStyle name="Currency 4 2 2 2 2 2 2 3" xfId="5362" xr:uid="{E5548DD1-6BD2-4BCA-8216-EBCD5820FE91}"/>
    <cellStyle name="Currency 4 2 2 2 2 2 3" xfId="3333" xr:uid="{8C886BEC-B33B-482D-97BF-67E794B63861}"/>
    <cellStyle name="Currency 4 2 2 2 2 2 3 2" xfId="7007" xr:uid="{371B3083-CCF4-4917-BF67-BEAB9E7F381B}"/>
    <cellStyle name="Currency 4 2 2 2 2 2 4" xfId="4559" xr:uid="{2CBD5E43-53F4-490C-ACF3-07F0D1ADA7DB}"/>
    <cellStyle name="Currency 4 2 2 2 2 3" xfId="1689" xr:uid="{BFF06044-2CD0-4BB8-8546-298847DDF1B4}"/>
    <cellStyle name="Currency 4 2 2 2 2 3 2" xfId="3334" xr:uid="{7554610C-ACE1-411D-BB8B-4E0A6A541FD5}"/>
    <cellStyle name="Currency 4 2 2 2 2 3 2 2" xfId="7008" xr:uid="{3D2823E3-A31A-4E7E-B383-6675CF74564D}"/>
    <cellStyle name="Currency 4 2 2 2 2 3 3" xfId="5363" xr:uid="{14009BD1-0F06-4790-9E2D-BE073C2409A7}"/>
    <cellStyle name="Currency 4 2 2 2 2 4" xfId="3335" xr:uid="{43B1619D-6C33-476A-9B6F-BF18F8070F7D}"/>
    <cellStyle name="Currency 4 2 2 2 2 4 2" xfId="7009" xr:uid="{54FDD185-346C-4A22-BC6C-E51855A5AE99}"/>
    <cellStyle name="Currency 4 2 2 2 2 5" xfId="4057" xr:uid="{84E362A5-CB6C-4A6D-BDF3-0FDF912CB724}"/>
    <cellStyle name="Currency 4 2 2 2 3" xfId="874" xr:uid="{F268F3CE-75FE-4043-AFD2-5683412DF83F}"/>
    <cellStyle name="Currency 4 2 2 2 3 2" xfId="1690" xr:uid="{AE6F13D9-4F37-4E24-91B9-05F449743692}"/>
    <cellStyle name="Currency 4 2 2 2 3 2 2" xfId="3336" xr:uid="{9C1D78F1-9FBD-4F16-A431-B63A6FC3CBB6}"/>
    <cellStyle name="Currency 4 2 2 2 3 2 2 2" xfId="7010" xr:uid="{1D207D06-DA2F-450A-9DD4-FBCCBC50060B}"/>
    <cellStyle name="Currency 4 2 2 2 3 2 3" xfId="5364" xr:uid="{1759D902-6A20-4798-A7E8-99782FEDCEEC}"/>
    <cellStyle name="Currency 4 2 2 2 3 3" xfId="3337" xr:uid="{6A12D65B-072A-4F24-8F7D-E53BDBD70254}"/>
    <cellStyle name="Currency 4 2 2 2 3 3 2" xfId="7011" xr:uid="{2B605F23-B226-4712-9DB3-86D914BA8C58}"/>
    <cellStyle name="Currency 4 2 2 2 3 4" xfId="4560" xr:uid="{EE37FF18-C0FA-4F80-BED5-E71A2AA4B369}"/>
    <cellStyle name="Currency 4 2 2 2 4" xfId="549" xr:uid="{A5C4EDF3-6E16-438B-85D7-68C6394C0FB5}"/>
    <cellStyle name="Currency 4 2 2 2 4 2" xfId="1691" xr:uid="{06995E64-3E49-46EE-933E-F76C019E4B59}"/>
    <cellStyle name="Currency 4 2 2 2 4 2 2" xfId="3338" xr:uid="{F043C214-5DE1-425B-9CC9-B99C81666D25}"/>
    <cellStyle name="Currency 4 2 2 2 4 2 2 2" xfId="7012" xr:uid="{C83412B0-ABB6-43FC-B5DE-840F61E7AAF5}"/>
    <cellStyle name="Currency 4 2 2 2 4 2 3" xfId="5365" xr:uid="{2AEFC51D-3382-41CA-B8E6-4E70A740E68B}"/>
    <cellStyle name="Currency 4 2 2 2 4 3" xfId="3339" xr:uid="{16B51171-B85A-459C-9B5F-382D99AF0B34}"/>
    <cellStyle name="Currency 4 2 2 2 4 3 2" xfId="7013" xr:uid="{D408D47B-4427-4015-A9D3-15B60223A9F3}"/>
    <cellStyle name="Currency 4 2 2 2 4 4" xfId="4235" xr:uid="{FED05FA7-94D4-4A56-AF7F-A7432D5599A4}"/>
    <cellStyle name="Currency 4 2 2 2 5" xfId="1692" xr:uid="{A4F2FD70-C5B7-4183-AB71-ACF28A5E8942}"/>
    <cellStyle name="Currency 4 2 2 2 5 2" xfId="3340" xr:uid="{9CFE9472-D2D0-463A-8FCB-F18642819A3F}"/>
    <cellStyle name="Currency 4 2 2 2 5 2 2" xfId="7014" xr:uid="{97EDBAE6-6727-4D37-95B6-1D34EBA2D012}"/>
    <cellStyle name="Currency 4 2 2 2 5 3" xfId="5366" xr:uid="{0EA57581-525D-4EBC-9804-F291065B2868}"/>
    <cellStyle name="Currency 4 2 2 2 6" xfId="3341" xr:uid="{6E34F13F-62F9-4F02-8DB1-CA043D8D0509}"/>
    <cellStyle name="Currency 4 2 2 2 6 2" xfId="7015" xr:uid="{5DC52861-A178-4AAA-8979-2A4FDB8D1685}"/>
    <cellStyle name="Currency 4 2 2 2 7" xfId="3867" xr:uid="{B027B1A6-A92B-4443-AE77-4CEDC05E4E6F}"/>
    <cellStyle name="Currency 4 2 2 3" xfId="288" xr:uid="{0480D86C-8BD4-45C9-9C03-7278AC5A8673}"/>
    <cellStyle name="Currency 4 2 2 3 2" xfId="875" xr:uid="{1A663EDF-825F-4476-BD5C-FB8B76789791}"/>
    <cellStyle name="Currency 4 2 2 3 2 2" xfId="1693" xr:uid="{17905371-9F9D-468F-BAEC-2E0D46598B83}"/>
    <cellStyle name="Currency 4 2 2 3 2 2 2" xfId="3342" xr:uid="{A6C15500-258D-4653-A397-933B0662723C}"/>
    <cellStyle name="Currency 4 2 2 3 2 2 2 2" xfId="7016" xr:uid="{5D15952F-7D02-46EF-BDDC-5C13FAB467B5}"/>
    <cellStyle name="Currency 4 2 2 3 2 2 3" xfId="5367" xr:uid="{CB6125A5-875F-4B1F-985A-4B328F5E7DBE}"/>
    <cellStyle name="Currency 4 2 2 3 2 3" xfId="3343" xr:uid="{B8F87DBE-2F2C-4DFF-9884-6BF103762C0A}"/>
    <cellStyle name="Currency 4 2 2 3 2 3 2" xfId="7017" xr:uid="{48C7DA9A-9EC5-4D5C-A910-2CBFD672534D}"/>
    <cellStyle name="Currency 4 2 2 3 2 4" xfId="4561" xr:uid="{052B5546-5965-494A-81B9-DC2C6DFA120B}"/>
    <cellStyle name="Currency 4 2 2 3 3" xfId="1694" xr:uid="{A903FA73-1EC4-4776-9BA4-2F7C68DB0913}"/>
    <cellStyle name="Currency 4 2 2 3 3 2" xfId="3344" xr:uid="{9DFC0172-A49B-43E9-9CA2-492A46CF73B6}"/>
    <cellStyle name="Currency 4 2 2 3 3 2 2" xfId="7018" xr:uid="{822B906A-44BF-4C61-9903-90C0545D41AB}"/>
    <cellStyle name="Currency 4 2 2 3 3 3" xfId="5368" xr:uid="{A895A009-DCAE-4D2E-B23B-AFE176A2BA87}"/>
    <cellStyle name="Currency 4 2 2 3 4" xfId="3345" xr:uid="{C21FF73A-FE9C-4657-8108-BD099FC94A70}"/>
    <cellStyle name="Currency 4 2 2 3 4 2" xfId="7019" xr:uid="{40253CFF-4B99-41FF-90A4-54E68870D524}"/>
    <cellStyle name="Currency 4 2 2 3 5" xfId="3979" xr:uid="{B0C30980-0A54-425E-826C-6551B80E0212}"/>
    <cellStyle name="Currency 4 2 2 4" xfId="876" xr:uid="{10FEB843-5BE2-4FC1-8111-3EF179AD7FF2}"/>
    <cellStyle name="Currency 4 2 2 4 2" xfId="1695" xr:uid="{C3A59CD2-FED7-4DB9-8532-67B02326DAE2}"/>
    <cellStyle name="Currency 4 2 2 4 2 2" xfId="3346" xr:uid="{E18829EA-B085-438E-A217-EBC6D417C453}"/>
    <cellStyle name="Currency 4 2 2 4 2 2 2" xfId="7020" xr:uid="{CA090341-6B22-4E97-9E02-DF3CE26CEF00}"/>
    <cellStyle name="Currency 4 2 2 4 2 3" xfId="5369" xr:uid="{F8E378A9-2AD0-419C-9D25-B4BB9B59D09C}"/>
    <cellStyle name="Currency 4 2 2 4 3" xfId="3347" xr:uid="{B800CE17-1434-48FA-A32F-B82E9888643C}"/>
    <cellStyle name="Currency 4 2 2 4 3 2" xfId="7021" xr:uid="{E3973F42-2FD3-41FD-B679-01F782E5005F}"/>
    <cellStyle name="Currency 4 2 2 4 4" xfId="4562" xr:uid="{1E8911D5-7832-4E07-A9A9-14A120BF3DBA}"/>
    <cellStyle name="Currency 4 2 2 5" xfId="471" xr:uid="{8C1CF3A1-211B-4983-A09D-E944CB20E4F6}"/>
    <cellStyle name="Currency 4 2 2 5 2" xfId="1696" xr:uid="{2C6E3987-A150-463B-A0EC-FA90146E98FA}"/>
    <cellStyle name="Currency 4 2 2 5 2 2" xfId="3348" xr:uid="{CFED0672-F303-48EF-BE26-37D2867AC9E0}"/>
    <cellStyle name="Currency 4 2 2 5 2 2 2" xfId="7022" xr:uid="{777EF20C-B332-4B8E-B859-380DF246E3D6}"/>
    <cellStyle name="Currency 4 2 2 5 2 3" xfId="5370" xr:uid="{4B7C9CFF-54D6-4663-A047-36D6CB345360}"/>
    <cellStyle name="Currency 4 2 2 5 3" xfId="3349" xr:uid="{BA114D94-5118-4144-B4D9-B119FBC28BA9}"/>
    <cellStyle name="Currency 4 2 2 5 3 2" xfId="7023" xr:uid="{A7EE74BE-2465-406B-B5BF-C48B1F08FBCE}"/>
    <cellStyle name="Currency 4 2 2 5 4" xfId="4157" xr:uid="{6D8C813E-68A9-4A4F-8C17-A6F6C6B020E1}"/>
    <cellStyle name="Currency 4 2 2 6" xfId="1697" xr:uid="{C1E5AD7D-DC52-42E2-BE81-37B4CEEC92AE}"/>
    <cellStyle name="Currency 4 2 2 6 2" xfId="3350" xr:uid="{D742FD01-B2ED-476C-94B4-7703B110A5BF}"/>
    <cellStyle name="Currency 4 2 2 6 2 2" xfId="7024" xr:uid="{2D1D5C4A-4FD3-44A9-964D-583B82DF84AC}"/>
    <cellStyle name="Currency 4 2 2 6 3" xfId="5371" xr:uid="{36D2A645-E8B4-40DD-A655-D15A68CB5A58}"/>
    <cellStyle name="Currency 4 2 2 7" xfId="3351" xr:uid="{30BC1EA8-C2FE-4905-868A-A396E0178B0E}"/>
    <cellStyle name="Currency 4 2 2 7 2" xfId="7025" xr:uid="{E6DF48D2-702D-4338-9AE8-B47DDB117611}"/>
    <cellStyle name="Currency 4 2 2 8" xfId="3789" xr:uid="{349F9AE8-8B3B-45F9-95A4-8A17EAB0C8EF}"/>
    <cellStyle name="Currency 4 2 3" xfId="75" xr:uid="{61BD63FE-EDD5-4828-ABEA-5C982A17631A}"/>
    <cellStyle name="Currency 4 2 3 2" xfId="180" xr:uid="{DF1C6A9F-0A46-4FE0-89CC-F91EF8AAA658}"/>
    <cellStyle name="Currency 4 2 3 2 2" xfId="389" xr:uid="{B748DA01-84EE-4411-B99F-E4619AFE40CF}"/>
    <cellStyle name="Currency 4 2 3 2 2 2" xfId="877" xr:uid="{685CE85A-DFA6-49CE-8316-0119D8186465}"/>
    <cellStyle name="Currency 4 2 3 2 2 2 2" xfId="1698" xr:uid="{678FBED1-3C82-4756-BDDB-A9B9C390C646}"/>
    <cellStyle name="Currency 4 2 3 2 2 2 2 2" xfId="3352" xr:uid="{80916542-D7F6-4863-BA84-6E9D8EB0AA66}"/>
    <cellStyle name="Currency 4 2 3 2 2 2 2 2 2" xfId="7026" xr:uid="{A2064B9B-ED68-401B-931A-7C68575C916A}"/>
    <cellStyle name="Currency 4 2 3 2 2 2 2 3" xfId="5372" xr:uid="{E61776C5-7459-4352-A027-2E79844F15E0}"/>
    <cellStyle name="Currency 4 2 3 2 2 2 3" xfId="3353" xr:uid="{F36EB158-86DB-4E65-A1CD-72DCE8C1C2D9}"/>
    <cellStyle name="Currency 4 2 3 2 2 2 3 2" xfId="7027" xr:uid="{0230DE20-3A26-486D-A27F-6B3035C260FE}"/>
    <cellStyle name="Currency 4 2 3 2 2 2 4" xfId="4563" xr:uid="{50870710-0EE7-4242-AFA7-BE229BCCD625}"/>
    <cellStyle name="Currency 4 2 3 2 2 3" xfId="1699" xr:uid="{307AA95E-90D5-46F2-AC21-257B6591FFAF}"/>
    <cellStyle name="Currency 4 2 3 2 2 3 2" xfId="3354" xr:uid="{34941C42-4338-44A1-B07C-53AF4BA06307}"/>
    <cellStyle name="Currency 4 2 3 2 2 3 2 2" xfId="7028" xr:uid="{C01E2662-1AC8-4D16-8C78-7681168E7873}"/>
    <cellStyle name="Currency 4 2 3 2 2 3 3" xfId="5373" xr:uid="{0C41B104-8DD7-41BB-BE7A-EF86718BA129}"/>
    <cellStyle name="Currency 4 2 3 2 2 4" xfId="3355" xr:uid="{6413055D-5B67-4C75-8078-EF09C55A6DF8}"/>
    <cellStyle name="Currency 4 2 3 2 2 4 2" xfId="7029" xr:uid="{1E14BA2A-B661-479A-B5B3-987E10E4B12C}"/>
    <cellStyle name="Currency 4 2 3 2 2 5" xfId="4077" xr:uid="{F2080ED1-E715-4ED5-AD7B-E219F0EC427D}"/>
    <cellStyle name="Currency 4 2 3 2 3" xfId="878" xr:uid="{14A3F64C-3D4C-4C43-86E1-CF7369594D88}"/>
    <cellStyle name="Currency 4 2 3 2 3 2" xfId="1700" xr:uid="{80695A23-84AD-4EFD-A8B1-AC2CC9321C6E}"/>
    <cellStyle name="Currency 4 2 3 2 3 2 2" xfId="3356" xr:uid="{7E3DFBBA-BC8D-4FBE-BAB0-5C72F199B59D}"/>
    <cellStyle name="Currency 4 2 3 2 3 2 2 2" xfId="7030" xr:uid="{B036A5FD-6CE7-4DC8-93D1-A050AD8A310C}"/>
    <cellStyle name="Currency 4 2 3 2 3 2 3" xfId="5374" xr:uid="{14F8D614-D687-43AF-91F6-F131C4D0E949}"/>
    <cellStyle name="Currency 4 2 3 2 3 3" xfId="3357" xr:uid="{AC0CCE6A-ED62-49FC-ABC6-F7DAE542125B}"/>
    <cellStyle name="Currency 4 2 3 2 3 3 2" xfId="7031" xr:uid="{ACC6181B-4C35-4D65-B5E2-5CCE77B2ADD5}"/>
    <cellStyle name="Currency 4 2 3 2 3 4" xfId="4564" xr:uid="{A564B52C-E40D-40A6-8005-D41E8EDDA584}"/>
    <cellStyle name="Currency 4 2 3 2 4" xfId="569" xr:uid="{764A8106-9AB7-42F1-AF6D-6190FD9F94CC}"/>
    <cellStyle name="Currency 4 2 3 2 4 2" xfId="1701" xr:uid="{2C190CB3-23D2-4AEC-AD24-970D1A911FD5}"/>
    <cellStyle name="Currency 4 2 3 2 4 2 2" xfId="3358" xr:uid="{A569C8CA-436D-4D13-8DB7-2A7DA1F718FA}"/>
    <cellStyle name="Currency 4 2 3 2 4 2 2 2" xfId="7032" xr:uid="{84B008C0-55C8-4F38-8C6A-F4066CFAE49E}"/>
    <cellStyle name="Currency 4 2 3 2 4 2 3" xfId="5375" xr:uid="{A18BDAAD-701D-4569-813A-92BC0AF57831}"/>
    <cellStyle name="Currency 4 2 3 2 4 3" xfId="3359" xr:uid="{EABC4F84-1BC3-4AFE-854E-C56378AB5B7D}"/>
    <cellStyle name="Currency 4 2 3 2 4 3 2" xfId="7033" xr:uid="{5B249F5C-433C-4EAB-9F2B-CC0B6403CB30}"/>
    <cellStyle name="Currency 4 2 3 2 4 4" xfId="4255" xr:uid="{E6642461-3218-417C-B37C-553FAF9B04DE}"/>
    <cellStyle name="Currency 4 2 3 2 5" xfId="1702" xr:uid="{912FFD43-811F-4AF8-9D4D-3A50C29FEEB0}"/>
    <cellStyle name="Currency 4 2 3 2 5 2" xfId="3360" xr:uid="{F9C2C273-4BC0-4AAD-8A11-ABAE60897AED}"/>
    <cellStyle name="Currency 4 2 3 2 5 2 2" xfId="7034" xr:uid="{16F09C39-CD25-40BF-AF00-4426748867FB}"/>
    <cellStyle name="Currency 4 2 3 2 5 3" xfId="5376" xr:uid="{06B8E11B-D388-466C-A2C3-D9D2B8E93161}"/>
    <cellStyle name="Currency 4 2 3 2 6" xfId="3361" xr:uid="{A001B625-267F-4BFB-B208-561E12745763}"/>
    <cellStyle name="Currency 4 2 3 2 6 2" xfId="7035" xr:uid="{4222EB35-0731-4D0E-951F-D98C5F2FF6CD}"/>
    <cellStyle name="Currency 4 2 3 2 7" xfId="3887" xr:uid="{A387EC4B-FC07-48EC-BA66-4AD7E9A36EE9}"/>
    <cellStyle name="Currency 4 2 3 3" xfId="289" xr:uid="{6E6820DA-92BC-4282-9716-4C1890C82181}"/>
    <cellStyle name="Currency 4 2 3 3 2" xfId="879" xr:uid="{47FBE18C-3D6E-4370-B64E-59CE10C4049C}"/>
    <cellStyle name="Currency 4 2 3 3 2 2" xfId="1703" xr:uid="{ED6C1535-E11A-404E-99E4-EAC2F6DD985A}"/>
    <cellStyle name="Currency 4 2 3 3 2 2 2" xfId="3362" xr:uid="{F12F7B3B-5B3B-49C3-AC2F-81EBE46DF62D}"/>
    <cellStyle name="Currency 4 2 3 3 2 2 2 2" xfId="7036" xr:uid="{2D7B7AB6-4A85-4F84-87AC-1EDC4B94ECA8}"/>
    <cellStyle name="Currency 4 2 3 3 2 2 3" xfId="5377" xr:uid="{2F40BD22-30C9-4C13-B1DE-D761640E2F93}"/>
    <cellStyle name="Currency 4 2 3 3 2 3" xfId="3363" xr:uid="{175FC8C9-B1FB-4EE7-9C6A-436FC4BE398F}"/>
    <cellStyle name="Currency 4 2 3 3 2 3 2" xfId="7037" xr:uid="{0439401C-CAFA-47A7-BF4E-15737F73089D}"/>
    <cellStyle name="Currency 4 2 3 3 2 4" xfId="4565" xr:uid="{2DB6800C-6912-406A-BB2D-4A6DCE2C5F97}"/>
    <cellStyle name="Currency 4 2 3 3 3" xfId="1704" xr:uid="{4E683901-3013-4605-BFDC-28AE4263763A}"/>
    <cellStyle name="Currency 4 2 3 3 3 2" xfId="3364" xr:uid="{DE8FE087-0E35-4E48-81C5-8AF0A4A0B0CD}"/>
    <cellStyle name="Currency 4 2 3 3 3 2 2" xfId="7038" xr:uid="{58AC572B-5ACF-4F48-A0B4-4A83F9A3186F}"/>
    <cellStyle name="Currency 4 2 3 3 3 3" xfId="5378" xr:uid="{C3A34828-C2D9-473B-BBF7-27616643A549}"/>
    <cellStyle name="Currency 4 2 3 3 4" xfId="3365" xr:uid="{F8364DEC-6BAA-4EC8-93AE-6E7FB16CCFE1}"/>
    <cellStyle name="Currency 4 2 3 3 4 2" xfId="7039" xr:uid="{69BC6601-4EAB-4DBA-A73D-609BC81678A4}"/>
    <cellStyle name="Currency 4 2 3 3 5" xfId="3980" xr:uid="{AA17AE10-8168-4D77-BF18-D1BFCAC7EBE7}"/>
    <cellStyle name="Currency 4 2 3 4" xfId="880" xr:uid="{84F4F325-D5E1-4AE0-9F77-199C9DAABF45}"/>
    <cellStyle name="Currency 4 2 3 4 2" xfId="1705" xr:uid="{DA354DDE-49EF-4462-AA09-6CBA2A78C8C1}"/>
    <cellStyle name="Currency 4 2 3 4 2 2" xfId="3366" xr:uid="{EE234A82-3727-49E7-A6B8-302F9226A374}"/>
    <cellStyle name="Currency 4 2 3 4 2 2 2" xfId="7040" xr:uid="{04F411F1-1629-4486-BF7C-5AD26A4B4ECE}"/>
    <cellStyle name="Currency 4 2 3 4 2 3" xfId="5379" xr:uid="{353B3670-D9A9-4916-9A81-C581AD129EAE}"/>
    <cellStyle name="Currency 4 2 3 4 3" xfId="3367" xr:uid="{72FC0C25-E28E-4EDA-88B0-B7314C096210}"/>
    <cellStyle name="Currency 4 2 3 4 3 2" xfId="7041" xr:uid="{9EFD0394-B8F3-4A5F-ADD6-0D056C79E6ED}"/>
    <cellStyle name="Currency 4 2 3 4 4" xfId="4566" xr:uid="{D24C01AB-0D71-4E55-8B82-FBEAD81332A3}"/>
    <cellStyle name="Currency 4 2 3 5" xfId="472" xr:uid="{AA522BD4-F2F6-4CE7-85B9-8327692F7086}"/>
    <cellStyle name="Currency 4 2 3 5 2" xfId="1706" xr:uid="{DEED06F9-70E0-436B-BC96-D2F54FC4A9BF}"/>
    <cellStyle name="Currency 4 2 3 5 2 2" xfId="3368" xr:uid="{24D0FD19-DC39-44B2-92AD-46F00BAF0491}"/>
    <cellStyle name="Currency 4 2 3 5 2 2 2" xfId="7042" xr:uid="{7D89336D-A062-4A84-B252-44D95759648B}"/>
    <cellStyle name="Currency 4 2 3 5 2 3" xfId="5380" xr:uid="{72FAA5AA-A410-4602-9830-86B635729FC6}"/>
    <cellStyle name="Currency 4 2 3 5 3" xfId="3369" xr:uid="{C587074D-5F34-43F4-AAFC-47F38F586516}"/>
    <cellStyle name="Currency 4 2 3 5 3 2" xfId="7043" xr:uid="{C5C049DC-D0BD-4B37-B188-9ACBCD8C7776}"/>
    <cellStyle name="Currency 4 2 3 5 4" xfId="4158" xr:uid="{5FC0FE01-36FA-4893-9FB5-14E7F7BF96DC}"/>
    <cellStyle name="Currency 4 2 3 6" xfId="1707" xr:uid="{05C5E179-CEE3-4F43-8AF5-B0309C31ACE4}"/>
    <cellStyle name="Currency 4 2 3 6 2" xfId="3370" xr:uid="{79B33219-8AF4-434C-8AB2-3B140DFA4CC5}"/>
    <cellStyle name="Currency 4 2 3 6 2 2" xfId="7044" xr:uid="{DEC93C14-1B1F-4704-A4C9-4834E015366A}"/>
    <cellStyle name="Currency 4 2 3 6 3" xfId="5381" xr:uid="{FA0666E6-1883-41FF-89F2-7DE0F3BC36B1}"/>
    <cellStyle name="Currency 4 2 3 7" xfId="3371" xr:uid="{F91992C3-6C55-4796-8AF5-676241F68562}"/>
    <cellStyle name="Currency 4 2 3 7 2" xfId="7045" xr:uid="{CAEA385C-3C4E-463E-9F34-E4683E9AC7C4}"/>
    <cellStyle name="Currency 4 2 3 8" xfId="3790" xr:uid="{8E6A2FB9-9B7C-4A83-9C5B-9441179863DA}"/>
    <cellStyle name="Currency 4 2 4" xfId="76" xr:uid="{0AFFA0C5-236A-4C21-B8EE-13658941E135}"/>
    <cellStyle name="Currency 4 2 4 2" xfId="130" xr:uid="{3F4DE28B-7AC8-4E4D-B23A-ABAB93C4031D}"/>
    <cellStyle name="Currency 4 2 4 2 2" xfId="339" xr:uid="{AD3ABA00-2287-48F2-8995-DCA76B23D93F}"/>
    <cellStyle name="Currency 4 2 4 2 2 2" xfId="881" xr:uid="{F0BF07A2-1FD6-4D8F-85E1-74BF0E5BB12C}"/>
    <cellStyle name="Currency 4 2 4 2 2 2 2" xfId="1708" xr:uid="{60BEE9FC-942C-41AE-AAC4-9FA1CB095931}"/>
    <cellStyle name="Currency 4 2 4 2 2 2 2 2" xfId="3372" xr:uid="{6C68BAE6-139B-4723-B719-0D874324A6A3}"/>
    <cellStyle name="Currency 4 2 4 2 2 2 2 2 2" xfId="7046" xr:uid="{3FA3E90E-D3C4-4BC0-8E76-6A25AC2090C0}"/>
    <cellStyle name="Currency 4 2 4 2 2 2 2 3" xfId="5382" xr:uid="{C3C68AB9-87EC-4733-B31C-937142B44FF4}"/>
    <cellStyle name="Currency 4 2 4 2 2 2 3" xfId="3373" xr:uid="{4A186D33-D2C0-4897-A03D-492A22A75B86}"/>
    <cellStyle name="Currency 4 2 4 2 2 2 3 2" xfId="7047" xr:uid="{B1AE79BE-482C-45EE-9FF5-C463FE9E98F0}"/>
    <cellStyle name="Currency 4 2 4 2 2 2 4" xfId="4567" xr:uid="{1751F912-45C0-4404-905D-874A6B10EFB9}"/>
    <cellStyle name="Currency 4 2 4 2 2 3" xfId="1709" xr:uid="{3C474125-DBE5-474E-B92B-EF41364F2522}"/>
    <cellStyle name="Currency 4 2 4 2 2 3 2" xfId="3374" xr:uid="{9716C7DE-919A-4A05-A44D-C3292E0E1992}"/>
    <cellStyle name="Currency 4 2 4 2 2 3 2 2" xfId="7048" xr:uid="{D9332633-63B2-4127-92E7-4ED760F524FA}"/>
    <cellStyle name="Currency 4 2 4 2 2 3 3" xfId="5383" xr:uid="{FF639C79-71BE-4AD8-86A7-0AAE16E12635}"/>
    <cellStyle name="Currency 4 2 4 2 2 4" xfId="3375" xr:uid="{1F01DE60-888E-494E-853D-4AB9DB068F50}"/>
    <cellStyle name="Currency 4 2 4 2 2 4 2" xfId="7049" xr:uid="{24865913-C117-4C18-8AB4-019A6B33C918}"/>
    <cellStyle name="Currency 4 2 4 2 2 5" xfId="4027" xr:uid="{BAC11CED-D26C-46B1-A17D-7BEA13D71D30}"/>
    <cellStyle name="Currency 4 2 4 2 3" xfId="882" xr:uid="{FDA493DA-D51C-4029-81F8-810D55539ACD}"/>
    <cellStyle name="Currency 4 2 4 2 3 2" xfId="1710" xr:uid="{EB508C6D-40B7-4309-882C-12E5589AB322}"/>
    <cellStyle name="Currency 4 2 4 2 3 2 2" xfId="3376" xr:uid="{EA157812-315C-46FE-9C36-7BE8F1550409}"/>
    <cellStyle name="Currency 4 2 4 2 3 2 2 2" xfId="7050" xr:uid="{B2CD66EE-1D67-46BD-87BD-C9019F5DEF9C}"/>
    <cellStyle name="Currency 4 2 4 2 3 2 3" xfId="5384" xr:uid="{F8365EF0-C45A-4EE3-B697-222A70B8D4B3}"/>
    <cellStyle name="Currency 4 2 4 2 3 3" xfId="3377" xr:uid="{D91ED632-9DE4-4EC8-BDE9-065BECFFD2E1}"/>
    <cellStyle name="Currency 4 2 4 2 3 3 2" xfId="7051" xr:uid="{5B14A902-2A23-4660-96C6-0198DE96F0AF}"/>
    <cellStyle name="Currency 4 2 4 2 3 4" xfId="4568" xr:uid="{099D96A6-0D41-4D5D-8861-5A0A65BCE4A1}"/>
    <cellStyle name="Currency 4 2 4 2 4" xfId="519" xr:uid="{880BB19D-DFED-4808-9B8C-F131FE4F583D}"/>
    <cellStyle name="Currency 4 2 4 2 4 2" xfId="1711" xr:uid="{40E4AD7B-1BC0-4C00-B051-2ACFBB99E8B1}"/>
    <cellStyle name="Currency 4 2 4 2 4 2 2" xfId="3378" xr:uid="{D94C7677-735D-40B0-A5EF-555355E2D9BF}"/>
    <cellStyle name="Currency 4 2 4 2 4 2 2 2" xfId="7052" xr:uid="{650AD97E-0656-445E-88FE-6B5F7521D66E}"/>
    <cellStyle name="Currency 4 2 4 2 4 2 3" xfId="5385" xr:uid="{0A359E5A-DEC3-448F-AFC0-55A08F5E9FE5}"/>
    <cellStyle name="Currency 4 2 4 2 4 3" xfId="3379" xr:uid="{F8068CDF-26CC-460B-8722-D3E5331E5A07}"/>
    <cellStyle name="Currency 4 2 4 2 4 3 2" xfId="7053" xr:uid="{0E1F8D59-1F5E-49CA-B70F-525B96A26099}"/>
    <cellStyle name="Currency 4 2 4 2 4 4" xfId="4205" xr:uid="{9A6E9E85-D3DC-4B0B-9174-BB940116BF92}"/>
    <cellStyle name="Currency 4 2 4 2 5" xfId="1712" xr:uid="{C0C20733-BC39-4D41-B9CF-6434A13B54B5}"/>
    <cellStyle name="Currency 4 2 4 2 5 2" xfId="3380" xr:uid="{86F23224-5FF7-4FDB-9FAF-3BE66596B1EE}"/>
    <cellStyle name="Currency 4 2 4 2 5 2 2" xfId="7054" xr:uid="{C4B4E596-211D-4625-A659-9C2BD21D8D60}"/>
    <cellStyle name="Currency 4 2 4 2 5 3" xfId="5386" xr:uid="{73823D26-CA2C-46F1-884E-001BC6FFE34C}"/>
    <cellStyle name="Currency 4 2 4 2 6" xfId="3381" xr:uid="{0AABE911-0DF3-44E1-9C21-828B2DC51406}"/>
    <cellStyle name="Currency 4 2 4 2 6 2" xfId="7055" xr:uid="{40403B7B-28B6-42EB-BA5E-854E3842F5FD}"/>
    <cellStyle name="Currency 4 2 4 2 7" xfId="3837" xr:uid="{FE2465C4-9863-420B-951B-BF9FF97401F2}"/>
    <cellStyle name="Currency 4 2 4 3" xfId="290" xr:uid="{E98DD451-D120-436B-A88B-208DD737A31C}"/>
    <cellStyle name="Currency 4 2 4 3 2" xfId="883" xr:uid="{FE373BFF-05DA-4B79-AD04-FA8A19BF3C68}"/>
    <cellStyle name="Currency 4 2 4 3 2 2" xfId="1713" xr:uid="{0692462C-071F-4E8C-814F-2754B50392F8}"/>
    <cellStyle name="Currency 4 2 4 3 2 2 2" xfId="3382" xr:uid="{13BD893B-6D8B-4B6F-B9E0-D96D9FA43FFF}"/>
    <cellStyle name="Currency 4 2 4 3 2 2 2 2" xfId="7056" xr:uid="{C7510947-FD4B-4A76-8ED6-E73B15B1CFC7}"/>
    <cellStyle name="Currency 4 2 4 3 2 2 3" xfId="5387" xr:uid="{1E812055-AB11-4136-B7B4-86DBE4829756}"/>
    <cellStyle name="Currency 4 2 4 3 2 3" xfId="3383" xr:uid="{93E2EC8C-F35E-466E-8578-F437429858BA}"/>
    <cellStyle name="Currency 4 2 4 3 2 3 2" xfId="7057" xr:uid="{E9778CC9-98CE-4723-B0B7-6D7FB1E7F323}"/>
    <cellStyle name="Currency 4 2 4 3 2 4" xfId="4569" xr:uid="{EE41D602-AFAA-4D43-9601-C725452BAC1E}"/>
    <cellStyle name="Currency 4 2 4 3 3" xfId="1714" xr:uid="{ECBC594F-9E02-46F1-A21C-C0860F0AD676}"/>
    <cellStyle name="Currency 4 2 4 3 3 2" xfId="3384" xr:uid="{840DFE6C-A8D8-45CF-9A88-A67242915D49}"/>
    <cellStyle name="Currency 4 2 4 3 3 2 2" xfId="7058" xr:uid="{B4872BC1-E5D9-43FA-A9A4-3E6BE85FABA7}"/>
    <cellStyle name="Currency 4 2 4 3 3 3" xfId="5388" xr:uid="{C2A712F6-6D8B-4B63-B1A0-9FAC8BB1FDF2}"/>
    <cellStyle name="Currency 4 2 4 3 4" xfId="3385" xr:uid="{68C58C29-DA73-4A00-865D-18D693637403}"/>
    <cellStyle name="Currency 4 2 4 3 4 2" xfId="7059" xr:uid="{5B6AED14-FA7F-4471-A328-28596EEF3E54}"/>
    <cellStyle name="Currency 4 2 4 3 5" xfId="3981" xr:uid="{AC484CFB-5FFA-4FD9-BBD5-5269CB5360FB}"/>
    <cellStyle name="Currency 4 2 4 4" xfId="884" xr:uid="{A9004EE8-8B6F-49A3-B69C-2E0226A701AD}"/>
    <cellStyle name="Currency 4 2 4 4 2" xfId="1715" xr:uid="{3F518958-E366-4453-880E-4430E6A2BB77}"/>
    <cellStyle name="Currency 4 2 4 4 2 2" xfId="3386" xr:uid="{65F757D6-531E-468A-8ABF-8379AF4116AB}"/>
    <cellStyle name="Currency 4 2 4 4 2 2 2" xfId="7060" xr:uid="{1AFE8604-28E1-47DA-B85B-A9132DBDA03D}"/>
    <cellStyle name="Currency 4 2 4 4 2 3" xfId="5389" xr:uid="{725E7652-F5F4-4C37-ADBF-352118D135A5}"/>
    <cellStyle name="Currency 4 2 4 4 3" xfId="3387" xr:uid="{D56B1F84-0B17-4637-970E-FA4C7DB544C3}"/>
    <cellStyle name="Currency 4 2 4 4 3 2" xfId="7061" xr:uid="{1B258E27-1534-43DD-8F25-A314026BD7A4}"/>
    <cellStyle name="Currency 4 2 4 4 4" xfId="4570" xr:uid="{9558B5F8-B939-447F-903F-319361BFE3F6}"/>
    <cellStyle name="Currency 4 2 4 5" xfId="473" xr:uid="{93E142AC-66E8-43EB-B142-D872A831D188}"/>
    <cellStyle name="Currency 4 2 4 5 2" xfId="1716" xr:uid="{313C6CFC-2F3F-49BB-8511-0B306BE2B32A}"/>
    <cellStyle name="Currency 4 2 4 5 2 2" xfId="3388" xr:uid="{757B3CF3-24B6-4B3C-8DED-3551256D9FC9}"/>
    <cellStyle name="Currency 4 2 4 5 2 2 2" xfId="7062" xr:uid="{0B42161F-4AAB-40B6-946E-9F17D9F87613}"/>
    <cellStyle name="Currency 4 2 4 5 2 3" xfId="5390" xr:uid="{B9B79EDA-8ED7-4A09-AF59-76F143D5EC64}"/>
    <cellStyle name="Currency 4 2 4 5 3" xfId="3389" xr:uid="{468143D2-486A-406B-B95F-C4B7EFF983D7}"/>
    <cellStyle name="Currency 4 2 4 5 3 2" xfId="7063" xr:uid="{9BC87453-F428-4A22-B042-1E78CAD107A6}"/>
    <cellStyle name="Currency 4 2 4 5 4" xfId="4159" xr:uid="{1610ABCB-75C9-4C13-B3FC-C64F1553D63C}"/>
    <cellStyle name="Currency 4 2 4 6" xfId="1717" xr:uid="{359442CC-C593-4DE6-98D8-FBF21BBC7D40}"/>
    <cellStyle name="Currency 4 2 4 6 2" xfId="3390" xr:uid="{EC2F3CDE-90E4-40EF-93B6-CE25A7750747}"/>
    <cellStyle name="Currency 4 2 4 6 2 2" xfId="7064" xr:uid="{B1D58E75-68BA-4640-84C5-0EC2C9BF3871}"/>
    <cellStyle name="Currency 4 2 4 6 3" xfId="5391" xr:uid="{33F34F7C-A467-4028-ACF9-A501E8E063F3}"/>
    <cellStyle name="Currency 4 2 4 7" xfId="3391" xr:uid="{56889FAA-FFE6-41EE-8FDE-D68267EEC0AA}"/>
    <cellStyle name="Currency 4 2 4 7 2" xfId="7065" xr:uid="{25DCF793-EEE2-4747-B177-299E188A9B88}"/>
    <cellStyle name="Currency 4 2 4 8" xfId="3791" xr:uid="{19CB189B-4B06-4AB6-8BC2-E2070C53B22F}"/>
    <cellStyle name="Currency 4 2 5" xfId="115" xr:uid="{7E06FA4E-2B76-4F9B-8255-E5BD29C6D0BE}"/>
    <cellStyle name="Currency 4 2 5 2" xfId="324" xr:uid="{61CB5680-DD9F-41AD-B634-7C8F456BDB87}"/>
    <cellStyle name="Currency 4 2 5 2 2" xfId="885" xr:uid="{B656D574-8BB5-4169-9E55-A88D0E7CCEE2}"/>
    <cellStyle name="Currency 4 2 5 2 2 2" xfId="1718" xr:uid="{49141BCC-9153-4A2C-BBFD-488FB2B3D256}"/>
    <cellStyle name="Currency 4 2 5 2 2 2 2" xfId="3392" xr:uid="{B0D06B99-EBCB-49B4-AAE1-8AD25DC46EA5}"/>
    <cellStyle name="Currency 4 2 5 2 2 2 2 2" xfId="7066" xr:uid="{BAB02255-9BEC-40BC-8E21-2E1D5A38855A}"/>
    <cellStyle name="Currency 4 2 5 2 2 2 3" xfId="5392" xr:uid="{1DBDA12C-18C7-406E-BCF3-3F4D6476B8E2}"/>
    <cellStyle name="Currency 4 2 5 2 2 3" xfId="3393" xr:uid="{D00E22D2-A181-48EF-8559-AB8A05CC7687}"/>
    <cellStyle name="Currency 4 2 5 2 2 3 2" xfId="7067" xr:uid="{2AB2D2C2-A7D1-449B-805C-FBD79B49CB52}"/>
    <cellStyle name="Currency 4 2 5 2 2 4" xfId="4571" xr:uid="{6C4100DB-6116-450C-BFDA-C28DC1CBDFC0}"/>
    <cellStyle name="Currency 4 2 5 2 3" xfId="1719" xr:uid="{BB5B1657-2C30-4D4C-B14C-85278AB22434}"/>
    <cellStyle name="Currency 4 2 5 2 3 2" xfId="3394" xr:uid="{C6EBA9E3-4C9B-4D51-A472-061F5102BDD3}"/>
    <cellStyle name="Currency 4 2 5 2 3 2 2" xfId="7068" xr:uid="{FC35E186-9DEB-42F4-98C4-983CE1D8F55B}"/>
    <cellStyle name="Currency 4 2 5 2 3 3" xfId="5393" xr:uid="{E2907AFE-B410-40B0-8BF5-BF89C870B62A}"/>
    <cellStyle name="Currency 4 2 5 2 4" xfId="3395" xr:uid="{86F52D82-5531-4638-8AF4-54986973CB44}"/>
    <cellStyle name="Currency 4 2 5 2 4 2" xfId="7069" xr:uid="{EA8A70F8-B54D-4C5B-BF32-DE1A618478C4}"/>
    <cellStyle name="Currency 4 2 5 2 5" xfId="4012" xr:uid="{628278E7-DBA1-4F43-9629-DC508868CD61}"/>
    <cellStyle name="Currency 4 2 5 3" xfId="886" xr:uid="{24B61EF8-9475-4F5B-9072-C55CAA76C5EF}"/>
    <cellStyle name="Currency 4 2 5 3 2" xfId="1720" xr:uid="{44B9236E-36F6-4A74-8A8D-3D9893DEB5B7}"/>
    <cellStyle name="Currency 4 2 5 3 2 2" xfId="3396" xr:uid="{339B0058-6EAA-48AB-A80D-193A360C5218}"/>
    <cellStyle name="Currency 4 2 5 3 2 2 2" xfId="7070" xr:uid="{66039F48-D826-4BA9-BAE4-E15E17F2D27D}"/>
    <cellStyle name="Currency 4 2 5 3 2 3" xfId="5394" xr:uid="{3E4AE920-E6B6-4C1A-A8A2-1D5C4F025B66}"/>
    <cellStyle name="Currency 4 2 5 3 3" xfId="3397" xr:uid="{CB5F8A65-29DF-422E-990D-AD9210B0593F}"/>
    <cellStyle name="Currency 4 2 5 3 3 2" xfId="7071" xr:uid="{E652C277-3906-44D0-B3C5-EF0BF6D338CD}"/>
    <cellStyle name="Currency 4 2 5 3 4" xfId="4572" xr:uid="{67D2D036-77D3-48D4-87BD-A05BB51FA864}"/>
    <cellStyle name="Currency 4 2 5 4" xfId="504" xr:uid="{4B6EBC0E-0C33-426F-94B3-D73AFB591626}"/>
    <cellStyle name="Currency 4 2 5 4 2" xfId="1721" xr:uid="{B87FD48F-F934-4B5E-92E4-AFB9BA763296}"/>
    <cellStyle name="Currency 4 2 5 4 2 2" xfId="3398" xr:uid="{573BEFB4-EE9C-4F30-B71C-BA7FB034DA42}"/>
    <cellStyle name="Currency 4 2 5 4 2 2 2" xfId="7072" xr:uid="{D8E266D8-CA82-4A48-994A-4E50C9AC6033}"/>
    <cellStyle name="Currency 4 2 5 4 2 3" xfId="5395" xr:uid="{92D05FDA-6906-434A-B117-D23F18142A5B}"/>
    <cellStyle name="Currency 4 2 5 4 3" xfId="3399" xr:uid="{2190B7CB-C109-426E-A269-118491D3ABCD}"/>
    <cellStyle name="Currency 4 2 5 4 3 2" xfId="7073" xr:uid="{79E55DFE-27E4-4FBA-B52A-3612D2F9A49F}"/>
    <cellStyle name="Currency 4 2 5 4 4" xfId="4190" xr:uid="{C85EAC60-30D2-4DEA-A252-FBCE95D51498}"/>
    <cellStyle name="Currency 4 2 5 5" xfId="1722" xr:uid="{AF2BEB75-2D7B-44B4-B356-3C9D3A34D097}"/>
    <cellStyle name="Currency 4 2 5 5 2" xfId="3400" xr:uid="{BAB3C860-1BDB-4690-A1BE-F67348435216}"/>
    <cellStyle name="Currency 4 2 5 5 2 2" xfId="7074" xr:uid="{2B8C7B40-64AC-40A1-BE52-BA076B298DA7}"/>
    <cellStyle name="Currency 4 2 5 5 3" xfId="5396" xr:uid="{1060F143-0F55-497F-A81D-504FDFD17C4C}"/>
    <cellStyle name="Currency 4 2 5 6" xfId="3401" xr:uid="{72E419A9-19E8-4829-BE08-E6A2CF5DD26F}"/>
    <cellStyle name="Currency 4 2 5 6 2" xfId="7075" xr:uid="{AF2D7947-D921-45AC-86DA-A99D0D00FC33}"/>
    <cellStyle name="Currency 4 2 5 7" xfId="3822" xr:uid="{20BBACBF-896A-4A6A-BCB1-BD910A0E1C68}"/>
    <cellStyle name="Currency 4 2 6" xfId="287" xr:uid="{4E13A3D9-A35D-47AB-BA7A-0296F37F89B5}"/>
    <cellStyle name="Currency 4 2 6 2" xfId="887" xr:uid="{A3988066-1896-4BB8-B031-3D7858369567}"/>
    <cellStyle name="Currency 4 2 6 2 2" xfId="1723" xr:uid="{D04F401C-BE6D-4B21-9263-C490D19007FD}"/>
    <cellStyle name="Currency 4 2 6 2 2 2" xfId="3402" xr:uid="{52BCB19D-D53A-4FDD-A24E-2C66765896D5}"/>
    <cellStyle name="Currency 4 2 6 2 2 2 2" xfId="7076" xr:uid="{AA3FAFB7-A828-4294-B846-D27960FF5C31}"/>
    <cellStyle name="Currency 4 2 6 2 2 3" xfId="5397" xr:uid="{1C0725F7-9E17-44AF-AA33-CA19274F2D23}"/>
    <cellStyle name="Currency 4 2 6 2 3" xfId="3403" xr:uid="{828C992F-7F21-4079-853F-45B7B627C8B9}"/>
    <cellStyle name="Currency 4 2 6 2 3 2" xfId="7077" xr:uid="{0FB56B54-BB87-4590-8B6C-B9C579F08803}"/>
    <cellStyle name="Currency 4 2 6 2 4" xfId="4573" xr:uid="{EB62F8CD-96E5-4439-95A5-F763E9414AA7}"/>
    <cellStyle name="Currency 4 2 6 3" xfId="1724" xr:uid="{DB0BF8F1-8275-4BE7-8A12-13ECEDE8A869}"/>
    <cellStyle name="Currency 4 2 6 3 2" xfId="3404" xr:uid="{B3FD1075-2E43-45F6-8C2A-6154BA210A96}"/>
    <cellStyle name="Currency 4 2 6 3 2 2" xfId="7078" xr:uid="{94625760-4C77-4C3D-BBAF-FD38A32B6489}"/>
    <cellStyle name="Currency 4 2 6 3 3" xfId="5398" xr:uid="{ED0A6657-2976-419A-8772-5D1D5304724C}"/>
    <cellStyle name="Currency 4 2 6 4" xfId="3405" xr:uid="{CAD64EB1-6C0A-4FD6-A318-7AC34CA9BE97}"/>
    <cellStyle name="Currency 4 2 6 4 2" xfId="7079" xr:uid="{0C26C823-162E-4D46-BD4C-5551C6A9956B}"/>
    <cellStyle name="Currency 4 2 6 5" xfId="3978" xr:uid="{353BE855-1E6B-4981-9469-25F78B20B5E3}"/>
    <cellStyle name="Currency 4 2 7" xfId="888" xr:uid="{F9C6DA4E-47AD-48B3-81EA-FE0272400ECD}"/>
    <cellStyle name="Currency 4 2 7 2" xfId="1725" xr:uid="{8ED50CBF-A70B-4E0F-B5D8-29BC2E63E373}"/>
    <cellStyle name="Currency 4 2 7 2 2" xfId="3406" xr:uid="{37C7CECC-3ADB-4797-90D3-0D1CB0DE2F66}"/>
    <cellStyle name="Currency 4 2 7 2 2 2" xfId="7080" xr:uid="{1FA62FB0-2BD8-4697-A5C9-B89F3209A933}"/>
    <cellStyle name="Currency 4 2 7 2 3" xfId="5399" xr:uid="{F09BFF80-3156-40E9-955B-A4A5B086493E}"/>
    <cellStyle name="Currency 4 2 7 3" xfId="3407" xr:uid="{C7B9AF51-7285-42CF-975A-076CB3807053}"/>
    <cellStyle name="Currency 4 2 7 3 2" xfId="7081" xr:uid="{F3DE652B-353F-46EE-AB7D-FA939285B14A}"/>
    <cellStyle name="Currency 4 2 7 4" xfId="4574" xr:uid="{74D05D43-F6E8-4CD0-815B-073A997440BC}"/>
    <cellStyle name="Currency 4 2 8" xfId="470" xr:uid="{2E57D979-61CC-46E8-8135-7D34D860352B}"/>
    <cellStyle name="Currency 4 2 8 2" xfId="1726" xr:uid="{58510759-3DA5-4D86-95A3-1130E4CE3308}"/>
    <cellStyle name="Currency 4 2 8 2 2" xfId="3408" xr:uid="{532345F0-B431-4F94-9D3A-311E0A75AE08}"/>
    <cellStyle name="Currency 4 2 8 2 2 2" xfId="7082" xr:uid="{7E935813-34D9-4B5A-A3F8-E2B152273B4C}"/>
    <cellStyle name="Currency 4 2 8 2 3" xfId="5400" xr:uid="{83044B9F-428F-41FD-AD95-B0137F7AF31C}"/>
    <cellStyle name="Currency 4 2 8 3" xfId="3409" xr:uid="{520A3E73-638F-4912-9DD7-2FCF7818F0B1}"/>
    <cellStyle name="Currency 4 2 8 3 2" xfId="7083" xr:uid="{12034E32-9518-4E77-BF16-EFB8D6A9C4FB}"/>
    <cellStyle name="Currency 4 2 8 4" xfId="4156" xr:uid="{BEF79F26-F493-42DA-8644-2B7D13B0F2A9}"/>
    <cellStyle name="Currency 4 2 9" xfId="1727" xr:uid="{3AC75FCF-1D39-4412-B635-51D0A13A8BF6}"/>
    <cellStyle name="Currency 4 2 9 2" xfId="3410" xr:uid="{F1D71FD5-12C9-4ACB-950A-31B9AFBCA944}"/>
    <cellStyle name="Currency 4 2 9 2 2" xfId="7084" xr:uid="{088FFC9D-E071-4805-AB0E-703A6D807D29}"/>
    <cellStyle name="Currency 4 2 9 3" xfId="5401" xr:uid="{3BCA38C8-09EA-4788-8238-4585F0F3ACFA}"/>
    <cellStyle name="Currency 4 3" xfId="77" xr:uid="{977DD7F9-979D-4588-AE45-2CA514EACE7C}"/>
    <cellStyle name="Currency 4 3 2" xfId="138" xr:uid="{F33F523E-BFDB-43B6-ADA1-4D3A17733045}"/>
    <cellStyle name="Currency 4 3 2 2" xfId="347" xr:uid="{B8706002-B71F-43EF-93B8-65754A373A06}"/>
    <cellStyle name="Currency 4 3 2 2 2" xfId="889" xr:uid="{E18E352E-C9D0-42C2-A7F7-0DC207089C40}"/>
    <cellStyle name="Currency 4 3 2 2 2 2" xfId="1728" xr:uid="{1A137B94-FAB0-430B-A1FB-E7B12DBC2F64}"/>
    <cellStyle name="Currency 4 3 2 2 2 2 2" xfId="3411" xr:uid="{D5C78D0C-5068-4C68-9DFB-316FF1D71194}"/>
    <cellStyle name="Currency 4 3 2 2 2 2 2 2" xfId="7085" xr:uid="{C539D690-2944-4C61-9805-96924A543DB3}"/>
    <cellStyle name="Currency 4 3 2 2 2 2 3" xfId="5402" xr:uid="{2572C817-B15A-45F5-BF7A-05F9BF1DFF5C}"/>
    <cellStyle name="Currency 4 3 2 2 2 3" xfId="3412" xr:uid="{30E06238-0A4F-4F62-ABE4-9657D3276CBF}"/>
    <cellStyle name="Currency 4 3 2 2 2 3 2" xfId="7086" xr:uid="{54C2E9F5-DAE5-43C8-B1EB-F42DD6B0F7D1}"/>
    <cellStyle name="Currency 4 3 2 2 2 4" xfId="4575" xr:uid="{BF2F9B3E-1368-4196-832B-FBA55939F890}"/>
    <cellStyle name="Currency 4 3 2 2 3" xfId="1729" xr:uid="{3D32405C-8252-452A-B74F-CDE822AD0826}"/>
    <cellStyle name="Currency 4 3 2 2 3 2" xfId="3413" xr:uid="{AF4018D3-61E3-42FB-AEFF-7552E7FBEA56}"/>
    <cellStyle name="Currency 4 3 2 2 3 2 2" xfId="7087" xr:uid="{A98C5447-E455-48A2-8F7E-608EB09FFFDB}"/>
    <cellStyle name="Currency 4 3 2 2 3 3" xfId="5403" xr:uid="{FC478134-9D5F-41DB-89C4-47E14024967B}"/>
    <cellStyle name="Currency 4 3 2 2 4" xfId="3414" xr:uid="{C70D31A1-B3E3-4DF4-96B0-BD7CC5872613}"/>
    <cellStyle name="Currency 4 3 2 2 4 2" xfId="7088" xr:uid="{5C634928-B26B-4EEC-8017-0CD1BB802419}"/>
    <cellStyle name="Currency 4 3 2 2 5" xfId="4035" xr:uid="{70B289C2-1279-4E1B-962B-5C41C8BC24C4}"/>
    <cellStyle name="Currency 4 3 2 3" xfId="890" xr:uid="{3ADFF4CF-C83E-4196-89BE-0C95459A2CFE}"/>
    <cellStyle name="Currency 4 3 2 3 2" xfId="1730" xr:uid="{E3605FDF-5106-481F-BA49-D61A840FAD69}"/>
    <cellStyle name="Currency 4 3 2 3 2 2" xfId="3415" xr:uid="{9953A54E-F405-42C7-82F4-AE1AB406CC2C}"/>
    <cellStyle name="Currency 4 3 2 3 2 2 2" xfId="7089" xr:uid="{8A58C7E9-4736-435D-91F3-8B7596387363}"/>
    <cellStyle name="Currency 4 3 2 3 2 3" xfId="5404" xr:uid="{A41BB5C2-A3F9-4D8A-A096-0D632923F499}"/>
    <cellStyle name="Currency 4 3 2 3 3" xfId="3416" xr:uid="{D1551ED1-52C3-40F1-B8BD-C8C35BD4D743}"/>
    <cellStyle name="Currency 4 3 2 3 3 2" xfId="7090" xr:uid="{27F0B557-2C0D-4726-87B9-AF1B97EB4AF8}"/>
    <cellStyle name="Currency 4 3 2 3 4" xfId="4576" xr:uid="{FC18DBDB-1290-4F30-A181-6A0D318AA5A8}"/>
    <cellStyle name="Currency 4 3 2 4" xfId="527" xr:uid="{B44BF88F-2D5C-4179-944B-FCBE23FB3168}"/>
    <cellStyle name="Currency 4 3 2 4 2" xfId="1731" xr:uid="{AA4E87E9-B50F-4CEE-A758-CB4352916308}"/>
    <cellStyle name="Currency 4 3 2 4 2 2" xfId="3417" xr:uid="{542F6BA3-6028-4135-BD86-EE59EE483E05}"/>
    <cellStyle name="Currency 4 3 2 4 2 2 2" xfId="7091" xr:uid="{26A99BFB-CAAA-470A-A77B-4B0B29BA3138}"/>
    <cellStyle name="Currency 4 3 2 4 2 3" xfId="5405" xr:uid="{B3D4F37A-3467-48AE-8F16-6B94C2EA009E}"/>
    <cellStyle name="Currency 4 3 2 4 3" xfId="3418" xr:uid="{2E9B76D5-6E30-4A7D-BD4E-C6486A800EEC}"/>
    <cellStyle name="Currency 4 3 2 4 3 2" xfId="7092" xr:uid="{81BAA6C5-3A14-41BA-9115-8A2BFE16C076}"/>
    <cellStyle name="Currency 4 3 2 4 4" xfId="4213" xr:uid="{D9FCFF55-10FB-4236-8D0C-1597C4615603}"/>
    <cellStyle name="Currency 4 3 2 5" xfId="1732" xr:uid="{337C29E7-7E63-429E-A5C1-11E80BA116B5}"/>
    <cellStyle name="Currency 4 3 2 5 2" xfId="3419" xr:uid="{5022C975-30A4-47A4-9DBF-FEFAAAD40A9E}"/>
    <cellStyle name="Currency 4 3 2 5 2 2" xfId="7093" xr:uid="{B9455DE6-2E48-477B-BCEA-1B2D889FE8D4}"/>
    <cellStyle name="Currency 4 3 2 5 3" xfId="5406" xr:uid="{C4783C7A-9A86-4896-BCD8-871B1436E4AC}"/>
    <cellStyle name="Currency 4 3 2 6" xfId="3420" xr:uid="{80FE6D70-5281-4112-A1F5-F08F92B62140}"/>
    <cellStyle name="Currency 4 3 2 6 2" xfId="7094" xr:uid="{48DF60CC-03E4-44FB-B775-5D9F6BE1F586}"/>
    <cellStyle name="Currency 4 3 2 7" xfId="3845" xr:uid="{6D720D5D-F01D-4125-9A2A-219FDE55C512}"/>
    <cellStyle name="Currency 4 3 3" xfId="291" xr:uid="{0F225820-A463-4696-B09F-E3EDDFF69D09}"/>
    <cellStyle name="Currency 4 3 3 2" xfId="891" xr:uid="{9F9F80E6-467A-421B-AE45-A8313A622CA6}"/>
    <cellStyle name="Currency 4 3 3 2 2" xfId="1733" xr:uid="{EB30E310-E5B5-4F83-B294-936B4603EF93}"/>
    <cellStyle name="Currency 4 3 3 2 2 2" xfId="3421" xr:uid="{8341E0C5-9D62-4D61-89B8-A556DCB2FAA9}"/>
    <cellStyle name="Currency 4 3 3 2 2 2 2" xfId="7095" xr:uid="{3C500C8B-401E-4488-B519-BB1ECAD7FBD1}"/>
    <cellStyle name="Currency 4 3 3 2 2 3" xfId="5407" xr:uid="{65432188-6E50-4071-B4E5-0C57256443B2}"/>
    <cellStyle name="Currency 4 3 3 2 3" xfId="3422" xr:uid="{571C8E87-2F6E-44C7-B91E-49C7A8064211}"/>
    <cellStyle name="Currency 4 3 3 2 3 2" xfId="7096" xr:uid="{E2E3AF8E-3E8F-453A-9D34-FA0DB211FC73}"/>
    <cellStyle name="Currency 4 3 3 2 4" xfId="4577" xr:uid="{A798294D-73CF-42D0-852B-4D5AF28DF8A1}"/>
    <cellStyle name="Currency 4 3 3 3" xfId="1734" xr:uid="{FF91C07F-CEC2-41DB-89C5-A321705F8584}"/>
    <cellStyle name="Currency 4 3 3 3 2" xfId="3423" xr:uid="{141B0DD0-1E52-42D9-B5FE-88462D63E933}"/>
    <cellStyle name="Currency 4 3 3 3 2 2" xfId="7097" xr:uid="{A5186BC4-ADA3-4C6B-B9AE-8CBFFD6E6AA7}"/>
    <cellStyle name="Currency 4 3 3 3 3" xfId="5408" xr:uid="{1485A7B7-8600-46CD-A29A-C625C5E6BF94}"/>
    <cellStyle name="Currency 4 3 3 4" xfId="3424" xr:uid="{8A15CC5D-0FD0-428B-A7D5-42B3239B8D37}"/>
    <cellStyle name="Currency 4 3 3 4 2" xfId="7098" xr:uid="{76285597-20BC-4F7D-968C-CF1CF177F98B}"/>
    <cellStyle name="Currency 4 3 3 5" xfId="3982" xr:uid="{6AF23475-4AC4-4728-8E4D-81E4DB4632A2}"/>
    <cellStyle name="Currency 4 3 4" xfId="892" xr:uid="{88151CD3-1D3F-4AD1-A229-8B3A47FE0DF9}"/>
    <cellStyle name="Currency 4 3 4 2" xfId="1735" xr:uid="{E95D3334-6297-46AD-8F66-DBD2E0BE6E63}"/>
    <cellStyle name="Currency 4 3 4 2 2" xfId="3425" xr:uid="{400B5669-E22D-4B50-ACB5-545C51569197}"/>
    <cellStyle name="Currency 4 3 4 2 2 2" xfId="7099" xr:uid="{6BDA54EB-ED64-410B-B4A2-194C4168310F}"/>
    <cellStyle name="Currency 4 3 4 2 3" xfId="5409" xr:uid="{01E052EC-420C-46BB-AD78-8F21A3B00CAA}"/>
    <cellStyle name="Currency 4 3 4 3" xfId="3426" xr:uid="{91D8983B-1B28-47A2-8422-E8BBE3377E71}"/>
    <cellStyle name="Currency 4 3 4 3 2" xfId="7100" xr:uid="{CEA319C3-7A3D-4669-8173-C5513071A73A}"/>
    <cellStyle name="Currency 4 3 4 4" xfId="4578" xr:uid="{61FCB9B0-73D5-44EC-A75F-E3C23C0FC764}"/>
    <cellStyle name="Currency 4 3 5" xfId="474" xr:uid="{B4234479-9C5F-4713-A050-A5408F8F63E7}"/>
    <cellStyle name="Currency 4 3 5 2" xfId="1736" xr:uid="{7FA2B9B3-14FC-40FA-9623-4A80CB7B0A96}"/>
    <cellStyle name="Currency 4 3 5 2 2" xfId="3427" xr:uid="{CC816C52-E344-45D4-8678-D8FB838E64D7}"/>
    <cellStyle name="Currency 4 3 5 2 2 2" xfId="7101" xr:uid="{840D0ED8-9406-4B14-923F-44F6739F1422}"/>
    <cellStyle name="Currency 4 3 5 2 3" xfId="5410" xr:uid="{87F72210-6C78-496B-8533-874A1986EA12}"/>
    <cellStyle name="Currency 4 3 5 3" xfId="3428" xr:uid="{89A31DB0-42AA-4CAB-AFC5-F917FB8383EA}"/>
    <cellStyle name="Currency 4 3 5 3 2" xfId="7102" xr:uid="{A6BDB91A-FB9F-4B29-8B6A-292CBDF705E1}"/>
    <cellStyle name="Currency 4 3 5 4" xfId="4160" xr:uid="{E370EFF9-B85F-4E6E-999A-FCB5DFD4D043}"/>
    <cellStyle name="Currency 4 3 6" xfId="1737" xr:uid="{A8BA16A9-40EF-4A96-A15E-D15802154396}"/>
    <cellStyle name="Currency 4 3 6 2" xfId="3429" xr:uid="{F7A7738D-ADAD-400E-8283-E66D5CD543F4}"/>
    <cellStyle name="Currency 4 3 6 2 2" xfId="7103" xr:uid="{741198A3-46C2-4D87-BF7D-5E601C4C0BDB}"/>
    <cellStyle name="Currency 4 3 6 3" xfId="5411" xr:uid="{2BF70DFA-97BC-497A-B600-5CF3894D37B6}"/>
    <cellStyle name="Currency 4 3 7" xfId="3430" xr:uid="{F2E68CBC-A922-4090-95D5-B200288F6B36}"/>
    <cellStyle name="Currency 4 3 7 2" xfId="7104" xr:uid="{35321027-ED3A-4DD5-A001-C8D64E1B2FF4}"/>
    <cellStyle name="Currency 4 3 8" xfId="3792" xr:uid="{1F463470-3B47-481F-8643-4F4354DF8D0F}"/>
    <cellStyle name="Currency 4 4" xfId="78" xr:uid="{F6A6D68F-1602-4EB5-9823-345D525D820A}"/>
    <cellStyle name="Currency 4 4 2" xfId="152" xr:uid="{C6B92797-043D-46B7-94CA-88DD1C81D23B}"/>
    <cellStyle name="Currency 4 4 2 2" xfId="361" xr:uid="{D8C306B1-4D5A-4395-A12B-412F79AFF97E}"/>
    <cellStyle name="Currency 4 4 2 2 2" xfId="893" xr:uid="{34DB25BA-30AD-4133-872A-D65B7FC22B14}"/>
    <cellStyle name="Currency 4 4 2 2 2 2" xfId="1738" xr:uid="{6CC787E4-E648-4826-8785-6A3B882E44E3}"/>
    <cellStyle name="Currency 4 4 2 2 2 2 2" xfId="3431" xr:uid="{9C9DFA30-37A7-40E2-9EDB-D20675281F02}"/>
    <cellStyle name="Currency 4 4 2 2 2 2 2 2" xfId="7105" xr:uid="{1D28319B-7C98-4F07-9208-BF2B4141F3D5}"/>
    <cellStyle name="Currency 4 4 2 2 2 2 3" xfId="5412" xr:uid="{EB14F084-76D0-4D12-8F84-F59A7BC1C043}"/>
    <cellStyle name="Currency 4 4 2 2 2 3" xfId="3432" xr:uid="{CC4343B5-671F-45C5-B061-B774BABD532F}"/>
    <cellStyle name="Currency 4 4 2 2 2 3 2" xfId="7106" xr:uid="{B9AAD33A-1CFB-4BF2-B7F6-A65E31843C5C}"/>
    <cellStyle name="Currency 4 4 2 2 2 4" xfId="4579" xr:uid="{1F1BD116-86EF-479E-9FAF-E0A721AE3C73}"/>
    <cellStyle name="Currency 4 4 2 2 3" xfId="1739" xr:uid="{5842FED3-48F2-4601-B1E3-A94B9EB615A5}"/>
    <cellStyle name="Currency 4 4 2 2 3 2" xfId="3433" xr:uid="{52C4939D-90D9-4280-9DA0-370086172645}"/>
    <cellStyle name="Currency 4 4 2 2 3 2 2" xfId="7107" xr:uid="{2F9E8897-C0CE-4EEB-868B-A17BFCB49596}"/>
    <cellStyle name="Currency 4 4 2 2 3 3" xfId="5413" xr:uid="{1DD83EE3-B7A1-4B61-8295-B5EE5E03B96E}"/>
    <cellStyle name="Currency 4 4 2 2 4" xfId="3434" xr:uid="{C1979B48-28F6-4682-A75C-63C668122319}"/>
    <cellStyle name="Currency 4 4 2 2 4 2" xfId="7108" xr:uid="{998A1493-4CD5-490A-A435-6CAC6A61FFDD}"/>
    <cellStyle name="Currency 4 4 2 2 5" xfId="4049" xr:uid="{6BF890F9-B894-49C5-94BC-E8A8B1365304}"/>
    <cellStyle name="Currency 4 4 2 3" xfId="894" xr:uid="{565CD168-F697-45E2-AC92-546041D5B207}"/>
    <cellStyle name="Currency 4 4 2 3 2" xfId="1740" xr:uid="{7F64FEF8-FD94-4E22-8CF6-8648EEDB85D5}"/>
    <cellStyle name="Currency 4 4 2 3 2 2" xfId="3435" xr:uid="{AD4A50BA-E663-437F-A870-0BD668359E3D}"/>
    <cellStyle name="Currency 4 4 2 3 2 2 2" xfId="7109" xr:uid="{DDB6E136-75B8-4C78-9B6C-3ADBBF3298C9}"/>
    <cellStyle name="Currency 4 4 2 3 2 3" xfId="5414" xr:uid="{01E93C24-4748-4E74-B919-5D5523AC72D3}"/>
    <cellStyle name="Currency 4 4 2 3 3" xfId="3436" xr:uid="{5680323B-2B57-40C2-B440-BDD808957324}"/>
    <cellStyle name="Currency 4 4 2 3 3 2" xfId="7110" xr:uid="{F56BFEEF-CB73-43BE-B387-B57E8AB490E2}"/>
    <cellStyle name="Currency 4 4 2 3 4" xfId="4580" xr:uid="{09218ADA-A550-44A1-848E-A31D3E4C788E}"/>
    <cellStyle name="Currency 4 4 2 4" xfId="541" xr:uid="{E194D5F0-4018-43E5-91BD-67FF677C178E}"/>
    <cellStyle name="Currency 4 4 2 4 2" xfId="1741" xr:uid="{DAEB7010-6A3A-45C2-B081-52F71B0F4F0E}"/>
    <cellStyle name="Currency 4 4 2 4 2 2" xfId="3437" xr:uid="{EAC19E70-80CD-4B0A-9C1F-B65E6316B716}"/>
    <cellStyle name="Currency 4 4 2 4 2 2 2" xfId="7111" xr:uid="{DA053460-9E58-4861-AD25-929A581153CE}"/>
    <cellStyle name="Currency 4 4 2 4 2 3" xfId="5415" xr:uid="{07D8E32C-A693-4356-B598-D5C42336EF21}"/>
    <cellStyle name="Currency 4 4 2 4 3" xfId="3438" xr:uid="{21894329-6C3A-4613-B90D-763A69E58C1B}"/>
    <cellStyle name="Currency 4 4 2 4 3 2" xfId="7112" xr:uid="{0D67BE53-91AE-4F85-8112-FCDA386FB4CF}"/>
    <cellStyle name="Currency 4 4 2 4 4" xfId="4227" xr:uid="{054F06BB-B5FF-4681-A679-812C90A765B5}"/>
    <cellStyle name="Currency 4 4 2 5" xfId="1742" xr:uid="{9B1988BF-65D6-4B3F-A9CB-0E6751A2FDBC}"/>
    <cellStyle name="Currency 4 4 2 5 2" xfId="3439" xr:uid="{EC40C310-FC23-460E-AF2C-FD148E61358F}"/>
    <cellStyle name="Currency 4 4 2 5 2 2" xfId="7113" xr:uid="{7CD8D54C-5F84-4809-9C4C-A25A93CA329B}"/>
    <cellStyle name="Currency 4 4 2 5 3" xfId="5416" xr:uid="{F9DB90EC-2F3C-40C6-8880-CE573A6B2778}"/>
    <cellStyle name="Currency 4 4 2 6" xfId="3440" xr:uid="{7F80BA66-6BB6-4582-94A5-D6C7DEADD033}"/>
    <cellStyle name="Currency 4 4 2 6 2" xfId="7114" xr:uid="{28B49EBD-4475-436E-A3C4-88D49533441B}"/>
    <cellStyle name="Currency 4 4 2 7" xfId="3859" xr:uid="{C2DBB358-7670-42BE-A2F3-FBC2DD7BA9AA}"/>
    <cellStyle name="Currency 4 4 3" xfId="292" xr:uid="{109F5CED-7957-4DCF-A75B-AF6F943F3CEA}"/>
    <cellStyle name="Currency 4 4 3 2" xfId="895" xr:uid="{7E501D25-D72E-467B-BB93-2A99BDFD8A56}"/>
    <cellStyle name="Currency 4 4 3 2 2" xfId="1743" xr:uid="{EFACDD80-6835-4506-A59E-D0FBB6780A77}"/>
    <cellStyle name="Currency 4 4 3 2 2 2" xfId="3441" xr:uid="{98E72E85-9551-419F-9552-029D55EEBB8F}"/>
    <cellStyle name="Currency 4 4 3 2 2 2 2" xfId="7115" xr:uid="{1DE1C564-4D12-403B-BAE6-17EE88DC9BE5}"/>
    <cellStyle name="Currency 4 4 3 2 2 3" xfId="5417" xr:uid="{D4B6ACCF-7663-4B5B-86EE-A10A601556A0}"/>
    <cellStyle name="Currency 4 4 3 2 3" xfId="3442" xr:uid="{869E0EFD-9A32-4DAC-A749-F6718821D8A8}"/>
    <cellStyle name="Currency 4 4 3 2 3 2" xfId="7116" xr:uid="{35CFAB06-5826-4D49-A834-E222D035C246}"/>
    <cellStyle name="Currency 4 4 3 2 4" xfId="4581" xr:uid="{2269170F-3CAE-495F-A2F0-37923E722F43}"/>
    <cellStyle name="Currency 4 4 3 3" xfId="1744" xr:uid="{D37AD130-9B0B-4556-8A6C-C3281DAA2724}"/>
    <cellStyle name="Currency 4 4 3 3 2" xfId="3443" xr:uid="{CE198E06-EDC0-4750-ADC9-08DD0E5EE1C7}"/>
    <cellStyle name="Currency 4 4 3 3 2 2" xfId="7117" xr:uid="{BD5EAEBA-2E62-40B9-AEBD-BAF0DC88C8C7}"/>
    <cellStyle name="Currency 4 4 3 3 3" xfId="5418" xr:uid="{1C9FC256-0F22-4776-97B0-78E533619E8F}"/>
    <cellStyle name="Currency 4 4 3 4" xfId="3444" xr:uid="{0AA16B15-597F-4718-BD50-CDFE78029980}"/>
    <cellStyle name="Currency 4 4 3 4 2" xfId="7118" xr:uid="{F038CD5F-A607-4B2D-94F9-FBB745B3E1EC}"/>
    <cellStyle name="Currency 4 4 3 5" xfId="3983" xr:uid="{644C14E3-93A7-44BD-879B-E5F3A0194C7A}"/>
    <cellStyle name="Currency 4 4 4" xfId="896" xr:uid="{78838D77-722C-491D-8A42-146BD0A98D05}"/>
    <cellStyle name="Currency 4 4 4 2" xfId="1745" xr:uid="{A384FE6E-3757-45DB-9F93-8CC5E2F7334B}"/>
    <cellStyle name="Currency 4 4 4 2 2" xfId="3445" xr:uid="{FC8E2BC1-9A9D-4776-B8D2-6C1B2182AD17}"/>
    <cellStyle name="Currency 4 4 4 2 2 2" xfId="7119" xr:uid="{B5B9889B-AA97-43D8-94CF-A57A7609A490}"/>
    <cellStyle name="Currency 4 4 4 2 3" xfId="5419" xr:uid="{03DC9713-D3A9-48B3-87C7-ACD8111596A0}"/>
    <cellStyle name="Currency 4 4 4 3" xfId="3446" xr:uid="{B8931082-3AC4-4B41-9574-063ECDFF98EC}"/>
    <cellStyle name="Currency 4 4 4 3 2" xfId="7120" xr:uid="{8D58AE93-7F61-4C11-8478-B8EB87566007}"/>
    <cellStyle name="Currency 4 4 4 4" xfId="4582" xr:uid="{9CE8AA08-0161-4E1A-9BA0-B860B0EF3B3A}"/>
    <cellStyle name="Currency 4 4 5" xfId="475" xr:uid="{2CDBBB67-7C17-44B4-B917-AEBDE3B08524}"/>
    <cellStyle name="Currency 4 4 5 2" xfId="1746" xr:uid="{E2437A62-5D94-4AF9-83C0-2CCA0E34602E}"/>
    <cellStyle name="Currency 4 4 5 2 2" xfId="3447" xr:uid="{E2F45267-060F-4410-8E86-90F10534DDC4}"/>
    <cellStyle name="Currency 4 4 5 2 2 2" xfId="7121" xr:uid="{5C875EF2-9200-4280-B8CA-C9102314D75D}"/>
    <cellStyle name="Currency 4 4 5 2 3" xfId="5420" xr:uid="{EDB58932-E597-47A6-BB08-05F1A1823098}"/>
    <cellStyle name="Currency 4 4 5 3" xfId="3448" xr:uid="{731A16D1-870E-4096-9BFC-2DE161DAFA30}"/>
    <cellStyle name="Currency 4 4 5 3 2" xfId="7122" xr:uid="{EE09E59B-D578-40AC-A6AE-3F6DE92C3D09}"/>
    <cellStyle name="Currency 4 4 5 4" xfId="4161" xr:uid="{8C6040D6-57D3-4C77-9FD5-8DEE8F67E299}"/>
    <cellStyle name="Currency 4 4 6" xfId="1747" xr:uid="{F7D65E40-AD60-40DE-BF4E-51B545402B4D}"/>
    <cellStyle name="Currency 4 4 6 2" xfId="3449" xr:uid="{C666D927-E917-4BF0-BA42-259AC01432EE}"/>
    <cellStyle name="Currency 4 4 6 2 2" xfId="7123" xr:uid="{827B734C-47FA-49FD-97EE-3235D030084E}"/>
    <cellStyle name="Currency 4 4 6 3" xfId="5421" xr:uid="{46F5EC9D-C0BE-47A5-B112-CFF4FD93B021}"/>
    <cellStyle name="Currency 4 4 7" xfId="3450" xr:uid="{02D8759A-DCFF-4491-8E09-A1196433B885}"/>
    <cellStyle name="Currency 4 4 7 2" xfId="7124" xr:uid="{F7C18219-CED3-45E8-8196-F55435C3C9F0}"/>
    <cellStyle name="Currency 4 4 8" xfId="3793" xr:uid="{9CF583EC-26F5-4026-8161-431ABD16537A}"/>
    <cellStyle name="Currency 4 5" xfId="79" xr:uid="{DEAC6DD3-6597-4F75-BBA7-40D609706A6E}"/>
    <cellStyle name="Currency 4 5 2" xfId="172" xr:uid="{17D9CF02-52AC-4F33-AD48-A6596C1B387B}"/>
    <cellStyle name="Currency 4 5 2 2" xfId="381" xr:uid="{FE6BBA61-1F61-4AD9-A841-ACDE87760F7A}"/>
    <cellStyle name="Currency 4 5 2 2 2" xfId="897" xr:uid="{8F9FD702-1F53-49FC-A35E-A210DFF4ECE6}"/>
    <cellStyle name="Currency 4 5 2 2 2 2" xfId="1748" xr:uid="{6F408C25-B261-47DE-A665-B7C46EC9644F}"/>
    <cellStyle name="Currency 4 5 2 2 2 2 2" xfId="3451" xr:uid="{068891DD-D277-4E50-8839-E07FB49E5D90}"/>
    <cellStyle name="Currency 4 5 2 2 2 2 2 2" xfId="7125" xr:uid="{A5671C67-7A82-452F-8783-D71679EE0500}"/>
    <cellStyle name="Currency 4 5 2 2 2 2 3" xfId="5422" xr:uid="{64740C0F-A410-462B-B495-E2CF1E456916}"/>
    <cellStyle name="Currency 4 5 2 2 2 3" xfId="3452" xr:uid="{12112C97-117E-4F0B-B715-13450531C5F4}"/>
    <cellStyle name="Currency 4 5 2 2 2 3 2" xfId="7126" xr:uid="{AE128F2C-F62C-44C0-8768-0F3AC4C2D2F1}"/>
    <cellStyle name="Currency 4 5 2 2 2 4" xfId="4583" xr:uid="{61B56B2D-DDCD-4B41-9C45-6ADA2BF68627}"/>
    <cellStyle name="Currency 4 5 2 2 3" xfId="1749" xr:uid="{8B86C4FF-7A06-4AFB-84A0-B5721DAA65B0}"/>
    <cellStyle name="Currency 4 5 2 2 3 2" xfId="3453" xr:uid="{C8B122CD-9DD2-4CDF-9559-89F8751A2902}"/>
    <cellStyle name="Currency 4 5 2 2 3 2 2" xfId="7127" xr:uid="{BABAE873-AB9B-49D9-934D-A9CACD3EF469}"/>
    <cellStyle name="Currency 4 5 2 2 3 3" xfId="5423" xr:uid="{D62F5678-B5DD-4CC1-8963-DC2FDDF0A691}"/>
    <cellStyle name="Currency 4 5 2 2 4" xfId="3454" xr:uid="{E2194F89-AD17-40AE-8B87-FFFBDFCE7C15}"/>
    <cellStyle name="Currency 4 5 2 2 4 2" xfId="7128" xr:uid="{DEEB0061-4FAF-4958-B097-EFE0188DF3AE}"/>
    <cellStyle name="Currency 4 5 2 2 5" xfId="4069" xr:uid="{24BD18BD-D412-4315-BA29-029C519550F4}"/>
    <cellStyle name="Currency 4 5 2 3" xfId="898" xr:uid="{79B55810-8562-4B38-8A8B-C81DE1907E4C}"/>
    <cellStyle name="Currency 4 5 2 3 2" xfId="1750" xr:uid="{D740F08D-A030-4FBC-98FE-D7C957BF2211}"/>
    <cellStyle name="Currency 4 5 2 3 2 2" xfId="3455" xr:uid="{9E397D6B-3098-49E8-A43C-F4EDAAC5FD2B}"/>
    <cellStyle name="Currency 4 5 2 3 2 2 2" xfId="7129" xr:uid="{CA594ECC-DDD9-4452-9F38-ECCBD55A4CCD}"/>
    <cellStyle name="Currency 4 5 2 3 2 3" xfId="5424" xr:uid="{FBA2527C-5C37-408C-8719-A325CE934FDA}"/>
    <cellStyle name="Currency 4 5 2 3 3" xfId="3456" xr:uid="{B0A7CAB8-BA48-47BE-896B-13A8A59DB66B}"/>
    <cellStyle name="Currency 4 5 2 3 3 2" xfId="7130" xr:uid="{DAE4677E-2C51-46FC-940B-583F654D8761}"/>
    <cellStyle name="Currency 4 5 2 3 4" xfId="4584" xr:uid="{59A94711-8050-478A-8534-042365FF3120}"/>
    <cellStyle name="Currency 4 5 2 4" xfId="561" xr:uid="{A751C7EB-4BB4-4B89-B7D3-91CC7376120C}"/>
    <cellStyle name="Currency 4 5 2 4 2" xfId="1751" xr:uid="{1776BAC3-0670-4A28-AB11-5174B9359033}"/>
    <cellStyle name="Currency 4 5 2 4 2 2" xfId="3457" xr:uid="{ADBC0A2A-2B50-47D7-B199-07122C3E53F8}"/>
    <cellStyle name="Currency 4 5 2 4 2 2 2" xfId="7131" xr:uid="{4852E10C-03DF-45B2-BD15-2DADF8E278EC}"/>
    <cellStyle name="Currency 4 5 2 4 2 3" xfId="5425" xr:uid="{23B7D33F-BB17-40E3-84A3-F10648F41C33}"/>
    <cellStyle name="Currency 4 5 2 4 3" xfId="3458" xr:uid="{E9D8FB61-6851-4E48-85F1-70B05F97A209}"/>
    <cellStyle name="Currency 4 5 2 4 3 2" xfId="7132" xr:uid="{9504516E-111B-4599-B94A-183BF68A4B93}"/>
    <cellStyle name="Currency 4 5 2 4 4" xfId="4247" xr:uid="{89392BCA-4B8D-4EEF-B6EF-FA471EB73E87}"/>
    <cellStyle name="Currency 4 5 2 5" xfId="1752" xr:uid="{263767A4-7E8E-41B0-A193-094B80AF0711}"/>
    <cellStyle name="Currency 4 5 2 5 2" xfId="3459" xr:uid="{BCE0D35C-69C0-4F5A-92ED-CF9C66509C78}"/>
    <cellStyle name="Currency 4 5 2 5 2 2" xfId="7133" xr:uid="{59572A14-84EF-4F5A-8B58-CDA7D3EA48F3}"/>
    <cellStyle name="Currency 4 5 2 5 3" xfId="5426" xr:uid="{0A24835A-786E-427D-8EE7-1C9BA1E33081}"/>
    <cellStyle name="Currency 4 5 2 6" xfId="3460" xr:uid="{C9B9C35B-2AE0-457C-8134-9EB3D05B262F}"/>
    <cellStyle name="Currency 4 5 2 6 2" xfId="7134" xr:uid="{0F254E29-58F7-41B0-A611-844D79BD6FA8}"/>
    <cellStyle name="Currency 4 5 2 7" xfId="3879" xr:uid="{165297CA-9F05-4D9D-8FAA-48CCFFEC17B3}"/>
    <cellStyle name="Currency 4 5 3" xfId="293" xr:uid="{3A96BB4E-BE5E-4821-8ED3-2044AB49F535}"/>
    <cellStyle name="Currency 4 5 3 2" xfId="899" xr:uid="{49F46592-62A8-41C4-90C5-8F3EE7519164}"/>
    <cellStyle name="Currency 4 5 3 2 2" xfId="1753" xr:uid="{8F2EE447-1050-432F-A04F-18C1247DFC3E}"/>
    <cellStyle name="Currency 4 5 3 2 2 2" xfId="3461" xr:uid="{4278A022-881B-4ABA-98C9-943079F792C1}"/>
    <cellStyle name="Currency 4 5 3 2 2 2 2" xfId="7135" xr:uid="{613AFDDB-6214-4A87-ABB5-499A16E1A044}"/>
    <cellStyle name="Currency 4 5 3 2 2 3" xfId="5427" xr:uid="{4D4786B1-FD84-4914-A8C2-FA908969A6D6}"/>
    <cellStyle name="Currency 4 5 3 2 3" xfId="3462" xr:uid="{2E98F9F5-7D06-4E50-828A-B98140BB2B5F}"/>
    <cellStyle name="Currency 4 5 3 2 3 2" xfId="7136" xr:uid="{9486BA69-62BA-4C6B-98B1-DED26F63B050}"/>
    <cellStyle name="Currency 4 5 3 2 4" xfId="4585" xr:uid="{5DEF439E-B162-469C-8E10-9CA9623814E5}"/>
    <cellStyle name="Currency 4 5 3 3" xfId="1754" xr:uid="{E36AD726-F01D-4E63-A091-EAC7772E1AFF}"/>
    <cellStyle name="Currency 4 5 3 3 2" xfId="3463" xr:uid="{1AA1C024-0D5A-455E-A9CE-C06A5F3680CF}"/>
    <cellStyle name="Currency 4 5 3 3 2 2" xfId="7137" xr:uid="{1C0CBE48-4ECB-483F-A3E6-EAEBDDD7E2AB}"/>
    <cellStyle name="Currency 4 5 3 3 3" xfId="5428" xr:uid="{4D3D8D31-D4F5-4421-AD50-09777F7F001D}"/>
    <cellStyle name="Currency 4 5 3 4" xfId="3464" xr:uid="{C750B901-4735-44DD-8C38-FCD0E70CF7B9}"/>
    <cellStyle name="Currency 4 5 3 4 2" xfId="7138" xr:uid="{7238C81F-AA58-4656-82BF-D202D666B138}"/>
    <cellStyle name="Currency 4 5 3 5" xfId="3984" xr:uid="{B6E8C1EE-2F15-47CE-9068-0A358A0FC2BB}"/>
    <cellStyle name="Currency 4 5 4" xfId="900" xr:uid="{3A01D098-2C11-453E-AA59-98402F61BAD0}"/>
    <cellStyle name="Currency 4 5 4 2" xfId="1755" xr:uid="{F60D84FA-E0FE-4312-B424-DADF807B657B}"/>
    <cellStyle name="Currency 4 5 4 2 2" xfId="3465" xr:uid="{5D42632C-A5CA-49EB-ACE1-C82DCF2188C9}"/>
    <cellStyle name="Currency 4 5 4 2 2 2" xfId="7139" xr:uid="{9D60FA77-2727-4C35-8EE9-6A3BBFB82B90}"/>
    <cellStyle name="Currency 4 5 4 2 3" xfId="5429" xr:uid="{0D02406F-A934-4209-9A60-EF21A748D84F}"/>
    <cellStyle name="Currency 4 5 4 3" xfId="3466" xr:uid="{2679EDEB-9EB2-4774-B0D7-F26862768FEF}"/>
    <cellStyle name="Currency 4 5 4 3 2" xfId="7140" xr:uid="{9F0B3CF5-570D-4107-AD24-907A832BD588}"/>
    <cellStyle name="Currency 4 5 4 4" xfId="4586" xr:uid="{4184FC35-53AA-44BF-9563-AA4B04026885}"/>
    <cellStyle name="Currency 4 5 5" xfId="476" xr:uid="{AEDF7336-E7BA-406E-AD66-1022EA22A02C}"/>
    <cellStyle name="Currency 4 5 5 2" xfId="1756" xr:uid="{2A0F4A7D-F9ED-43D6-976B-13FD84DE20F2}"/>
    <cellStyle name="Currency 4 5 5 2 2" xfId="3467" xr:uid="{D1F98345-A098-48C2-9097-2AECCB3DDD9A}"/>
    <cellStyle name="Currency 4 5 5 2 2 2" xfId="7141" xr:uid="{7E470E08-3370-4FBF-A33D-C37640895400}"/>
    <cellStyle name="Currency 4 5 5 2 3" xfId="5430" xr:uid="{3AED2F7D-DA31-4794-9744-941AF93ED3E1}"/>
    <cellStyle name="Currency 4 5 5 3" xfId="3468" xr:uid="{F507095C-1BBD-43E5-8328-04F8DEC1EF62}"/>
    <cellStyle name="Currency 4 5 5 3 2" xfId="7142" xr:uid="{6BF02ED7-064A-4667-AC34-4A7F1FC13842}"/>
    <cellStyle name="Currency 4 5 5 4" xfId="4162" xr:uid="{FBF605E1-383A-4D2A-9292-5552610000CD}"/>
    <cellStyle name="Currency 4 5 6" xfId="1757" xr:uid="{74CF36CD-28B2-4E55-8A68-92FC315B5E1E}"/>
    <cellStyle name="Currency 4 5 6 2" xfId="3469" xr:uid="{67F2E291-1838-46F1-9C49-A9495474B79F}"/>
    <cellStyle name="Currency 4 5 6 2 2" xfId="7143" xr:uid="{E1B87533-000D-4A10-98BB-25BDADD43CDD}"/>
    <cellStyle name="Currency 4 5 6 3" xfId="5431" xr:uid="{4561664A-C1C5-42A5-AB9D-D59853DB9D25}"/>
    <cellStyle name="Currency 4 5 7" xfId="3470" xr:uid="{F244FC70-28F3-4E2F-ACE3-7198ADEA4F31}"/>
    <cellStyle name="Currency 4 5 7 2" xfId="7144" xr:uid="{18E512AC-C15B-4FE0-93F5-12C473E5C776}"/>
    <cellStyle name="Currency 4 5 8" xfId="3794" xr:uid="{65ECD195-1F9F-4495-B0E6-D88638790DF7}"/>
    <cellStyle name="Currency 4 6" xfId="80" xr:uid="{512670C3-5DA1-4860-8383-CE6E89E8741C}"/>
    <cellStyle name="Currency 4 6 2" xfId="122" xr:uid="{399078DF-084F-4E6B-92C7-59F7ABF0F84A}"/>
    <cellStyle name="Currency 4 6 2 2" xfId="331" xr:uid="{479F64C1-662A-4097-A909-D519AB35AB6C}"/>
    <cellStyle name="Currency 4 6 2 2 2" xfId="901" xr:uid="{8C2902F3-31B2-4573-8E87-9F618BEE291B}"/>
    <cellStyle name="Currency 4 6 2 2 2 2" xfId="1758" xr:uid="{4C7886DE-7073-40CC-856C-D60E54FEDA28}"/>
    <cellStyle name="Currency 4 6 2 2 2 2 2" xfId="3471" xr:uid="{84934BDF-72DD-4363-8B19-56B502039BA4}"/>
    <cellStyle name="Currency 4 6 2 2 2 2 2 2" xfId="7145" xr:uid="{CF265452-5003-45FF-A558-9B3AE68DAE27}"/>
    <cellStyle name="Currency 4 6 2 2 2 2 3" xfId="5432" xr:uid="{8CE67E38-9301-4E68-9026-D21EB6996CB3}"/>
    <cellStyle name="Currency 4 6 2 2 2 3" xfId="3472" xr:uid="{9035C2FD-1AF3-47EF-B8E2-AF7F888BDF80}"/>
    <cellStyle name="Currency 4 6 2 2 2 3 2" xfId="7146" xr:uid="{A363E09C-63FF-46E3-A47B-D29B4358CE22}"/>
    <cellStyle name="Currency 4 6 2 2 2 4" xfId="4587" xr:uid="{1930B3B1-BCFE-4A3A-9B9C-30BA278C2FA0}"/>
    <cellStyle name="Currency 4 6 2 2 3" xfId="1759" xr:uid="{A2D8E769-797C-4586-8E5B-D78AB451843F}"/>
    <cellStyle name="Currency 4 6 2 2 3 2" xfId="3473" xr:uid="{A36F591E-4AC5-4508-843E-DCD618065140}"/>
    <cellStyle name="Currency 4 6 2 2 3 2 2" xfId="7147" xr:uid="{C5CE31F7-5C07-46FD-A5BC-DB5BCFCDFD97}"/>
    <cellStyle name="Currency 4 6 2 2 3 3" xfId="5433" xr:uid="{6A5F19AA-E29A-4732-B51A-A750F5D0FDE8}"/>
    <cellStyle name="Currency 4 6 2 2 4" xfId="3474" xr:uid="{C5EFF279-0644-4835-820A-24435B3C3661}"/>
    <cellStyle name="Currency 4 6 2 2 4 2" xfId="7148" xr:uid="{34765F59-DD65-474F-84C1-71D287E5C930}"/>
    <cellStyle name="Currency 4 6 2 2 5" xfId="4019" xr:uid="{9877621D-E6C8-4B2B-9A95-82517F79D8BF}"/>
    <cellStyle name="Currency 4 6 2 3" xfId="902" xr:uid="{43BF1F33-26ED-4A81-ADF5-6B8C00B6047D}"/>
    <cellStyle name="Currency 4 6 2 3 2" xfId="1760" xr:uid="{C19D0FC2-FD35-48D3-B730-3B4A86700D8F}"/>
    <cellStyle name="Currency 4 6 2 3 2 2" xfId="3475" xr:uid="{638E4A63-EF2C-40F0-81F3-D566EB87F284}"/>
    <cellStyle name="Currency 4 6 2 3 2 2 2" xfId="7149" xr:uid="{3C869157-BCB0-4FAB-BA4C-E15B1CB27926}"/>
    <cellStyle name="Currency 4 6 2 3 2 3" xfId="5434" xr:uid="{D500A176-6BC1-4785-AD61-48C7EA95DF50}"/>
    <cellStyle name="Currency 4 6 2 3 3" xfId="3476" xr:uid="{58A1CCEA-B62A-479E-8347-00526D3D2E51}"/>
    <cellStyle name="Currency 4 6 2 3 3 2" xfId="7150" xr:uid="{4BDD362A-8EDD-410D-9479-AD0177D4812E}"/>
    <cellStyle name="Currency 4 6 2 3 4" xfId="4588" xr:uid="{404B5738-9472-4EFF-A01B-0E2AEDE1141C}"/>
    <cellStyle name="Currency 4 6 2 4" xfId="511" xr:uid="{9C4DBF2B-985F-4944-8778-DE163D0C0CA8}"/>
    <cellStyle name="Currency 4 6 2 4 2" xfId="1761" xr:uid="{872A26A9-28C7-4643-B6F9-C887F0A62F74}"/>
    <cellStyle name="Currency 4 6 2 4 2 2" xfId="3477" xr:uid="{0237E118-0BC1-44D8-AAD9-43CC7FB0FA34}"/>
    <cellStyle name="Currency 4 6 2 4 2 2 2" xfId="7151" xr:uid="{7BB18B11-E7AC-4369-A9A0-D3A0CC2278FB}"/>
    <cellStyle name="Currency 4 6 2 4 2 3" xfId="5435" xr:uid="{1A2DD91C-B5D4-4C00-91BD-F2126DE07165}"/>
    <cellStyle name="Currency 4 6 2 4 3" xfId="3478" xr:uid="{B28F93CD-3132-457E-98E6-2B1E0E91D7F6}"/>
    <cellStyle name="Currency 4 6 2 4 3 2" xfId="7152" xr:uid="{809B1D80-4089-4EB0-B60D-E6B29C70B89C}"/>
    <cellStyle name="Currency 4 6 2 4 4" xfId="4197" xr:uid="{9047625F-3122-4781-8BAA-995D048E5438}"/>
    <cellStyle name="Currency 4 6 2 5" xfId="1762" xr:uid="{E07312B7-AE3B-4B26-BC28-3B13D44325A8}"/>
    <cellStyle name="Currency 4 6 2 5 2" xfId="3479" xr:uid="{24D0C5E4-2962-476D-9C36-7E12CE9E8E2A}"/>
    <cellStyle name="Currency 4 6 2 5 2 2" xfId="7153" xr:uid="{07C52B14-F351-48D8-85CA-8585141954BD}"/>
    <cellStyle name="Currency 4 6 2 5 3" xfId="5436" xr:uid="{DE182D3D-DCDF-4BBB-AA62-07559B57C9CB}"/>
    <cellStyle name="Currency 4 6 2 6" xfId="3480" xr:uid="{89A27D7F-72F5-45FD-8E79-BDD1AA83086F}"/>
    <cellStyle name="Currency 4 6 2 6 2" xfId="7154" xr:uid="{F3AFAF44-9D75-4219-83A9-2E2CEDA92429}"/>
    <cellStyle name="Currency 4 6 2 7" xfId="3829" xr:uid="{7C0CBAC2-403B-46EC-9008-F702219E46C1}"/>
    <cellStyle name="Currency 4 6 3" xfId="294" xr:uid="{4755B540-B25A-48CE-933B-AC28CC6699D5}"/>
    <cellStyle name="Currency 4 6 3 2" xfId="903" xr:uid="{1D521E44-40EC-4469-8A3C-FCAB0C5157DD}"/>
    <cellStyle name="Currency 4 6 3 2 2" xfId="1763" xr:uid="{027EB151-B347-4030-88E0-A7BBA31336DF}"/>
    <cellStyle name="Currency 4 6 3 2 2 2" xfId="3481" xr:uid="{CAE5B922-5F2F-497B-8A43-72D1E7512197}"/>
    <cellStyle name="Currency 4 6 3 2 2 2 2" xfId="7155" xr:uid="{9CDCCC51-D510-4138-87E1-6BF4957AAAC7}"/>
    <cellStyle name="Currency 4 6 3 2 2 3" xfId="5437" xr:uid="{2C94D103-B77C-4EEC-866E-4514D8ACF691}"/>
    <cellStyle name="Currency 4 6 3 2 3" xfId="3482" xr:uid="{A812B50B-007A-4444-B6B4-88E68228044E}"/>
    <cellStyle name="Currency 4 6 3 2 3 2" xfId="7156" xr:uid="{B7709C69-B9E0-4DC8-BD06-F6AE862F5F65}"/>
    <cellStyle name="Currency 4 6 3 2 4" xfId="4589" xr:uid="{4AA43834-5238-4238-98CA-25136CA1CCB5}"/>
    <cellStyle name="Currency 4 6 3 3" xfId="1764" xr:uid="{00F90FA2-9393-47F2-BC63-A0E63C6DE82C}"/>
    <cellStyle name="Currency 4 6 3 3 2" xfId="3483" xr:uid="{D89578DB-80EE-4516-B54E-85DC232EA831}"/>
    <cellStyle name="Currency 4 6 3 3 2 2" xfId="7157" xr:uid="{F227E7AB-999A-4244-A788-380A265AD31A}"/>
    <cellStyle name="Currency 4 6 3 3 3" xfId="5438" xr:uid="{736EC04A-D65E-499E-A31D-5753D0D9FCF4}"/>
    <cellStyle name="Currency 4 6 3 4" xfId="3484" xr:uid="{8F1D5ADF-8562-458A-9A83-4D867301D1DE}"/>
    <cellStyle name="Currency 4 6 3 4 2" xfId="7158" xr:uid="{5E1D528D-E87C-4082-94E7-FD0BE9BDB3A6}"/>
    <cellStyle name="Currency 4 6 3 5" xfId="3985" xr:uid="{E19E5942-D158-4CE4-BB5F-83E6B8F0D94D}"/>
    <cellStyle name="Currency 4 6 4" xfId="904" xr:uid="{A80B08CE-A165-4072-A5F7-80D6AA32A019}"/>
    <cellStyle name="Currency 4 6 4 2" xfId="1765" xr:uid="{7EB785D6-01F4-43CF-A2FC-73253F02D29B}"/>
    <cellStyle name="Currency 4 6 4 2 2" xfId="3485" xr:uid="{85AD92B2-53EA-45B1-8A28-79EC1D4D8A24}"/>
    <cellStyle name="Currency 4 6 4 2 2 2" xfId="7159" xr:uid="{CB9CC038-F025-4761-AE69-B4B54BD6BD79}"/>
    <cellStyle name="Currency 4 6 4 2 3" xfId="5439" xr:uid="{5A84CCAC-322E-4A9F-A1CE-A456CE308A4F}"/>
    <cellStyle name="Currency 4 6 4 3" xfId="3486" xr:uid="{7DBF8058-6163-4C18-984C-85083F27F81A}"/>
    <cellStyle name="Currency 4 6 4 3 2" xfId="7160" xr:uid="{2032748C-70FD-457B-A7A6-1404C02C99EA}"/>
    <cellStyle name="Currency 4 6 4 4" xfId="4590" xr:uid="{866C0286-C0E3-47BA-8A23-0C3C589323FC}"/>
    <cellStyle name="Currency 4 6 5" xfId="477" xr:uid="{CA180463-A4B5-48DB-9362-99D65F23AD01}"/>
    <cellStyle name="Currency 4 6 5 2" xfId="1766" xr:uid="{63D565F8-5C31-4D59-9EB1-FDF0209EF125}"/>
    <cellStyle name="Currency 4 6 5 2 2" xfId="3487" xr:uid="{5DF8A5E3-32F7-4BF0-801A-8C3151EC635B}"/>
    <cellStyle name="Currency 4 6 5 2 2 2" xfId="7161" xr:uid="{80610B41-0262-4CEF-8DBC-B541C9007579}"/>
    <cellStyle name="Currency 4 6 5 2 3" xfId="5440" xr:uid="{6332DB50-BCDF-4843-B63F-16FA98E8B1C1}"/>
    <cellStyle name="Currency 4 6 5 3" xfId="3488" xr:uid="{A0791FA9-7A7D-4387-9B5E-42A678A83D3A}"/>
    <cellStyle name="Currency 4 6 5 3 2" xfId="7162" xr:uid="{3E7C696E-30DE-4EBE-84C6-FA7823E80E33}"/>
    <cellStyle name="Currency 4 6 5 4" xfId="4163" xr:uid="{508B6A80-8043-4853-AC8A-B27A8CA67CF2}"/>
    <cellStyle name="Currency 4 6 6" xfId="1767" xr:uid="{5B82B3F6-E9AA-4EA6-8F2F-BCD48062256E}"/>
    <cellStyle name="Currency 4 6 6 2" xfId="3489" xr:uid="{5CEE135D-409F-4805-8CF4-EBCC828CE692}"/>
    <cellStyle name="Currency 4 6 6 2 2" xfId="7163" xr:uid="{249D4EAF-E9E5-415E-B015-8955BC904154}"/>
    <cellStyle name="Currency 4 6 6 3" xfId="5441" xr:uid="{A135F055-3970-4A3A-A07B-354E8134CD93}"/>
    <cellStyle name="Currency 4 6 7" xfId="3490" xr:uid="{BF0D8822-3833-44B4-848C-DA30A8FFCA42}"/>
    <cellStyle name="Currency 4 6 7 2" xfId="7164" xr:uid="{08A6EB28-73D5-49D9-AAC2-84EF17380508}"/>
    <cellStyle name="Currency 4 6 8" xfId="3795" xr:uid="{BF4173D9-C5E1-403C-B9BC-C78ED9C69BE0}"/>
    <cellStyle name="Currency 4 7" xfId="107" xr:uid="{78F27216-0A82-4911-B6A2-10B3A252574A}"/>
    <cellStyle name="Currency 4 7 2" xfId="316" xr:uid="{7C572D1B-211F-4289-94B3-4ABC468E1279}"/>
    <cellStyle name="Currency 4 7 2 2" xfId="905" xr:uid="{A5417501-7290-4D35-88F6-27FC2CFB3558}"/>
    <cellStyle name="Currency 4 7 2 2 2" xfId="1768" xr:uid="{E2BC87FF-FD3B-4FA9-BA23-D95F6241C169}"/>
    <cellStyle name="Currency 4 7 2 2 2 2" xfId="3491" xr:uid="{C70FF9A4-7A19-4CB5-A69F-76D3F8A4391E}"/>
    <cellStyle name="Currency 4 7 2 2 2 2 2" xfId="7165" xr:uid="{2A0D886D-DB4B-4788-8783-7BF406AD611B}"/>
    <cellStyle name="Currency 4 7 2 2 2 3" xfId="5442" xr:uid="{B1600B89-044A-42CF-A27E-5494AD827EDB}"/>
    <cellStyle name="Currency 4 7 2 2 3" xfId="3492" xr:uid="{CB32AEC9-C512-4785-8434-C9805D1DA3D3}"/>
    <cellStyle name="Currency 4 7 2 2 3 2" xfId="7166" xr:uid="{B806F78B-28B4-4C75-9327-02DCB810F2F6}"/>
    <cellStyle name="Currency 4 7 2 2 4" xfId="4591" xr:uid="{402709E3-FF56-43D1-8E31-60486857AAC8}"/>
    <cellStyle name="Currency 4 7 2 3" xfId="1769" xr:uid="{6680D5FD-252D-4321-8435-E0200050EDEE}"/>
    <cellStyle name="Currency 4 7 2 3 2" xfId="3493" xr:uid="{E1366DF8-9F12-4314-B65E-4BE0E374C11D}"/>
    <cellStyle name="Currency 4 7 2 3 2 2" xfId="7167" xr:uid="{C9242419-06E1-4AEE-ABB5-3F7348E43676}"/>
    <cellStyle name="Currency 4 7 2 3 3" xfId="5443" xr:uid="{8BE8399F-86D3-4A22-AB3E-CE7BCE817C58}"/>
    <cellStyle name="Currency 4 7 2 4" xfId="3494" xr:uid="{05758E71-5DCA-490B-89BB-0BA3506194B0}"/>
    <cellStyle name="Currency 4 7 2 4 2" xfId="7168" xr:uid="{94597CB9-DD69-42BA-B3B0-590A8F1148BC}"/>
    <cellStyle name="Currency 4 7 2 5" xfId="4004" xr:uid="{1B563B55-32A2-45A7-96CB-539B655CF9F6}"/>
    <cellStyle name="Currency 4 7 3" xfId="906" xr:uid="{92340CE2-FDA9-43C5-8196-F05C3A368F4E}"/>
    <cellStyle name="Currency 4 7 3 2" xfId="1770" xr:uid="{D6132CA1-6B47-4D9E-BB44-81C0CBFEF25E}"/>
    <cellStyle name="Currency 4 7 3 2 2" xfId="3495" xr:uid="{5BE850A6-915D-4BFA-BB48-EEBDD52A3853}"/>
    <cellStyle name="Currency 4 7 3 2 2 2" xfId="7169" xr:uid="{41C210AB-A1D5-45D8-8AC0-B48A5ED261D2}"/>
    <cellStyle name="Currency 4 7 3 2 3" xfId="5444" xr:uid="{9416E86E-A9EB-4CC7-995D-0749A814BAD1}"/>
    <cellStyle name="Currency 4 7 3 3" xfId="3496" xr:uid="{8B7AC302-FD28-4F5C-B820-59129C7E88F1}"/>
    <cellStyle name="Currency 4 7 3 3 2" xfId="7170" xr:uid="{927ED701-434D-438F-9612-8810ACB0F72C}"/>
    <cellStyle name="Currency 4 7 3 4" xfId="4592" xr:uid="{DE34BEF2-1CF1-482C-98CE-1D13807A1A83}"/>
    <cellStyle name="Currency 4 7 4" xfId="496" xr:uid="{A27C8A6A-4B30-46BE-A353-2A7658DB71C9}"/>
    <cellStyle name="Currency 4 7 4 2" xfId="1771" xr:uid="{A7A8808B-772D-4FB1-BE2E-0E6E9655BC83}"/>
    <cellStyle name="Currency 4 7 4 2 2" xfId="3497" xr:uid="{7AD4D2FE-C4F3-461E-89BB-249E60A6977F}"/>
    <cellStyle name="Currency 4 7 4 2 2 2" xfId="7171" xr:uid="{23DCE79D-5AA2-4C99-97C1-098931377DA9}"/>
    <cellStyle name="Currency 4 7 4 2 3" xfId="5445" xr:uid="{2D48D787-F654-4783-8762-1DCB5E8034C4}"/>
    <cellStyle name="Currency 4 7 4 3" xfId="3498" xr:uid="{40FF269B-94B4-43E4-A9DA-2297E7294ABC}"/>
    <cellStyle name="Currency 4 7 4 3 2" xfId="7172" xr:uid="{85BA1890-F340-4AAE-85C9-3913F29D2424}"/>
    <cellStyle name="Currency 4 7 4 4" xfId="4182" xr:uid="{55904F33-7D43-41E1-8612-2DE22EBC425F}"/>
    <cellStyle name="Currency 4 7 5" xfId="1772" xr:uid="{96205AEC-57EE-4721-9D0D-5353091C147C}"/>
    <cellStyle name="Currency 4 7 5 2" xfId="3499" xr:uid="{B5E098BA-3328-469B-B9BE-BF2ABE337D0B}"/>
    <cellStyle name="Currency 4 7 5 2 2" xfId="7173" xr:uid="{734936C2-56D9-4349-A2D5-A888ADFC9C57}"/>
    <cellStyle name="Currency 4 7 5 3" xfId="5446" xr:uid="{549ACF03-6FE8-4661-A16C-483AA035B0ED}"/>
    <cellStyle name="Currency 4 7 6" xfId="3500" xr:uid="{39184F98-62AC-4515-B390-19D83FB81C59}"/>
    <cellStyle name="Currency 4 7 6 2" xfId="7174" xr:uid="{033718D3-DD2A-4D3B-8984-26DA426253C7}"/>
    <cellStyle name="Currency 4 7 7" xfId="3814" xr:uid="{07DABCB3-102B-45CB-A5AF-06DC2674C67D}"/>
    <cellStyle name="Currency 4 8" xfId="286" xr:uid="{8F375138-E013-48C2-8616-2EC9E2DABB7F}"/>
    <cellStyle name="Currency 4 8 2" xfId="907" xr:uid="{F3D02CD5-E3F6-4FC3-ACC6-A7A2DB71C927}"/>
    <cellStyle name="Currency 4 8 2 2" xfId="1773" xr:uid="{482BA030-6138-4C23-B4A5-E3C8B64C395C}"/>
    <cellStyle name="Currency 4 8 2 2 2" xfId="3501" xr:uid="{8F08D1F2-F651-473F-81C6-849CC8799E6F}"/>
    <cellStyle name="Currency 4 8 2 2 2 2" xfId="7175" xr:uid="{818C3E40-9E14-4D9C-AF14-B74280A028F8}"/>
    <cellStyle name="Currency 4 8 2 2 3" xfId="5447" xr:uid="{B5ACC7C4-270E-402D-9F1D-9C294BEA4F4F}"/>
    <cellStyle name="Currency 4 8 2 3" xfId="3502" xr:uid="{5EBEE7DB-C223-4321-813E-37C547E946E6}"/>
    <cellStyle name="Currency 4 8 2 3 2" xfId="7176" xr:uid="{C48A86CD-AEE6-43FE-B1B4-EA8F2856B7DA}"/>
    <cellStyle name="Currency 4 8 2 4" xfId="4593" xr:uid="{9DAE79FC-B696-4124-A285-BE067FF69C14}"/>
    <cellStyle name="Currency 4 8 3" xfId="1774" xr:uid="{161109ED-0EE7-47F4-B27A-48448921104B}"/>
    <cellStyle name="Currency 4 8 3 2" xfId="3503" xr:uid="{658B8D0B-EFC6-4243-A434-8F702A8F7788}"/>
    <cellStyle name="Currency 4 8 3 2 2" xfId="7177" xr:uid="{2A8F5E06-AF0C-49BB-B605-5F7198D3E0B2}"/>
    <cellStyle name="Currency 4 8 3 3" xfId="5448" xr:uid="{E1C430A9-95EB-4857-8A78-56EE4DAF2463}"/>
    <cellStyle name="Currency 4 8 4" xfId="3504" xr:uid="{FC0A50AE-A805-477C-8C37-75C099717074}"/>
    <cellStyle name="Currency 4 8 4 2" xfId="7178" xr:uid="{AB1F9A43-B4C1-4303-8E06-B6D7FFE444D4}"/>
    <cellStyle name="Currency 4 8 5" xfId="3977" xr:uid="{991113B8-D563-42E0-B68D-93B5CAFE263B}"/>
    <cellStyle name="Currency 4 9" xfId="908" xr:uid="{71D9A425-CBAE-4AD0-AE18-50B24A40573B}"/>
    <cellStyle name="Currency 4 9 2" xfId="1775" xr:uid="{71AF30D9-5706-44C3-85CA-35638A1DDF27}"/>
    <cellStyle name="Currency 4 9 2 2" xfId="3505" xr:uid="{E6C4423A-7FBF-46CB-8D90-F2C17D02797A}"/>
    <cellStyle name="Currency 4 9 2 2 2" xfId="7179" xr:uid="{9D02CF69-02BB-4E93-B17C-90F510514B7E}"/>
    <cellStyle name="Currency 4 9 2 3" xfId="5449" xr:uid="{C42111C5-33C9-4D89-8AE5-6EA226339014}"/>
    <cellStyle name="Currency 4 9 3" xfId="3506" xr:uid="{7433685D-4C7A-4BD4-9A5E-DE2B4DA80121}"/>
    <cellStyle name="Currency 4 9 3 2" xfId="7180" xr:uid="{098E6EF9-48C8-4811-BEED-740D96FE0D9D}"/>
    <cellStyle name="Currency 4 9 4" xfId="4594" xr:uid="{F016E70A-2A95-4BAA-8E65-0B4B655BD588}"/>
    <cellStyle name="Currency 5" xfId="81" xr:uid="{9442C4D4-E072-4CFC-9A13-9684F3C90C2A}"/>
    <cellStyle name="Currency 5 10" xfId="1776" xr:uid="{16F196B9-B022-4AB5-8E04-D96D97967958}"/>
    <cellStyle name="Currency 5 10 2" xfId="3507" xr:uid="{ED4BFAB7-9956-485D-A460-4542DCE00D05}"/>
    <cellStyle name="Currency 5 10 2 2" xfId="7181" xr:uid="{E35965FE-8900-420A-AC48-B9A4ABB33FBF}"/>
    <cellStyle name="Currency 5 10 3" xfId="5450" xr:uid="{A4BB0CAA-2E52-43BD-BA2E-A490D0110BED}"/>
    <cellStyle name="Currency 5 11" xfId="3508" xr:uid="{110F9E3E-A85B-4981-8BCC-2EE5E51B84C5}"/>
    <cellStyle name="Currency 5 11 2" xfId="7182" xr:uid="{4E2EC50A-8F0A-46ED-8E3A-B6B849EE62A9}"/>
    <cellStyle name="Currency 5 12" xfId="3796" xr:uid="{32533683-BEE8-4119-B725-1EAB1D012383}"/>
    <cellStyle name="Currency 5 2" xfId="82" xr:uid="{E1F56FF0-6274-475E-B2B7-4B3EE8A4785B}"/>
    <cellStyle name="Currency 5 2 2" xfId="144" xr:uid="{A1000D37-AE7E-4DFE-B2C7-BE4DF4CA3508}"/>
    <cellStyle name="Currency 5 2 2 2" xfId="353" xr:uid="{A457FB06-817F-4971-912E-DD4016078796}"/>
    <cellStyle name="Currency 5 2 2 2 2" xfId="909" xr:uid="{E684667E-8CE2-4C2F-AF8A-B94C49F55DE4}"/>
    <cellStyle name="Currency 5 2 2 2 2 2" xfId="1777" xr:uid="{84008DDF-EC12-4726-BB4E-6A356D7173E8}"/>
    <cellStyle name="Currency 5 2 2 2 2 2 2" xfId="3509" xr:uid="{30128B5F-7556-4724-815B-60AC983F735D}"/>
    <cellStyle name="Currency 5 2 2 2 2 2 2 2" xfId="7183" xr:uid="{9C8D01B8-3F12-40E1-BFBE-0B1B316DB817}"/>
    <cellStyle name="Currency 5 2 2 2 2 2 3" xfId="5451" xr:uid="{C884E98D-AB16-4260-8737-8738B7CCC653}"/>
    <cellStyle name="Currency 5 2 2 2 2 3" xfId="3510" xr:uid="{46668EB0-78EA-433B-A41F-572E84ED2720}"/>
    <cellStyle name="Currency 5 2 2 2 2 3 2" xfId="7184" xr:uid="{E465C3FF-FBB3-4CBC-88D3-BC2A168E1698}"/>
    <cellStyle name="Currency 5 2 2 2 2 4" xfId="4595" xr:uid="{BBF1B961-9B37-4820-ADC1-96F7273FE275}"/>
    <cellStyle name="Currency 5 2 2 2 3" xfId="1778" xr:uid="{A91A5E54-341A-4194-B2D7-EC35BDE51F5E}"/>
    <cellStyle name="Currency 5 2 2 2 3 2" xfId="3511" xr:uid="{5084B3B3-78DE-4704-9E51-98B37965DF53}"/>
    <cellStyle name="Currency 5 2 2 2 3 2 2" xfId="7185" xr:uid="{A2D1B01F-6949-4827-B618-E1C1A0705722}"/>
    <cellStyle name="Currency 5 2 2 2 3 3" xfId="5452" xr:uid="{66FCF23E-3422-49F9-81D4-8A84DBA52282}"/>
    <cellStyle name="Currency 5 2 2 2 4" xfId="3512" xr:uid="{C70D5795-5149-430C-8056-46DF0399A890}"/>
    <cellStyle name="Currency 5 2 2 2 4 2" xfId="7186" xr:uid="{382EBD87-B986-4A1E-9930-1ADABD2B3C2E}"/>
    <cellStyle name="Currency 5 2 2 2 5" xfId="4041" xr:uid="{07B7A6CF-CB11-4055-867C-894490C7E71F}"/>
    <cellStyle name="Currency 5 2 2 3" xfId="910" xr:uid="{F085D5BD-9F07-403C-B603-16783669FDC4}"/>
    <cellStyle name="Currency 5 2 2 3 2" xfId="1779" xr:uid="{CA0A63F7-B23A-4DE6-842A-473507CBA1CA}"/>
    <cellStyle name="Currency 5 2 2 3 2 2" xfId="3513" xr:uid="{7D589D31-05A7-408E-BC56-4CFF7DB8AF1A}"/>
    <cellStyle name="Currency 5 2 2 3 2 2 2" xfId="7187" xr:uid="{6E74409C-7C75-4F7C-AFE2-7B294A2FA525}"/>
    <cellStyle name="Currency 5 2 2 3 2 3" xfId="5453" xr:uid="{3B9595D5-BC4F-421A-969E-2B8E88E480D3}"/>
    <cellStyle name="Currency 5 2 2 3 3" xfId="3514" xr:uid="{D5703A49-6E35-4B14-91B8-E98A5FE69BD7}"/>
    <cellStyle name="Currency 5 2 2 3 3 2" xfId="7188" xr:uid="{FE10009E-F9E5-41B1-80E2-F46C873F2811}"/>
    <cellStyle name="Currency 5 2 2 3 4" xfId="4596" xr:uid="{CCE0BC01-C293-4DF5-A092-84C9605B8EAC}"/>
    <cellStyle name="Currency 5 2 2 4" xfId="533" xr:uid="{1B90DE06-D2B7-4974-AC76-107899EFFBA4}"/>
    <cellStyle name="Currency 5 2 2 4 2" xfId="1780" xr:uid="{67799E1D-2B2E-41CD-9DD1-1362D3935CE1}"/>
    <cellStyle name="Currency 5 2 2 4 2 2" xfId="3515" xr:uid="{6BF7FFCA-F058-4B7D-99D7-4801DD0FC338}"/>
    <cellStyle name="Currency 5 2 2 4 2 2 2" xfId="7189" xr:uid="{7A1B4C98-1976-4E3A-8B41-D52AEBB3A266}"/>
    <cellStyle name="Currency 5 2 2 4 2 3" xfId="5454" xr:uid="{4F45B50D-33A9-4B8E-8552-E890C75FCD10}"/>
    <cellStyle name="Currency 5 2 2 4 3" xfId="3516" xr:uid="{27399C47-29AD-470D-A123-1C77EDCE398E}"/>
    <cellStyle name="Currency 5 2 2 4 3 2" xfId="7190" xr:uid="{D5B73451-4BC9-4461-BBA2-F5A380F4D0EC}"/>
    <cellStyle name="Currency 5 2 2 4 4" xfId="4219" xr:uid="{984E3617-E4CF-4B0D-8D2A-6EE02B4BEFFC}"/>
    <cellStyle name="Currency 5 2 2 5" xfId="1781" xr:uid="{BF58B435-E77A-4EC1-BA12-0009BBF62EBD}"/>
    <cellStyle name="Currency 5 2 2 5 2" xfId="3517" xr:uid="{CF3CE6BB-82B2-421C-88D7-9EADCEB6B6E1}"/>
    <cellStyle name="Currency 5 2 2 5 2 2" xfId="7191" xr:uid="{72B8C2FD-7F14-4E7C-B939-4B8318B492D7}"/>
    <cellStyle name="Currency 5 2 2 5 3" xfId="5455" xr:uid="{6595299C-7EC8-4C81-8F29-2B58D52EF198}"/>
    <cellStyle name="Currency 5 2 2 6" xfId="3518" xr:uid="{526A91AD-48F3-4209-9F5B-D41355ED4031}"/>
    <cellStyle name="Currency 5 2 2 6 2" xfId="7192" xr:uid="{55BD81F2-3236-4881-9126-361B838028B9}"/>
    <cellStyle name="Currency 5 2 2 7" xfId="3851" xr:uid="{C8C5392C-3AC0-41A1-ACA3-D85B1B43C2CD}"/>
    <cellStyle name="Currency 5 2 3" xfId="296" xr:uid="{B00C5884-0509-49E6-B217-2528F0403EB5}"/>
    <cellStyle name="Currency 5 2 3 2" xfId="911" xr:uid="{1CA80BFC-E08C-401F-9C09-2C20713B3699}"/>
    <cellStyle name="Currency 5 2 3 2 2" xfId="1782" xr:uid="{7A548E01-7C5C-4D2A-A1F3-6BACAD437BBF}"/>
    <cellStyle name="Currency 5 2 3 2 2 2" xfId="3519" xr:uid="{B1040271-E58C-405A-BB75-E80E0CE71BD3}"/>
    <cellStyle name="Currency 5 2 3 2 2 2 2" xfId="7193" xr:uid="{0BBC2DDA-6B70-43B2-80DE-E8B897252204}"/>
    <cellStyle name="Currency 5 2 3 2 2 3" xfId="5456" xr:uid="{66AA75A1-8ED1-4BEC-A383-0FD0F53D9D50}"/>
    <cellStyle name="Currency 5 2 3 2 3" xfId="3520" xr:uid="{5D7555DB-C5C9-4B32-BB56-1A2BD0FEAA8F}"/>
    <cellStyle name="Currency 5 2 3 2 3 2" xfId="7194" xr:uid="{CEABC048-7E17-4749-AD1A-078E56CF19B6}"/>
    <cellStyle name="Currency 5 2 3 2 4" xfId="4597" xr:uid="{70C86A5C-6A92-4F29-86FA-7B5F6F2DC1F2}"/>
    <cellStyle name="Currency 5 2 3 3" xfId="1783" xr:uid="{A5C6288A-6DE1-42ED-A117-13E9248C47FF}"/>
    <cellStyle name="Currency 5 2 3 3 2" xfId="3521" xr:uid="{9A7A1AF8-59BF-4483-A2AD-26F2D48C59DA}"/>
    <cellStyle name="Currency 5 2 3 3 2 2" xfId="7195" xr:uid="{B61E60A9-89DA-4C7C-905B-26761BB38B20}"/>
    <cellStyle name="Currency 5 2 3 3 3" xfId="5457" xr:uid="{EF33074B-E2F2-4FB7-871E-E68D62E20D22}"/>
    <cellStyle name="Currency 5 2 3 4" xfId="3522" xr:uid="{5E4F3E8D-1B50-4E1B-9AC2-B2BF6A6758C4}"/>
    <cellStyle name="Currency 5 2 3 4 2" xfId="7196" xr:uid="{436661F2-259E-43C4-9D89-2129B011E2C4}"/>
    <cellStyle name="Currency 5 2 3 5" xfId="3987" xr:uid="{631A2BEF-FDE3-424A-B3C6-4393B0760560}"/>
    <cellStyle name="Currency 5 2 4" xfId="912" xr:uid="{E910A324-2BC0-4EE1-8F28-66F07FC232C4}"/>
    <cellStyle name="Currency 5 2 4 2" xfId="1784" xr:uid="{EAAB8AC5-C8E7-458A-8467-F579DFDC14FA}"/>
    <cellStyle name="Currency 5 2 4 2 2" xfId="3523" xr:uid="{97DD2AB2-1CD3-4C66-8320-7BA4A8C27BB3}"/>
    <cellStyle name="Currency 5 2 4 2 2 2" xfId="7197" xr:uid="{7CB0E657-60BB-4D86-B10B-B63EE6D65486}"/>
    <cellStyle name="Currency 5 2 4 2 3" xfId="5458" xr:uid="{2D821E7C-4C3A-4A60-9142-174ED8D247DF}"/>
    <cellStyle name="Currency 5 2 4 3" xfId="3524" xr:uid="{3B970E61-8728-4ED9-8FF4-4B50C2C4FAC3}"/>
    <cellStyle name="Currency 5 2 4 3 2" xfId="7198" xr:uid="{A88E7B3B-E3FA-4F15-A2C1-4C35E97AEC86}"/>
    <cellStyle name="Currency 5 2 4 4" xfId="4598" xr:uid="{1500AEF3-4C51-40B9-8A6A-820D6F94094F}"/>
    <cellStyle name="Currency 5 2 5" xfId="479" xr:uid="{9FD393E8-DF4D-46EB-9507-460ED4BF932F}"/>
    <cellStyle name="Currency 5 2 5 2" xfId="1785" xr:uid="{5714FBC7-70F3-4706-88A7-D03D0CFB8DEF}"/>
    <cellStyle name="Currency 5 2 5 2 2" xfId="3525" xr:uid="{359954E9-BF18-4DB7-A0AF-117A11F8B4CB}"/>
    <cellStyle name="Currency 5 2 5 2 2 2" xfId="7199" xr:uid="{1E2D5C86-BE02-4BCE-B40A-AF85C907619A}"/>
    <cellStyle name="Currency 5 2 5 2 3" xfId="5459" xr:uid="{253F868B-78C3-448F-A137-5AC0488950F3}"/>
    <cellStyle name="Currency 5 2 5 3" xfId="3526" xr:uid="{E6F011F5-2DAF-484E-8F4C-3EA79592F4B4}"/>
    <cellStyle name="Currency 5 2 5 3 2" xfId="7200" xr:uid="{5213514B-8388-4E32-BE28-D90A8DFBAF7E}"/>
    <cellStyle name="Currency 5 2 5 4" xfId="4165" xr:uid="{3967AEE8-9E26-446C-9E32-F5D19E2ED678}"/>
    <cellStyle name="Currency 5 2 6" xfId="1786" xr:uid="{463370A5-53A7-4B42-B913-30FC18C0EC63}"/>
    <cellStyle name="Currency 5 2 6 2" xfId="3527" xr:uid="{886DC108-7674-4B6C-BB0A-04A6E8A5C0DE}"/>
    <cellStyle name="Currency 5 2 6 2 2" xfId="7201" xr:uid="{91C94A57-2D03-4338-BA0A-C41FD7962A9D}"/>
    <cellStyle name="Currency 5 2 6 3" xfId="5460" xr:uid="{771F3DB8-1021-4FE0-ABD7-8B2B1F657C6B}"/>
    <cellStyle name="Currency 5 2 7" xfId="3528" xr:uid="{60575DAA-525C-4880-BCC4-C8E215F133B4}"/>
    <cellStyle name="Currency 5 2 7 2" xfId="7202" xr:uid="{B9FDA95D-8BC4-461D-95D5-C6CB12CD63EC}"/>
    <cellStyle name="Currency 5 2 8" xfId="3797" xr:uid="{921F0F4D-008D-4171-B27F-E3185BE439EA}"/>
    <cellStyle name="Currency 5 3" xfId="83" xr:uid="{CAB97706-9240-4493-8A8C-1A036BF88CE9}"/>
    <cellStyle name="Currency 5 3 2" xfId="158" xr:uid="{12FC8278-C1F2-4E86-96E8-8A0A00112B7B}"/>
    <cellStyle name="Currency 5 3 2 2" xfId="367" xr:uid="{D75C711C-D1FF-422A-99FF-4FD8D319FF09}"/>
    <cellStyle name="Currency 5 3 2 2 2" xfId="913" xr:uid="{5A705CC8-6836-4BC0-A457-AF9131C2C72E}"/>
    <cellStyle name="Currency 5 3 2 2 2 2" xfId="1787" xr:uid="{F9FFB182-ED26-42A7-85D3-C96FDF754DD4}"/>
    <cellStyle name="Currency 5 3 2 2 2 2 2" xfId="3529" xr:uid="{E20F5C99-A41F-4CDE-A299-08ACA4CEE47A}"/>
    <cellStyle name="Currency 5 3 2 2 2 2 2 2" xfId="7203" xr:uid="{5C69D7C1-6B7E-4D15-B984-8CC3B7791781}"/>
    <cellStyle name="Currency 5 3 2 2 2 2 3" xfId="5461" xr:uid="{4D0E8420-7A34-4653-BAAD-E231A378FD3B}"/>
    <cellStyle name="Currency 5 3 2 2 2 3" xfId="3530" xr:uid="{DC76A1A6-5CBD-4A16-AFF5-AEA8885F5A67}"/>
    <cellStyle name="Currency 5 3 2 2 2 3 2" xfId="7204" xr:uid="{F448B557-C786-4DE3-8510-975FF9E363E9}"/>
    <cellStyle name="Currency 5 3 2 2 2 4" xfId="4599" xr:uid="{78606FBA-7EA6-49A4-9232-D3CB86978ECC}"/>
    <cellStyle name="Currency 5 3 2 2 3" xfId="1788" xr:uid="{880FBDC2-26A8-4202-BED7-7B0D2BA4E6C5}"/>
    <cellStyle name="Currency 5 3 2 2 3 2" xfId="3531" xr:uid="{2741F7C3-9E42-41B2-B290-319B895B89EB}"/>
    <cellStyle name="Currency 5 3 2 2 3 2 2" xfId="7205" xr:uid="{69170493-1CBC-42D6-822A-2D560F1BAA26}"/>
    <cellStyle name="Currency 5 3 2 2 3 3" xfId="5462" xr:uid="{359B3658-2094-47E1-9C6C-2081690E37B7}"/>
    <cellStyle name="Currency 5 3 2 2 4" xfId="3532" xr:uid="{3B1EFB2E-5641-4502-A925-1F0CB46E0B34}"/>
    <cellStyle name="Currency 5 3 2 2 4 2" xfId="7206" xr:uid="{9819B40B-D14F-4DE9-875C-EB0020061A02}"/>
    <cellStyle name="Currency 5 3 2 2 5" xfId="4055" xr:uid="{4C48E576-B8D1-4B1E-A7DE-E9024E7AF78C}"/>
    <cellStyle name="Currency 5 3 2 3" xfId="914" xr:uid="{A17DF5BD-D88C-4A4D-8001-D844833D7BF9}"/>
    <cellStyle name="Currency 5 3 2 3 2" xfId="1789" xr:uid="{76806AC4-DDA9-489C-BF9E-195660D1F422}"/>
    <cellStyle name="Currency 5 3 2 3 2 2" xfId="3533" xr:uid="{ECB9321F-7AF5-495E-9954-AC957BCEF6BA}"/>
    <cellStyle name="Currency 5 3 2 3 2 2 2" xfId="7207" xr:uid="{280D0B5D-E720-445C-B393-103A39C5F54F}"/>
    <cellStyle name="Currency 5 3 2 3 2 3" xfId="5463" xr:uid="{D450AFEE-84BC-4499-B415-4424BB75B95E}"/>
    <cellStyle name="Currency 5 3 2 3 3" xfId="3534" xr:uid="{1DFE8B61-2A01-49F7-A510-3FCAF2F3BF71}"/>
    <cellStyle name="Currency 5 3 2 3 3 2" xfId="7208" xr:uid="{1BD68D3E-F4F5-44D1-864F-C05F06353E24}"/>
    <cellStyle name="Currency 5 3 2 3 4" xfId="4600" xr:uid="{C3DDA812-5AAF-47CA-8395-207216F413A6}"/>
    <cellStyle name="Currency 5 3 2 4" xfId="547" xr:uid="{F79221FE-D3F5-421A-B517-4CE1EAA50720}"/>
    <cellStyle name="Currency 5 3 2 4 2" xfId="1790" xr:uid="{5D1D0026-F933-4124-90A7-12F565F5E40D}"/>
    <cellStyle name="Currency 5 3 2 4 2 2" xfId="3535" xr:uid="{2CDCCC7E-9D4E-4692-AC03-4F5A79038BB2}"/>
    <cellStyle name="Currency 5 3 2 4 2 2 2" xfId="7209" xr:uid="{E7A46D47-0517-46BA-BD1C-4B3B79950D03}"/>
    <cellStyle name="Currency 5 3 2 4 2 3" xfId="5464" xr:uid="{81479A50-4DBD-4D8F-B555-06B45557A958}"/>
    <cellStyle name="Currency 5 3 2 4 3" xfId="3536" xr:uid="{5328F852-CF6F-4DCD-8FE4-EA4969E4D0D9}"/>
    <cellStyle name="Currency 5 3 2 4 3 2" xfId="7210" xr:uid="{A7087E7A-AD51-47CA-B4BD-62C08F558100}"/>
    <cellStyle name="Currency 5 3 2 4 4" xfId="4233" xr:uid="{FCB808CC-F726-4C53-842E-40601E721058}"/>
    <cellStyle name="Currency 5 3 2 5" xfId="1791" xr:uid="{1BF5B569-2111-4F36-B532-CE4492D3BB22}"/>
    <cellStyle name="Currency 5 3 2 5 2" xfId="3537" xr:uid="{DCA1953B-ACDD-40C5-9AED-B5EC69DCE813}"/>
    <cellStyle name="Currency 5 3 2 5 2 2" xfId="7211" xr:uid="{75544827-BA85-4D23-BB63-D05C8491EB28}"/>
    <cellStyle name="Currency 5 3 2 5 3" xfId="5465" xr:uid="{548341EF-C915-45E0-94F6-9807845DB771}"/>
    <cellStyle name="Currency 5 3 2 6" xfId="3538" xr:uid="{AB7BA201-22E6-4340-8E18-4C65235CA2B9}"/>
    <cellStyle name="Currency 5 3 2 6 2" xfId="7212" xr:uid="{836B47EB-F079-4109-8E16-B337C48C128D}"/>
    <cellStyle name="Currency 5 3 2 7" xfId="3865" xr:uid="{44FA7EE4-24A2-4EEC-9BEB-7665B3D55990}"/>
    <cellStyle name="Currency 5 3 3" xfId="297" xr:uid="{1C6143BB-5903-43A8-9EB5-86F6521A0832}"/>
    <cellStyle name="Currency 5 3 3 2" xfId="915" xr:uid="{5B497AC0-D012-43C1-9ABF-CAFF3ED8EE4F}"/>
    <cellStyle name="Currency 5 3 3 2 2" xfId="1792" xr:uid="{7A8B1D81-4646-461F-966D-6150B051F98B}"/>
    <cellStyle name="Currency 5 3 3 2 2 2" xfId="3539" xr:uid="{4CAB58AA-641F-408C-8FCA-4CB027D2CC7B}"/>
    <cellStyle name="Currency 5 3 3 2 2 2 2" xfId="7213" xr:uid="{FA55710E-BC0F-43D9-848B-2BF0CC9A8761}"/>
    <cellStyle name="Currency 5 3 3 2 2 3" xfId="5466" xr:uid="{8B8AA488-BAB5-4D8E-B9C1-257ADA709686}"/>
    <cellStyle name="Currency 5 3 3 2 3" xfId="3540" xr:uid="{7E8BF44A-6185-4B7B-BFDB-B46B46FCC2BD}"/>
    <cellStyle name="Currency 5 3 3 2 3 2" xfId="7214" xr:uid="{2B966B61-8A0D-494F-BC15-464AC759AC9E}"/>
    <cellStyle name="Currency 5 3 3 2 4" xfId="4601" xr:uid="{3D1239A0-4891-48DD-BE56-2645EC1AF10D}"/>
    <cellStyle name="Currency 5 3 3 3" xfId="1793" xr:uid="{1ACD0413-57B0-4938-BDF0-68838A766BFA}"/>
    <cellStyle name="Currency 5 3 3 3 2" xfId="3541" xr:uid="{2EB720F1-3B17-4886-B425-9D57AC4D1349}"/>
    <cellStyle name="Currency 5 3 3 3 2 2" xfId="7215" xr:uid="{802123D0-8492-4017-B2B2-9B58A11C155D}"/>
    <cellStyle name="Currency 5 3 3 3 3" xfId="5467" xr:uid="{065897BB-87BD-4344-A202-DF090B061A0B}"/>
    <cellStyle name="Currency 5 3 3 4" xfId="3542" xr:uid="{F51BDA68-A61A-4128-A3D9-D604E2E5C5DD}"/>
    <cellStyle name="Currency 5 3 3 4 2" xfId="7216" xr:uid="{6CC1EAB3-B0C4-4B42-AFDB-33E6487094E5}"/>
    <cellStyle name="Currency 5 3 3 5" xfId="3988" xr:uid="{3DA3634C-E53A-4BF1-BBA3-D7E3B897CA22}"/>
    <cellStyle name="Currency 5 3 4" xfId="916" xr:uid="{5952637C-4127-4285-B5C4-D255265BCDB1}"/>
    <cellStyle name="Currency 5 3 4 2" xfId="1794" xr:uid="{12759D15-B397-4D53-8226-0711EB3A22A9}"/>
    <cellStyle name="Currency 5 3 4 2 2" xfId="3543" xr:uid="{2930389F-8790-4D92-AD98-626AEEC4E2DE}"/>
    <cellStyle name="Currency 5 3 4 2 2 2" xfId="7217" xr:uid="{5A27B8B3-AA64-470F-84FD-BF9E732892AB}"/>
    <cellStyle name="Currency 5 3 4 2 3" xfId="5468" xr:uid="{801FE151-A285-4681-87BE-234F15A16247}"/>
    <cellStyle name="Currency 5 3 4 3" xfId="3544" xr:uid="{0C0C9321-7B70-49F1-8CD0-8C98E566CDE7}"/>
    <cellStyle name="Currency 5 3 4 3 2" xfId="7218" xr:uid="{3B41DF3C-17D6-4C37-A891-085EE48282EF}"/>
    <cellStyle name="Currency 5 3 4 4" xfId="4602" xr:uid="{DED0DC83-0504-4215-B334-7FFDC69539CA}"/>
    <cellStyle name="Currency 5 3 5" xfId="480" xr:uid="{71BB9EDD-4294-41C9-8527-2CB7DFF511ED}"/>
    <cellStyle name="Currency 5 3 5 2" xfId="1795" xr:uid="{042CE9C8-4AB1-47B6-A3D3-921F64D062FE}"/>
    <cellStyle name="Currency 5 3 5 2 2" xfId="3545" xr:uid="{8C46A5F1-E772-49AD-97AB-3608AD3AAD11}"/>
    <cellStyle name="Currency 5 3 5 2 2 2" xfId="7219" xr:uid="{D61AB4B4-DDEE-4857-9209-851E8A338324}"/>
    <cellStyle name="Currency 5 3 5 2 3" xfId="5469" xr:uid="{06477DC2-BDF5-42CD-AE62-B34CA7391A8A}"/>
    <cellStyle name="Currency 5 3 5 3" xfId="3546" xr:uid="{61DA33EC-4201-47ED-B91E-0459A63AA337}"/>
    <cellStyle name="Currency 5 3 5 3 2" xfId="7220" xr:uid="{CB3A9AC6-9E00-4245-AF4A-7A7F1D851F8C}"/>
    <cellStyle name="Currency 5 3 5 4" xfId="4166" xr:uid="{2A6E95CF-FD23-4E57-AD85-1224A80B30C8}"/>
    <cellStyle name="Currency 5 3 6" xfId="1796" xr:uid="{F7BD5440-D548-4227-97F5-64C39C9F76EF}"/>
    <cellStyle name="Currency 5 3 6 2" xfId="3547" xr:uid="{573FBCCF-ECAB-4670-95F0-F682519324B3}"/>
    <cellStyle name="Currency 5 3 6 2 2" xfId="7221" xr:uid="{15B8F922-C973-49F0-92D5-238647469B5E}"/>
    <cellStyle name="Currency 5 3 6 3" xfId="5470" xr:uid="{2726C80C-A861-4EDD-B385-C35643BE9BC2}"/>
    <cellStyle name="Currency 5 3 7" xfId="3548" xr:uid="{7E66F64B-BC92-4FDE-A7AC-3ABC6DEF7185}"/>
    <cellStyle name="Currency 5 3 7 2" xfId="7222" xr:uid="{FE4CAC77-B966-43A6-B0FA-9FD4247BD8BC}"/>
    <cellStyle name="Currency 5 3 8" xfId="3798" xr:uid="{CA634894-9125-49F7-B640-CDD006533B02}"/>
    <cellStyle name="Currency 5 4" xfId="84" xr:uid="{3E3E85EA-787D-4C49-9F22-DC5E2BBA0D91}"/>
    <cellStyle name="Currency 5 4 2" xfId="178" xr:uid="{0882C51E-9FCC-4214-87D2-13FCBDC87997}"/>
    <cellStyle name="Currency 5 4 2 2" xfId="387" xr:uid="{28FFB285-65D7-4B1B-BA8B-E3EEB8CD8F95}"/>
    <cellStyle name="Currency 5 4 2 2 2" xfId="917" xr:uid="{609BC91F-8E0F-41B8-9E74-3BBF4C2EEE94}"/>
    <cellStyle name="Currency 5 4 2 2 2 2" xfId="1797" xr:uid="{B986FFA5-A7F9-42CA-B968-755D4918B4CC}"/>
    <cellStyle name="Currency 5 4 2 2 2 2 2" xfId="3549" xr:uid="{0F135435-880E-401E-84BC-037E497FB446}"/>
    <cellStyle name="Currency 5 4 2 2 2 2 2 2" xfId="7223" xr:uid="{F98983DA-C501-4F63-9629-B5A7EFFE8FA4}"/>
    <cellStyle name="Currency 5 4 2 2 2 2 3" xfId="5471" xr:uid="{6179920C-8A6C-49DD-95C4-5E06DECC88A6}"/>
    <cellStyle name="Currency 5 4 2 2 2 3" xfId="3550" xr:uid="{F8D96132-5CA2-4396-83DC-0F4D9EEFAF4D}"/>
    <cellStyle name="Currency 5 4 2 2 2 3 2" xfId="7224" xr:uid="{A710D82E-28F6-4111-B91F-F50277B96592}"/>
    <cellStyle name="Currency 5 4 2 2 2 4" xfId="4603" xr:uid="{96CBFAA2-0F19-496E-950B-33F797A56CD1}"/>
    <cellStyle name="Currency 5 4 2 2 3" xfId="1798" xr:uid="{3B44009E-8635-4630-A04B-A123DFC76E1F}"/>
    <cellStyle name="Currency 5 4 2 2 3 2" xfId="3551" xr:uid="{ED57A0A0-2583-402A-8D87-35408037D284}"/>
    <cellStyle name="Currency 5 4 2 2 3 2 2" xfId="7225" xr:uid="{C0815D02-785C-49D3-9CCC-ED17A298F05C}"/>
    <cellStyle name="Currency 5 4 2 2 3 3" xfId="5472" xr:uid="{94449AB3-1EED-474F-87B8-05D3765C5209}"/>
    <cellStyle name="Currency 5 4 2 2 4" xfId="3552" xr:uid="{BFC5E828-CCF9-4F19-9D5A-25D02790E72D}"/>
    <cellStyle name="Currency 5 4 2 2 4 2" xfId="7226" xr:uid="{6056F1A9-BF68-4DAD-AF5F-7198FA228FCE}"/>
    <cellStyle name="Currency 5 4 2 2 5" xfId="4075" xr:uid="{5B634520-3B83-470A-A3D0-F1EDEAA4A664}"/>
    <cellStyle name="Currency 5 4 2 3" xfId="918" xr:uid="{9F638D9B-552C-464B-846F-8A84388ABAD9}"/>
    <cellStyle name="Currency 5 4 2 3 2" xfId="1799" xr:uid="{83F5C58C-28F8-4B7D-8263-AE8A707B1DE2}"/>
    <cellStyle name="Currency 5 4 2 3 2 2" xfId="3553" xr:uid="{03148535-B7CD-4840-A65F-D0AD05D9E911}"/>
    <cellStyle name="Currency 5 4 2 3 2 2 2" xfId="7227" xr:uid="{0D0505EB-7FE3-4B78-9104-1772D3DDFD83}"/>
    <cellStyle name="Currency 5 4 2 3 2 3" xfId="5473" xr:uid="{77A5A72E-6A0C-40C7-BCD7-7D63B1F5988B}"/>
    <cellStyle name="Currency 5 4 2 3 3" xfId="3554" xr:uid="{085B5113-68E7-48B7-9201-FD82F0016DAA}"/>
    <cellStyle name="Currency 5 4 2 3 3 2" xfId="7228" xr:uid="{51BAE3C4-CC42-4B67-A42F-92F466D5494D}"/>
    <cellStyle name="Currency 5 4 2 3 4" xfId="4604" xr:uid="{3A68D510-324F-4C35-8343-4D06A16EB512}"/>
    <cellStyle name="Currency 5 4 2 4" xfId="567" xr:uid="{D6C61C1A-5F13-4653-AB9A-142198CA5BE6}"/>
    <cellStyle name="Currency 5 4 2 4 2" xfId="1800" xr:uid="{D6DBB26B-ABA8-4239-B16B-A2AB28B7F319}"/>
    <cellStyle name="Currency 5 4 2 4 2 2" xfId="3555" xr:uid="{4D5996DE-DD1E-4913-9259-E25DC2B4E73A}"/>
    <cellStyle name="Currency 5 4 2 4 2 2 2" xfId="7229" xr:uid="{EE2A20B7-EE92-45A8-9813-3311AD80CD59}"/>
    <cellStyle name="Currency 5 4 2 4 2 3" xfId="5474" xr:uid="{187CE03B-A345-464F-867E-CCB20D91302A}"/>
    <cellStyle name="Currency 5 4 2 4 3" xfId="3556" xr:uid="{C2D569B2-B1F8-4C17-8A26-2F2BAFA33480}"/>
    <cellStyle name="Currency 5 4 2 4 3 2" xfId="7230" xr:uid="{863F481E-EE4E-470A-BDC2-FE737299B322}"/>
    <cellStyle name="Currency 5 4 2 4 4" xfId="4253" xr:uid="{8C73D42C-0DF1-4038-B029-219B8D2E196F}"/>
    <cellStyle name="Currency 5 4 2 5" xfId="1801" xr:uid="{BA1A180F-641E-4B6C-B9A7-051BF787B57F}"/>
    <cellStyle name="Currency 5 4 2 5 2" xfId="3557" xr:uid="{785B0226-49BE-4E79-B0AE-867AC058A0CC}"/>
    <cellStyle name="Currency 5 4 2 5 2 2" xfId="7231" xr:uid="{0B724AB6-EDB2-4FB8-9AE5-7D83A5CE536A}"/>
    <cellStyle name="Currency 5 4 2 5 3" xfId="5475" xr:uid="{07794E99-74B1-4D6D-8018-0AC4725FA480}"/>
    <cellStyle name="Currency 5 4 2 6" xfId="3558" xr:uid="{F6F0B1C8-BA7B-466A-9DF9-28B6771B5807}"/>
    <cellStyle name="Currency 5 4 2 6 2" xfId="7232" xr:uid="{E1ED1CD2-FD06-4B88-9873-B4435FFC92EA}"/>
    <cellStyle name="Currency 5 4 2 7" xfId="3885" xr:uid="{301D341A-F884-44BA-A7D1-178660D68DB3}"/>
    <cellStyle name="Currency 5 4 3" xfId="298" xr:uid="{A9E7CD56-E626-4AA1-9836-9A95716C0EA4}"/>
    <cellStyle name="Currency 5 4 3 2" xfId="919" xr:uid="{BF168A40-DE86-4425-A69C-E7F0A59AF7F0}"/>
    <cellStyle name="Currency 5 4 3 2 2" xfId="1802" xr:uid="{9999E045-79BA-4D3B-8133-2F7FEC979C98}"/>
    <cellStyle name="Currency 5 4 3 2 2 2" xfId="3559" xr:uid="{C01FE31C-9BB1-4C5F-B771-1FA440D7AC92}"/>
    <cellStyle name="Currency 5 4 3 2 2 2 2" xfId="7233" xr:uid="{C3D81AEA-E5A1-4691-9FFF-43D7EE5FF161}"/>
    <cellStyle name="Currency 5 4 3 2 2 3" xfId="5476" xr:uid="{777C05FE-CF20-4AB6-BFEB-5B2CF493B002}"/>
    <cellStyle name="Currency 5 4 3 2 3" xfId="3560" xr:uid="{1D33FB69-C161-482B-A873-13CB3D0471D4}"/>
    <cellStyle name="Currency 5 4 3 2 3 2" xfId="7234" xr:uid="{12CAB301-EB93-4846-BBE7-0C262CFC2E11}"/>
    <cellStyle name="Currency 5 4 3 2 4" xfId="4605" xr:uid="{F74D7E1D-EF6F-4F0A-84E4-666B980CBA22}"/>
    <cellStyle name="Currency 5 4 3 3" xfId="1803" xr:uid="{9C4E9F80-8E8D-4717-AAE2-D7C6EF1290EE}"/>
    <cellStyle name="Currency 5 4 3 3 2" xfId="3561" xr:uid="{BB9ADE18-6B10-4B29-A895-BCC960FE2B0E}"/>
    <cellStyle name="Currency 5 4 3 3 2 2" xfId="7235" xr:uid="{A765AE02-1F98-41D4-A0B6-A03E947AAA76}"/>
    <cellStyle name="Currency 5 4 3 3 3" xfId="5477" xr:uid="{E0229EB1-943B-420A-9E8A-866FF1F27021}"/>
    <cellStyle name="Currency 5 4 3 4" xfId="3562" xr:uid="{BD68BCCA-E1D2-4C32-AB78-6C23D411446D}"/>
    <cellStyle name="Currency 5 4 3 4 2" xfId="7236" xr:uid="{8D086517-182E-4405-9655-9534EC1C0179}"/>
    <cellStyle name="Currency 5 4 3 5" xfId="3989" xr:uid="{733F3F69-89FF-40E0-B09E-9965DB7B28A2}"/>
    <cellStyle name="Currency 5 4 4" xfId="920" xr:uid="{3CDDE9C5-DC10-40F8-B4E8-BA240FF1C0F5}"/>
    <cellStyle name="Currency 5 4 4 2" xfId="1804" xr:uid="{5CC1E795-2626-481F-8573-273BF7FAA13E}"/>
    <cellStyle name="Currency 5 4 4 2 2" xfId="3563" xr:uid="{DB9EB552-DD02-47CF-96B8-49135D5B3C8D}"/>
    <cellStyle name="Currency 5 4 4 2 2 2" xfId="7237" xr:uid="{281266D8-680C-4D85-B423-1264E44DA4E9}"/>
    <cellStyle name="Currency 5 4 4 2 3" xfId="5478" xr:uid="{CFD9D50C-FF3C-4F9B-9867-15E4952C43F0}"/>
    <cellStyle name="Currency 5 4 4 3" xfId="3564" xr:uid="{E79A62CF-CC89-4CAB-B501-83EFD9154B4D}"/>
    <cellStyle name="Currency 5 4 4 3 2" xfId="7238" xr:uid="{BFE76012-99F0-4264-B757-8BA755D9E24A}"/>
    <cellStyle name="Currency 5 4 4 4" xfId="4606" xr:uid="{5201CCAE-79E6-4024-A68A-8E82C0D13B1F}"/>
    <cellStyle name="Currency 5 4 5" xfId="481" xr:uid="{15957892-4E54-40EB-B7BD-AD2D883776C0}"/>
    <cellStyle name="Currency 5 4 5 2" xfId="1805" xr:uid="{869DAB5A-8D9B-4591-83C2-90ADFC1D46CD}"/>
    <cellStyle name="Currency 5 4 5 2 2" xfId="3565" xr:uid="{FECEB3D9-0C52-46C3-B8AF-2DF604B32F82}"/>
    <cellStyle name="Currency 5 4 5 2 2 2" xfId="7239" xr:uid="{B69E7660-A5A0-43EC-A757-E4D77376C619}"/>
    <cellStyle name="Currency 5 4 5 2 3" xfId="5479" xr:uid="{3812D51B-5B84-4F75-84D6-E45439487ACF}"/>
    <cellStyle name="Currency 5 4 5 3" xfId="3566" xr:uid="{1DF8234E-5064-447D-A7C1-50C64A1AA97D}"/>
    <cellStyle name="Currency 5 4 5 3 2" xfId="7240" xr:uid="{D37E0FDF-AB7C-45E4-9320-8B4EBF3CAC4E}"/>
    <cellStyle name="Currency 5 4 5 4" xfId="4167" xr:uid="{5A51C1FD-DDC7-4467-9E65-691E6679F6C5}"/>
    <cellStyle name="Currency 5 4 6" xfId="1806" xr:uid="{6D2A1900-7581-4DCD-8632-53E58CBAFD43}"/>
    <cellStyle name="Currency 5 4 6 2" xfId="3567" xr:uid="{5CBF4847-4A51-4F1F-B98E-77660696A959}"/>
    <cellStyle name="Currency 5 4 6 2 2" xfId="7241" xr:uid="{23216980-F997-48A1-B081-02F0B6BE7603}"/>
    <cellStyle name="Currency 5 4 6 3" xfId="5480" xr:uid="{26F8389B-504D-44FB-96B2-4BF818CE5267}"/>
    <cellStyle name="Currency 5 4 7" xfId="3568" xr:uid="{1E8E7F9B-76D0-41A2-A77D-4271B1AB32F9}"/>
    <cellStyle name="Currency 5 4 7 2" xfId="7242" xr:uid="{0EF8E467-2909-43A3-8976-1DC2D97E8231}"/>
    <cellStyle name="Currency 5 4 8" xfId="3799" xr:uid="{DBBE52C4-70DD-4798-AD93-A0E7622890A2}"/>
    <cellStyle name="Currency 5 5" xfId="85" xr:uid="{F77C9AA2-73D2-4D55-9063-0065DD85364A}"/>
    <cellStyle name="Currency 5 5 2" xfId="128" xr:uid="{064585DF-2E54-4670-AA38-9C8ED8262954}"/>
    <cellStyle name="Currency 5 5 2 2" xfId="337" xr:uid="{2E24C708-2F61-4176-B4D5-408440BBE516}"/>
    <cellStyle name="Currency 5 5 2 2 2" xfId="921" xr:uid="{6D5870F8-3F5C-4F2C-855F-96F5AFE740C7}"/>
    <cellStyle name="Currency 5 5 2 2 2 2" xfId="1807" xr:uid="{9ACFF359-479A-4884-9D0C-7050F1D9DCD0}"/>
    <cellStyle name="Currency 5 5 2 2 2 2 2" xfId="3569" xr:uid="{05554550-38F5-439B-9815-A3ACE6679A1B}"/>
    <cellStyle name="Currency 5 5 2 2 2 2 2 2" xfId="7243" xr:uid="{AE8FB1CE-15D9-4F6D-A90F-9E8BF300B143}"/>
    <cellStyle name="Currency 5 5 2 2 2 2 3" xfId="5481" xr:uid="{B9CE8010-813D-43D3-AA0D-280F987B12EB}"/>
    <cellStyle name="Currency 5 5 2 2 2 3" xfId="3570" xr:uid="{7E59C601-4694-462B-A014-73D8224A0601}"/>
    <cellStyle name="Currency 5 5 2 2 2 3 2" xfId="7244" xr:uid="{6EC94FBB-7030-4DD0-ACA8-30F59FA4F0CD}"/>
    <cellStyle name="Currency 5 5 2 2 2 4" xfId="4607" xr:uid="{34F35504-71B4-4501-B5B6-A4A3B9261E0C}"/>
    <cellStyle name="Currency 5 5 2 2 3" xfId="1808" xr:uid="{CDEAF74E-2F45-41E6-A357-CE693779CEE2}"/>
    <cellStyle name="Currency 5 5 2 2 3 2" xfId="3571" xr:uid="{C1541C31-6649-4CC2-BAA9-358D2E999EC4}"/>
    <cellStyle name="Currency 5 5 2 2 3 2 2" xfId="7245" xr:uid="{8C0E3064-4C06-4A2E-AC81-D19505800820}"/>
    <cellStyle name="Currency 5 5 2 2 3 3" xfId="5482" xr:uid="{59B3768E-ADDF-4BF5-8908-0C96DDFA66BE}"/>
    <cellStyle name="Currency 5 5 2 2 4" xfId="3572" xr:uid="{FC4878C6-09E2-4C21-B44C-56B0575036DD}"/>
    <cellStyle name="Currency 5 5 2 2 4 2" xfId="7246" xr:uid="{BD24089A-DD09-45F9-94CA-704E98B282C1}"/>
    <cellStyle name="Currency 5 5 2 2 5" xfId="4025" xr:uid="{3DFCD657-D0F5-411E-9E04-DECD8352D13C}"/>
    <cellStyle name="Currency 5 5 2 3" xfId="922" xr:uid="{13671995-1DC6-4648-A848-F4259BD06929}"/>
    <cellStyle name="Currency 5 5 2 3 2" xfId="1809" xr:uid="{A1F5868A-03CB-4B83-9CD5-38FA57D8AD64}"/>
    <cellStyle name="Currency 5 5 2 3 2 2" xfId="3573" xr:uid="{CD30FED6-5B67-4A6C-9CBD-5AEFD18387E9}"/>
    <cellStyle name="Currency 5 5 2 3 2 2 2" xfId="7247" xr:uid="{AA293505-B75C-4991-B032-9DF6E98D4226}"/>
    <cellStyle name="Currency 5 5 2 3 2 3" xfId="5483" xr:uid="{0760B3B1-B5BD-4588-9EAE-EE51A06A42B8}"/>
    <cellStyle name="Currency 5 5 2 3 3" xfId="3574" xr:uid="{736EB87E-3120-43E9-89E3-FDC9444087E0}"/>
    <cellStyle name="Currency 5 5 2 3 3 2" xfId="7248" xr:uid="{E4BADB9E-F90A-4CB4-BDA1-09C313C21B08}"/>
    <cellStyle name="Currency 5 5 2 3 4" xfId="4608" xr:uid="{411ECCB4-1341-403C-A1AB-768CC7F5A358}"/>
    <cellStyle name="Currency 5 5 2 4" xfId="517" xr:uid="{A0B1A435-4B5A-43F8-87C1-307C65C46D87}"/>
    <cellStyle name="Currency 5 5 2 4 2" xfId="1810" xr:uid="{6E269ECF-229C-4EF6-BC59-C1C53D9F1AE0}"/>
    <cellStyle name="Currency 5 5 2 4 2 2" xfId="3575" xr:uid="{74ED311A-86E2-44F6-B3EB-83533AE40C20}"/>
    <cellStyle name="Currency 5 5 2 4 2 2 2" xfId="7249" xr:uid="{7D4F81EC-4287-4A62-AB2C-3AF1EE16CE7B}"/>
    <cellStyle name="Currency 5 5 2 4 2 3" xfId="5484" xr:uid="{E951EDFD-A7FA-4F82-9FAA-7512C13785E2}"/>
    <cellStyle name="Currency 5 5 2 4 3" xfId="3576" xr:uid="{9D7D01DD-9005-4545-BCB6-5A27AC76408D}"/>
    <cellStyle name="Currency 5 5 2 4 3 2" xfId="7250" xr:uid="{62AFA98E-B904-43A5-9622-F14964495002}"/>
    <cellStyle name="Currency 5 5 2 4 4" xfId="4203" xr:uid="{B66A0BB0-AC9B-44B8-8107-A9DC4D92FC51}"/>
    <cellStyle name="Currency 5 5 2 5" xfId="1811" xr:uid="{D6DA5FEF-08D3-4ADF-9616-85CD89E06081}"/>
    <cellStyle name="Currency 5 5 2 5 2" xfId="3577" xr:uid="{9FD72DB0-C5B7-4B3E-BCDA-F8FD11A418DA}"/>
    <cellStyle name="Currency 5 5 2 5 2 2" xfId="7251" xr:uid="{B8D195E8-EDD0-4170-8109-4265A6E16010}"/>
    <cellStyle name="Currency 5 5 2 5 3" xfId="5485" xr:uid="{A7F7495F-F343-4B77-A7C0-E869015E19A0}"/>
    <cellStyle name="Currency 5 5 2 6" xfId="3578" xr:uid="{2D121CF5-9938-485C-BA32-BB949399D06F}"/>
    <cellStyle name="Currency 5 5 2 6 2" xfId="7252" xr:uid="{A9792C30-209C-4ED9-8B29-BCC4C40684F6}"/>
    <cellStyle name="Currency 5 5 2 7" xfId="3835" xr:uid="{0B5010C6-1C71-4A0E-9C4E-A4D302665B09}"/>
    <cellStyle name="Currency 5 5 3" xfId="299" xr:uid="{F11F32BF-A96B-4928-8EAF-42A9FD8D21A9}"/>
    <cellStyle name="Currency 5 5 3 2" xfId="923" xr:uid="{FA6D7593-D405-4920-A0E3-15F4B0FCEF77}"/>
    <cellStyle name="Currency 5 5 3 2 2" xfId="1812" xr:uid="{E92383BB-278F-4EF9-B4E4-5C4C2C2C8605}"/>
    <cellStyle name="Currency 5 5 3 2 2 2" xfId="3579" xr:uid="{CDB1238B-1892-48F8-930F-ACB6E063DE2C}"/>
    <cellStyle name="Currency 5 5 3 2 2 2 2" xfId="7253" xr:uid="{A0D49E64-B877-4532-AE11-6B37449121F4}"/>
    <cellStyle name="Currency 5 5 3 2 2 3" xfId="5486" xr:uid="{0768F278-D0AE-4EA2-8BC5-C004C0C3773E}"/>
    <cellStyle name="Currency 5 5 3 2 3" xfId="3580" xr:uid="{27CF70FD-1CF2-4060-B3C4-2686E2ACC535}"/>
    <cellStyle name="Currency 5 5 3 2 3 2" xfId="7254" xr:uid="{85AE7E75-2B2F-4984-84A6-141D65A6D950}"/>
    <cellStyle name="Currency 5 5 3 2 4" xfId="4609" xr:uid="{D913B216-7660-4ED6-8FF6-0D9AE0A6F12C}"/>
    <cellStyle name="Currency 5 5 3 3" xfId="1813" xr:uid="{90FD1FC1-86F5-40A4-9D3C-D03615868B01}"/>
    <cellStyle name="Currency 5 5 3 3 2" xfId="3581" xr:uid="{C5E0B180-47B9-421E-91A6-CA2C69D461D9}"/>
    <cellStyle name="Currency 5 5 3 3 2 2" xfId="7255" xr:uid="{D67CD9AA-B90E-4785-B121-6D256A51578E}"/>
    <cellStyle name="Currency 5 5 3 3 3" xfId="5487" xr:uid="{458425BA-C128-4D39-BAAA-8B6F11FE840F}"/>
    <cellStyle name="Currency 5 5 3 4" xfId="3582" xr:uid="{25E09055-CE5A-42AA-8112-F21B96CF4700}"/>
    <cellStyle name="Currency 5 5 3 4 2" xfId="7256" xr:uid="{22EA1317-805C-4547-BDBC-EF6DD7F4B7C3}"/>
    <cellStyle name="Currency 5 5 3 5" xfId="3990" xr:uid="{0733CD67-05FC-41BD-9AAF-A80C790225B6}"/>
    <cellStyle name="Currency 5 5 4" xfId="924" xr:uid="{EE243F98-5AD3-4F14-AF9C-B59EFB7A3AF5}"/>
    <cellStyle name="Currency 5 5 4 2" xfId="1814" xr:uid="{FCB6B6B8-140B-4026-9ED3-ED8A4089C21F}"/>
    <cellStyle name="Currency 5 5 4 2 2" xfId="3583" xr:uid="{302C0A0C-A190-44B9-AD00-54685EAC46B6}"/>
    <cellStyle name="Currency 5 5 4 2 2 2" xfId="7257" xr:uid="{4E8B361C-8EC0-48BD-9F9A-F10A840C2993}"/>
    <cellStyle name="Currency 5 5 4 2 3" xfId="5488" xr:uid="{693B014D-2791-47F5-B27A-4F94A10130E6}"/>
    <cellStyle name="Currency 5 5 4 3" xfId="3584" xr:uid="{77B276CE-2D0C-440E-8C1B-9308A39D0FB2}"/>
    <cellStyle name="Currency 5 5 4 3 2" xfId="7258" xr:uid="{82B81242-73DF-4406-8772-69D3FC23E4F7}"/>
    <cellStyle name="Currency 5 5 4 4" xfId="4610" xr:uid="{E9FCF08A-1F71-416A-B025-1E9DDFA54BC1}"/>
    <cellStyle name="Currency 5 5 5" xfId="482" xr:uid="{A1D6B418-787D-41BE-B4A0-649D852477DE}"/>
    <cellStyle name="Currency 5 5 5 2" xfId="1815" xr:uid="{1F4FBF37-A213-40E6-A877-13338CBA2990}"/>
    <cellStyle name="Currency 5 5 5 2 2" xfId="3585" xr:uid="{49481BEF-BBDE-4B25-8C30-5BDC8B911186}"/>
    <cellStyle name="Currency 5 5 5 2 2 2" xfId="7259" xr:uid="{75DA46A9-7FB0-4445-B475-D1DE6520739A}"/>
    <cellStyle name="Currency 5 5 5 2 3" xfId="5489" xr:uid="{53BB3D02-60EE-46B1-B5AF-FC4645DB8281}"/>
    <cellStyle name="Currency 5 5 5 3" xfId="3586" xr:uid="{067BA4F1-F20C-4AB6-9ED4-5ADCF2189A17}"/>
    <cellStyle name="Currency 5 5 5 3 2" xfId="7260" xr:uid="{A1A62E44-24F5-41E3-8DB6-B037393B247F}"/>
    <cellStyle name="Currency 5 5 5 4" xfId="4168" xr:uid="{7168AD9F-3E55-47A0-9DA5-F327BDA9BCC8}"/>
    <cellStyle name="Currency 5 5 6" xfId="1816" xr:uid="{E7C95492-AA08-4079-831F-467069C80E24}"/>
    <cellStyle name="Currency 5 5 6 2" xfId="3587" xr:uid="{1D78E4DC-72FB-44A1-8FF5-B4C6E3147CF7}"/>
    <cellStyle name="Currency 5 5 6 2 2" xfId="7261" xr:uid="{8A6CCAEE-6654-441A-AADE-028B1173D964}"/>
    <cellStyle name="Currency 5 5 6 3" xfId="5490" xr:uid="{367F3B9F-CC38-4A2E-9DE5-F0769E9E9D41}"/>
    <cellStyle name="Currency 5 5 7" xfId="3588" xr:uid="{B210E7F4-1566-4F86-B484-D822C22A1DB9}"/>
    <cellStyle name="Currency 5 5 7 2" xfId="7262" xr:uid="{554FED6F-A881-43A8-8800-5F31E16F8FC1}"/>
    <cellStyle name="Currency 5 5 8" xfId="3800" xr:uid="{22BEB907-428F-4CDD-B30F-47640B8AD6B4}"/>
    <cellStyle name="Currency 5 6" xfId="113" xr:uid="{C2814224-9556-4008-A3AE-F8FE24401691}"/>
    <cellStyle name="Currency 5 6 2" xfId="322" xr:uid="{C1E26A3A-9CCA-4777-9393-F1814CADE322}"/>
    <cellStyle name="Currency 5 6 2 2" xfId="925" xr:uid="{C1167B1F-91AC-4C5A-9597-690D34F82685}"/>
    <cellStyle name="Currency 5 6 2 2 2" xfId="1817" xr:uid="{D23FD4CC-5A8C-454B-BA5F-FED0240EE552}"/>
    <cellStyle name="Currency 5 6 2 2 2 2" xfId="3589" xr:uid="{35F0DDA7-73B0-4126-8A4C-D6E7253BC668}"/>
    <cellStyle name="Currency 5 6 2 2 2 2 2" xfId="7263" xr:uid="{09B7F8EE-2A1F-4067-8EBF-CC3122D16CF1}"/>
    <cellStyle name="Currency 5 6 2 2 2 3" xfId="5491" xr:uid="{AF10E4F7-CCF0-40FB-9442-74A059020A60}"/>
    <cellStyle name="Currency 5 6 2 2 3" xfId="3590" xr:uid="{948825BE-1EBC-436A-BE1A-6FC797ADB447}"/>
    <cellStyle name="Currency 5 6 2 2 3 2" xfId="7264" xr:uid="{16BA94DC-65AB-4AD7-9AD1-63FC558CA40A}"/>
    <cellStyle name="Currency 5 6 2 2 4" xfId="4611" xr:uid="{A1F34315-3F6F-4D43-B678-FA56D240AA84}"/>
    <cellStyle name="Currency 5 6 2 3" xfId="1818" xr:uid="{2D9D20A4-B697-44AB-9DF2-49361C449C42}"/>
    <cellStyle name="Currency 5 6 2 3 2" xfId="3591" xr:uid="{90F026B0-80E7-4639-B58D-E1D6FE2EE619}"/>
    <cellStyle name="Currency 5 6 2 3 2 2" xfId="7265" xr:uid="{32537CCE-BF85-4C92-A915-5E145E5E0631}"/>
    <cellStyle name="Currency 5 6 2 3 3" xfId="5492" xr:uid="{1858C94C-E078-4E77-A5C9-23AC25EE1F14}"/>
    <cellStyle name="Currency 5 6 2 4" xfId="3592" xr:uid="{1F676F80-EE96-4CBB-9F30-59D355528173}"/>
    <cellStyle name="Currency 5 6 2 4 2" xfId="7266" xr:uid="{BF992A04-2C67-452C-A53F-86EE34C0FD33}"/>
    <cellStyle name="Currency 5 6 2 5" xfId="4010" xr:uid="{9925B8DF-02B9-4430-97DB-9A1BBD49007A}"/>
    <cellStyle name="Currency 5 6 3" xfId="926" xr:uid="{AE20E18E-48DB-4825-A314-CB7390EBAAEA}"/>
    <cellStyle name="Currency 5 6 3 2" xfId="1819" xr:uid="{29AAD492-C43F-4CD9-9FCB-D71033ECB494}"/>
    <cellStyle name="Currency 5 6 3 2 2" xfId="3593" xr:uid="{2BF2131A-5578-4BE2-8AB8-DC5F82CC7509}"/>
    <cellStyle name="Currency 5 6 3 2 2 2" xfId="7267" xr:uid="{1C8852AB-03F2-4F0E-A6D4-D8182E7D4A19}"/>
    <cellStyle name="Currency 5 6 3 2 3" xfId="5493" xr:uid="{C7C279E0-70F6-4362-8186-E7165469DE61}"/>
    <cellStyle name="Currency 5 6 3 3" xfId="3594" xr:uid="{954D9F92-64CC-45FF-ACB0-49B9CEF7A592}"/>
    <cellStyle name="Currency 5 6 3 3 2" xfId="7268" xr:uid="{C8C21F3E-C14C-4BDE-8F04-DD1EB8C2EAE2}"/>
    <cellStyle name="Currency 5 6 3 4" xfId="4612" xr:uid="{C4234857-23CA-4B95-9C98-600F22834916}"/>
    <cellStyle name="Currency 5 6 4" xfId="502" xr:uid="{CBE4DD34-777A-411C-94E3-CB61FACD1609}"/>
    <cellStyle name="Currency 5 6 4 2" xfId="1820" xr:uid="{35484E87-56AF-4DA4-9EA6-19B6A37EF271}"/>
    <cellStyle name="Currency 5 6 4 2 2" xfId="3595" xr:uid="{32F1CC20-6B4F-4606-8284-4BC26378966A}"/>
    <cellStyle name="Currency 5 6 4 2 2 2" xfId="7269" xr:uid="{5376BA13-FB2D-4A03-A275-C235715A925B}"/>
    <cellStyle name="Currency 5 6 4 2 3" xfId="5494" xr:uid="{763D93E6-6377-4A90-8048-9A0B8A9F3CEE}"/>
    <cellStyle name="Currency 5 6 4 3" xfId="3596" xr:uid="{34CA7720-C1DE-40B7-A335-6493C10E0F1B}"/>
    <cellStyle name="Currency 5 6 4 3 2" xfId="7270" xr:uid="{59EF181E-AD6A-4152-AA6A-A4BC32E69ED3}"/>
    <cellStyle name="Currency 5 6 4 4" xfId="4188" xr:uid="{1F2C4E73-0121-49B9-8FE1-57C4FCD2462A}"/>
    <cellStyle name="Currency 5 6 5" xfId="1821" xr:uid="{F4203BBB-0C7C-4489-AB98-C8B4D5960370}"/>
    <cellStyle name="Currency 5 6 5 2" xfId="3597" xr:uid="{963F42B9-0146-44E2-B241-652B7A65CD4C}"/>
    <cellStyle name="Currency 5 6 5 2 2" xfId="7271" xr:uid="{59AE01C5-0662-44AC-B24F-064ADD86C9FC}"/>
    <cellStyle name="Currency 5 6 5 3" xfId="5495" xr:uid="{0C5FE6CF-34CD-4EA4-B5EC-1E49E6531DDB}"/>
    <cellStyle name="Currency 5 6 6" xfId="3598" xr:uid="{C19D889F-C044-4C80-8DE1-D6EFC778B923}"/>
    <cellStyle name="Currency 5 6 6 2" xfId="7272" xr:uid="{6125C0E4-6F72-4C9E-B5F0-466B9C27DCF8}"/>
    <cellStyle name="Currency 5 6 7" xfId="3820" xr:uid="{616A29C4-6B51-4898-A6BB-7A8EF0EB2C80}"/>
    <cellStyle name="Currency 5 7" xfId="295" xr:uid="{8A832904-A429-47DF-9EB0-7E8FC8C8DD2A}"/>
    <cellStyle name="Currency 5 7 2" xfId="927" xr:uid="{7B325608-CD2D-4BC7-A907-B247D607B415}"/>
    <cellStyle name="Currency 5 7 2 2" xfId="1822" xr:uid="{FA8B3304-2814-42E1-92F1-16C397705AA6}"/>
    <cellStyle name="Currency 5 7 2 2 2" xfId="3599" xr:uid="{E4486AAD-B0F9-4118-8880-6B63DAAE5DCB}"/>
    <cellStyle name="Currency 5 7 2 2 2 2" xfId="7273" xr:uid="{125DDBCB-E0E5-47EA-B92E-27DA5C8D217E}"/>
    <cellStyle name="Currency 5 7 2 2 3" xfId="5496" xr:uid="{48AA447D-0EE7-488A-A550-BF6F4C061F40}"/>
    <cellStyle name="Currency 5 7 2 3" xfId="3600" xr:uid="{2ACC67F3-630A-47FB-80E4-6C257CD4F9B5}"/>
    <cellStyle name="Currency 5 7 2 3 2" xfId="7274" xr:uid="{70F97FD2-2A8B-4C56-8A55-88A4213ABB65}"/>
    <cellStyle name="Currency 5 7 2 4" xfId="4613" xr:uid="{337AEC6B-5DA7-4B9A-BAA5-37C5BDCA94BF}"/>
    <cellStyle name="Currency 5 7 3" xfId="1823" xr:uid="{8BF3DF3E-B54E-4766-86DF-9E467699329E}"/>
    <cellStyle name="Currency 5 7 3 2" xfId="3601" xr:uid="{5E127F39-2FC8-4C62-BCD9-66753089215B}"/>
    <cellStyle name="Currency 5 7 3 2 2" xfId="7275" xr:uid="{7E2C4D47-B73D-4E07-A3BD-B37EB5F59167}"/>
    <cellStyle name="Currency 5 7 3 3" xfId="5497" xr:uid="{62E4F4E2-57DB-41E0-9F6F-B8B487974981}"/>
    <cellStyle name="Currency 5 7 4" xfId="3602" xr:uid="{71135E3B-EAFA-4696-9778-62CF9EA209E7}"/>
    <cellStyle name="Currency 5 7 4 2" xfId="7276" xr:uid="{DC292029-0A5D-412D-A4BC-EDA923F1A512}"/>
    <cellStyle name="Currency 5 7 5" xfId="3986" xr:uid="{EFEEFD87-7AD4-49B3-9699-E75EA3118A2D}"/>
    <cellStyle name="Currency 5 8" xfId="928" xr:uid="{CBECD3AA-CD26-468D-9ACA-AE53F7846753}"/>
    <cellStyle name="Currency 5 8 2" xfId="1824" xr:uid="{89005239-1B45-41C1-BF9C-682D7F312B28}"/>
    <cellStyle name="Currency 5 8 2 2" xfId="3603" xr:uid="{CC422636-A3D6-4704-B8DD-072A5054D76D}"/>
    <cellStyle name="Currency 5 8 2 2 2" xfId="7277" xr:uid="{6C6D4073-8BFC-4508-A161-EFE988E84C82}"/>
    <cellStyle name="Currency 5 8 2 3" xfId="5498" xr:uid="{A054F9B7-E5EB-4834-99F0-BA0A00C70A5E}"/>
    <cellStyle name="Currency 5 8 3" xfId="3604" xr:uid="{5DC00D95-19E7-4F5E-AEE5-22BF4A35EC43}"/>
    <cellStyle name="Currency 5 8 3 2" xfId="7278" xr:uid="{20E75339-5A57-498B-B15E-B6A28BEBCB53}"/>
    <cellStyle name="Currency 5 8 4" xfId="4614" xr:uid="{FA10E4AA-10C6-4A0E-BFA0-39A6D19073E9}"/>
    <cellStyle name="Currency 5 9" xfId="478" xr:uid="{093AE498-5249-4826-B601-C7C932BAFFE1}"/>
    <cellStyle name="Currency 5 9 2" xfId="1825" xr:uid="{4EA831CB-92E3-4DE9-9BB8-6129243D17B5}"/>
    <cellStyle name="Currency 5 9 2 2" xfId="3605" xr:uid="{9FB3C44A-1E1F-40E3-AC5A-3C0F415ADF6C}"/>
    <cellStyle name="Currency 5 9 2 2 2" xfId="7279" xr:uid="{CA0DC123-25E8-4BD7-B313-6E44B31ED4E4}"/>
    <cellStyle name="Currency 5 9 2 3" xfId="5499" xr:uid="{6E43B527-495D-45C1-9EC6-929D01AD10FE}"/>
    <cellStyle name="Currency 5 9 3" xfId="3606" xr:uid="{52804321-0E27-4DFD-BFCF-56F6FD502CB4}"/>
    <cellStyle name="Currency 5 9 3 2" xfId="7280" xr:uid="{8E39CF5E-7E18-42E1-8966-F8E90FAC21BB}"/>
    <cellStyle name="Currency 5 9 4" xfId="4164" xr:uid="{38F68A03-B898-477C-B1E4-17052FBA0E06}"/>
    <cellStyle name="Currency 6" xfId="86" xr:uid="{970DB9BE-3228-4CB3-85A2-1BED36FAE28D}"/>
    <cellStyle name="Currency 6 10" xfId="3801" xr:uid="{7F96D1EB-8030-44B5-AA94-2E9BA3F5B7BD}"/>
    <cellStyle name="Currency 6 2" xfId="87" xr:uid="{AD64E5DC-8EEB-4BD4-B545-D8267C57439C}"/>
    <cellStyle name="Currency 6 2 2" xfId="185" xr:uid="{C615194B-1893-4702-89C4-8E6802128B0A}"/>
    <cellStyle name="Currency 6 2 2 2" xfId="394" xr:uid="{EB7EFEBE-01CB-4CBA-87D9-98482ACEDBFA}"/>
    <cellStyle name="Currency 6 2 2 2 2" xfId="929" xr:uid="{EB19469F-2A16-4768-B8F3-140AE2FE8FE4}"/>
    <cellStyle name="Currency 6 2 2 2 2 2" xfId="1826" xr:uid="{1DA9F9B1-43CA-4C27-8E53-98F8AF0AB47E}"/>
    <cellStyle name="Currency 6 2 2 2 2 2 2" xfId="3607" xr:uid="{61504DB2-DA6A-44F3-A73D-09A25A78F5AD}"/>
    <cellStyle name="Currency 6 2 2 2 2 2 2 2" xfId="7281" xr:uid="{CBC11B80-E20D-4298-AAB2-C94583AF54C3}"/>
    <cellStyle name="Currency 6 2 2 2 2 2 3" xfId="5500" xr:uid="{614D05B5-4DEE-4A58-AEBF-0DA0BF00D283}"/>
    <cellStyle name="Currency 6 2 2 2 2 3" xfId="3608" xr:uid="{54DE3344-135F-46B8-8DEB-B031EB93FCAE}"/>
    <cellStyle name="Currency 6 2 2 2 2 3 2" xfId="7282" xr:uid="{EC60DEF3-C9A6-4A3C-99BE-18F589B97DE3}"/>
    <cellStyle name="Currency 6 2 2 2 2 4" xfId="4615" xr:uid="{4622250B-C4A2-48E1-84CF-6F7DB511F7E4}"/>
    <cellStyle name="Currency 6 2 2 2 3" xfId="1827" xr:uid="{8BB63969-5F50-43F8-98DD-4891B0CED9B4}"/>
    <cellStyle name="Currency 6 2 2 2 3 2" xfId="3609" xr:uid="{5DA561BA-2F94-4DDE-B5C4-5F541B660F00}"/>
    <cellStyle name="Currency 6 2 2 2 3 2 2" xfId="7283" xr:uid="{6AF892ED-B791-46DF-8969-F561F306CE2B}"/>
    <cellStyle name="Currency 6 2 2 2 3 3" xfId="5501" xr:uid="{F9094BD0-A3A8-460E-8CCA-E76957A9B21E}"/>
    <cellStyle name="Currency 6 2 2 2 4" xfId="3610" xr:uid="{2E51106F-D3E0-4ABF-8D42-A4FE48654DD6}"/>
    <cellStyle name="Currency 6 2 2 2 4 2" xfId="7284" xr:uid="{77242EEF-20BE-4606-ACA4-C1F8AE6ACD45}"/>
    <cellStyle name="Currency 6 2 2 2 5" xfId="4082" xr:uid="{B025A702-3B69-4FEC-B71F-026BFB0C4D57}"/>
    <cellStyle name="Currency 6 2 2 3" xfId="930" xr:uid="{56F31535-22A7-447B-B77A-6927374E5ACE}"/>
    <cellStyle name="Currency 6 2 2 3 2" xfId="1828" xr:uid="{10B6FD42-76F8-4FF7-8A18-418C3E19CFD3}"/>
    <cellStyle name="Currency 6 2 2 3 2 2" xfId="3611" xr:uid="{09607C6C-E932-4261-91BB-69980F97A7DC}"/>
    <cellStyle name="Currency 6 2 2 3 2 2 2" xfId="7285" xr:uid="{7372EE2C-E3DE-4C71-9E5D-79A64872B449}"/>
    <cellStyle name="Currency 6 2 2 3 2 3" xfId="5502" xr:uid="{0C544367-389E-4CBA-81B3-B876861C0509}"/>
    <cellStyle name="Currency 6 2 2 3 3" xfId="3612" xr:uid="{119EFA97-BE6F-44BA-8E72-07BC78AB638F}"/>
    <cellStyle name="Currency 6 2 2 3 3 2" xfId="7286" xr:uid="{9FC1250B-713F-4E05-A573-95DAE9A42C52}"/>
    <cellStyle name="Currency 6 2 2 3 4" xfId="4616" xr:uid="{27FDA7B0-CA3D-4D10-802C-D236787EECEB}"/>
    <cellStyle name="Currency 6 2 2 4" xfId="574" xr:uid="{27570765-9FA7-46AA-9DE4-90CCE3CB447D}"/>
    <cellStyle name="Currency 6 2 2 4 2" xfId="1829" xr:uid="{07B538EC-FF5C-469C-8270-C4439D49AB46}"/>
    <cellStyle name="Currency 6 2 2 4 2 2" xfId="3613" xr:uid="{7F14310B-1E14-4A06-83C7-B3980D7924E7}"/>
    <cellStyle name="Currency 6 2 2 4 2 2 2" xfId="7287" xr:uid="{E47F2991-A68A-44AC-9298-000BDD50E5F7}"/>
    <cellStyle name="Currency 6 2 2 4 2 3" xfId="5503" xr:uid="{30A534B6-C3A4-4DBA-96D2-DA6C59297646}"/>
    <cellStyle name="Currency 6 2 2 4 3" xfId="3614" xr:uid="{B7F6EFE4-2C35-4AA7-AF2D-EAAD174A06D3}"/>
    <cellStyle name="Currency 6 2 2 4 3 2" xfId="7288" xr:uid="{AD17B459-3F20-4870-87E0-2405DC881024}"/>
    <cellStyle name="Currency 6 2 2 4 4" xfId="4260" xr:uid="{A37717CA-8419-4E70-8554-67D327154574}"/>
    <cellStyle name="Currency 6 2 2 5" xfId="1830" xr:uid="{707C0E5D-3A69-4783-ACA9-E0805380050F}"/>
    <cellStyle name="Currency 6 2 2 5 2" xfId="3615" xr:uid="{A5C9FAD9-93E0-4B56-B437-491F4317E547}"/>
    <cellStyle name="Currency 6 2 2 5 2 2" xfId="7289" xr:uid="{900C0067-C7AB-488F-8A60-F2F57C8BCA22}"/>
    <cellStyle name="Currency 6 2 2 5 3" xfId="5504" xr:uid="{3AB33380-4684-4762-8FAF-75AFE2439F37}"/>
    <cellStyle name="Currency 6 2 2 6" xfId="3616" xr:uid="{E0B64D8F-9CF2-4421-AAAE-BD457FA33043}"/>
    <cellStyle name="Currency 6 2 2 6 2" xfId="7290" xr:uid="{7072DA5D-CE72-423E-A540-2605C2283234}"/>
    <cellStyle name="Currency 6 2 2 7" xfId="3892" xr:uid="{96C92C9F-652A-4E6C-A201-9BE4965D9ABA}"/>
    <cellStyle name="Currency 6 2 3" xfId="301" xr:uid="{3168F5D9-9F0C-4421-B1D6-9EFBA6662223}"/>
    <cellStyle name="Currency 6 2 3 2" xfId="931" xr:uid="{CF8C704A-2FD7-4B7D-8666-BA89E03EB962}"/>
    <cellStyle name="Currency 6 2 3 2 2" xfId="1831" xr:uid="{C9B0B5D4-722B-46C8-B116-0ECCD049D634}"/>
    <cellStyle name="Currency 6 2 3 2 2 2" xfId="3617" xr:uid="{3DA748B4-3A17-4DF9-BEAA-286B2E9B383A}"/>
    <cellStyle name="Currency 6 2 3 2 2 2 2" xfId="7291" xr:uid="{19B23AC9-8C2E-4341-915D-6402DE9F71C2}"/>
    <cellStyle name="Currency 6 2 3 2 2 3" xfId="5505" xr:uid="{9039BC33-D6D1-4E4E-A6C2-4DCB9D8838FF}"/>
    <cellStyle name="Currency 6 2 3 2 3" xfId="3618" xr:uid="{2E3B431E-338E-4D2B-B655-0B943ADBD1DF}"/>
    <cellStyle name="Currency 6 2 3 2 3 2" xfId="7292" xr:uid="{E7B05A4C-64F2-413B-8BA7-696808EB7EA6}"/>
    <cellStyle name="Currency 6 2 3 2 4" xfId="4617" xr:uid="{2F1138C6-9A2D-499B-BA55-C0052C77A5D9}"/>
    <cellStyle name="Currency 6 2 3 3" xfId="1832" xr:uid="{DD9E9ED0-5E79-4599-B06E-A9A3339DC714}"/>
    <cellStyle name="Currency 6 2 3 3 2" xfId="3619" xr:uid="{B7486217-60FA-4243-8205-4E61B052877E}"/>
    <cellStyle name="Currency 6 2 3 3 2 2" xfId="7293" xr:uid="{13D5CC84-BBB8-4310-8C36-94F750685D15}"/>
    <cellStyle name="Currency 6 2 3 3 3" xfId="5506" xr:uid="{C7238493-E916-4171-A08D-C5B02F88452A}"/>
    <cellStyle name="Currency 6 2 3 4" xfId="3620" xr:uid="{24A66B59-E92B-499E-9CA1-A056BFBA0389}"/>
    <cellStyle name="Currency 6 2 3 4 2" xfId="7294" xr:uid="{B154106F-0FDE-44A0-B95A-1749540135F3}"/>
    <cellStyle name="Currency 6 2 3 5" xfId="3992" xr:uid="{D005EFD2-1D6E-4B4A-B3C5-BE8E5EB4D7AD}"/>
    <cellStyle name="Currency 6 2 4" xfId="932" xr:uid="{044B018B-2138-4890-B92C-42CB499DAA81}"/>
    <cellStyle name="Currency 6 2 4 2" xfId="1833" xr:uid="{C42FAE24-12B2-4715-A6EB-1E0D2E305597}"/>
    <cellStyle name="Currency 6 2 4 2 2" xfId="3621" xr:uid="{4ED9DDD4-778A-4EBE-823A-4C380E6A7F78}"/>
    <cellStyle name="Currency 6 2 4 2 2 2" xfId="7295" xr:uid="{8BE1A48E-4302-4989-B110-3C70A39DFDFE}"/>
    <cellStyle name="Currency 6 2 4 2 3" xfId="5507" xr:uid="{6745512B-BC8B-4354-B5CB-E1029B451B29}"/>
    <cellStyle name="Currency 6 2 4 3" xfId="3622" xr:uid="{1B9E8DF2-DFF3-42A9-B5EF-EDA867124DC7}"/>
    <cellStyle name="Currency 6 2 4 3 2" xfId="7296" xr:uid="{27789280-198C-4B5F-B95E-12D0EB2272EC}"/>
    <cellStyle name="Currency 6 2 4 4" xfId="4618" xr:uid="{7E25257C-DCCD-4BAF-8EB3-709C87C899DD}"/>
    <cellStyle name="Currency 6 2 5" xfId="484" xr:uid="{035D1423-6098-4C22-A852-6E2CF4A2E16B}"/>
    <cellStyle name="Currency 6 2 5 2" xfId="1834" xr:uid="{8D9FD8AE-149B-423F-A9B9-712698D181E5}"/>
    <cellStyle name="Currency 6 2 5 2 2" xfId="3623" xr:uid="{40D058B7-27A7-4C6F-BA1B-800AF1B38ADB}"/>
    <cellStyle name="Currency 6 2 5 2 2 2" xfId="7297" xr:uid="{81AC6D64-FA17-4832-B191-99C9B756C399}"/>
    <cellStyle name="Currency 6 2 5 2 3" xfId="5508" xr:uid="{56925297-ED55-4036-9B88-4E359C70E30A}"/>
    <cellStyle name="Currency 6 2 5 3" xfId="3624" xr:uid="{67DF6859-3555-4359-9723-43CD7A8E3C75}"/>
    <cellStyle name="Currency 6 2 5 3 2" xfId="7298" xr:uid="{A3F699D6-4D09-4660-A4A8-5DC43D9D119D}"/>
    <cellStyle name="Currency 6 2 5 4" xfId="4170" xr:uid="{25B54006-8371-426F-BF2B-B70321500CAE}"/>
    <cellStyle name="Currency 6 2 6" xfId="1835" xr:uid="{D297E736-B46A-490D-B1C6-767E718E6B95}"/>
    <cellStyle name="Currency 6 2 6 2" xfId="3625" xr:uid="{2B4AF2C0-1D9D-4AFD-90A2-22E9AD0A0C67}"/>
    <cellStyle name="Currency 6 2 6 2 2" xfId="7299" xr:uid="{06F4D5F0-FDEE-4DFF-AB59-5E4DEF6C18C5}"/>
    <cellStyle name="Currency 6 2 6 3" xfId="5509" xr:uid="{2FAFEEB2-20B9-4F55-8A01-B48A1B11972B}"/>
    <cellStyle name="Currency 6 2 7" xfId="3626" xr:uid="{7A1ADF00-7441-420E-B408-4C4282972C4B}"/>
    <cellStyle name="Currency 6 2 7 2" xfId="7300" xr:uid="{9FBF5D72-E55A-43AB-B680-E811A5FC70F0}"/>
    <cellStyle name="Currency 6 2 8" xfId="3802" xr:uid="{6E34C1B1-1F4D-4A27-AD94-A53679C90F36}"/>
    <cellStyle name="Currency 6 3" xfId="88" xr:uid="{973F3D68-FF9E-42FF-A263-75B774051C20}"/>
    <cellStyle name="Currency 6 3 2" xfId="136" xr:uid="{F5E458D4-34BE-443B-B5BB-0E15087EB4AC}"/>
    <cellStyle name="Currency 6 3 2 2" xfId="345" xr:uid="{5CF7C0AE-AA9C-4504-ACBA-080868F5A841}"/>
    <cellStyle name="Currency 6 3 2 2 2" xfId="933" xr:uid="{870587CE-8696-4A6C-A357-DFEFD7EB9DAD}"/>
    <cellStyle name="Currency 6 3 2 2 2 2" xfId="1836" xr:uid="{F2F65D2D-180E-4516-974B-C90699BA0330}"/>
    <cellStyle name="Currency 6 3 2 2 2 2 2" xfId="3627" xr:uid="{92243169-A431-4850-A16F-D5EC3DAD40CB}"/>
    <cellStyle name="Currency 6 3 2 2 2 2 2 2" xfId="7301" xr:uid="{B7078723-C24A-4D8A-88A5-899F1B4F956B}"/>
    <cellStyle name="Currency 6 3 2 2 2 2 3" xfId="5510" xr:uid="{7FAAD748-ACB3-43FA-AF89-3554789E62A9}"/>
    <cellStyle name="Currency 6 3 2 2 2 3" xfId="3628" xr:uid="{AE8EE411-519E-4686-902A-A28076E89B29}"/>
    <cellStyle name="Currency 6 3 2 2 2 3 2" xfId="7302" xr:uid="{62E8971D-EB0E-44FE-904A-AE1CD2291E01}"/>
    <cellStyle name="Currency 6 3 2 2 2 4" xfId="4619" xr:uid="{F21ABE2C-8B00-496F-9FE7-518C54C0A716}"/>
    <cellStyle name="Currency 6 3 2 2 3" xfId="1837" xr:uid="{F306F5EA-0E14-4AE2-A484-79D7985AA131}"/>
    <cellStyle name="Currency 6 3 2 2 3 2" xfId="3629" xr:uid="{4C72421D-962F-4B82-BBC0-8EE3FDDED537}"/>
    <cellStyle name="Currency 6 3 2 2 3 2 2" xfId="7303" xr:uid="{D8A9ECD2-AC9E-4F4C-AF1C-420C3E039548}"/>
    <cellStyle name="Currency 6 3 2 2 3 3" xfId="5511" xr:uid="{E9AF91C0-7573-4FD1-892C-D06972F8EE87}"/>
    <cellStyle name="Currency 6 3 2 2 4" xfId="3630" xr:uid="{81709B26-5D34-4BBE-8610-87E6EACA3EB5}"/>
    <cellStyle name="Currency 6 3 2 2 4 2" xfId="7304" xr:uid="{7FA76171-3156-4A38-ACE5-A2D27448CF4A}"/>
    <cellStyle name="Currency 6 3 2 2 5" xfId="4033" xr:uid="{2EA7B33A-2300-443E-A464-6E286261F017}"/>
    <cellStyle name="Currency 6 3 2 3" xfId="934" xr:uid="{0E64D1A5-5B76-40AC-AB30-D03CB34D90A3}"/>
    <cellStyle name="Currency 6 3 2 3 2" xfId="1838" xr:uid="{00D0DF03-3EE1-4D93-A45D-465A1DF25275}"/>
    <cellStyle name="Currency 6 3 2 3 2 2" xfId="3631" xr:uid="{A3F7FB15-5D74-4F5B-B885-0035DE713DA9}"/>
    <cellStyle name="Currency 6 3 2 3 2 2 2" xfId="7305" xr:uid="{9D6C2D13-9DDE-4884-ADFE-0D8AB29732DB}"/>
    <cellStyle name="Currency 6 3 2 3 2 3" xfId="5512" xr:uid="{F06B0DCB-F9FC-4AC9-AF1D-EF7085758E62}"/>
    <cellStyle name="Currency 6 3 2 3 3" xfId="3632" xr:uid="{2EE2346E-64E9-47B6-A92B-677DCD426DE3}"/>
    <cellStyle name="Currency 6 3 2 3 3 2" xfId="7306" xr:uid="{8EAB523B-75F6-4F00-8220-8C0523E44771}"/>
    <cellStyle name="Currency 6 3 2 3 4" xfId="4620" xr:uid="{CAAAC1BF-350B-42D1-AFED-5F4BC47B96BD}"/>
    <cellStyle name="Currency 6 3 2 4" xfId="525" xr:uid="{64CCA5D5-01A2-4630-8483-430500110DB2}"/>
    <cellStyle name="Currency 6 3 2 4 2" xfId="1839" xr:uid="{5A81DCAA-3375-46BF-B884-A4BF7140FF23}"/>
    <cellStyle name="Currency 6 3 2 4 2 2" xfId="3633" xr:uid="{EC2DB264-467C-49E9-8ACB-D51339A8BCA6}"/>
    <cellStyle name="Currency 6 3 2 4 2 2 2" xfId="7307" xr:uid="{78F91594-ED2A-4422-93F6-498935536100}"/>
    <cellStyle name="Currency 6 3 2 4 2 3" xfId="5513" xr:uid="{C9FAAE10-6D1B-41A0-97ED-ABCBCFA00400}"/>
    <cellStyle name="Currency 6 3 2 4 3" xfId="3634" xr:uid="{FE141623-EBC5-4E14-B66E-5E6CABD257BB}"/>
    <cellStyle name="Currency 6 3 2 4 3 2" xfId="7308" xr:uid="{1AB327BC-B368-4351-9340-CA36508F5D28}"/>
    <cellStyle name="Currency 6 3 2 4 4" xfId="4211" xr:uid="{ADD99FFA-FC6D-44B2-8283-3DAAE54712F3}"/>
    <cellStyle name="Currency 6 3 2 5" xfId="1840" xr:uid="{DFDDFDA2-78C0-4547-9160-832D1B554554}"/>
    <cellStyle name="Currency 6 3 2 5 2" xfId="3635" xr:uid="{318D089A-2072-412F-A595-BAD6B4AA1F6E}"/>
    <cellStyle name="Currency 6 3 2 5 2 2" xfId="7309" xr:uid="{45C54392-A4DF-420B-A481-6592702967BC}"/>
    <cellStyle name="Currency 6 3 2 5 3" xfId="5514" xr:uid="{B9C697A5-8E7C-404D-BCB8-599FA2543BBA}"/>
    <cellStyle name="Currency 6 3 2 6" xfId="3636" xr:uid="{414039FD-F897-4195-B358-6117419DAE50}"/>
    <cellStyle name="Currency 6 3 2 6 2" xfId="7310" xr:uid="{DF93236F-648F-496C-909D-30E62BB4739E}"/>
    <cellStyle name="Currency 6 3 2 7" xfId="3843" xr:uid="{F33F689B-7F36-46C0-A575-E8C6CEE81352}"/>
    <cellStyle name="Currency 6 3 3" xfId="302" xr:uid="{F70A0469-2513-4278-9F81-9D037C7E2970}"/>
    <cellStyle name="Currency 6 3 3 2" xfId="935" xr:uid="{7D0C65CB-CDF2-4900-98F7-11176BFFBB75}"/>
    <cellStyle name="Currency 6 3 3 2 2" xfId="1841" xr:uid="{22447558-014E-4077-816F-791E6EC92504}"/>
    <cellStyle name="Currency 6 3 3 2 2 2" xfId="3637" xr:uid="{D2AFB421-5107-4259-A20D-19756853E232}"/>
    <cellStyle name="Currency 6 3 3 2 2 2 2" xfId="7311" xr:uid="{9328BBED-4117-4CF5-BE4E-38040AD25961}"/>
    <cellStyle name="Currency 6 3 3 2 2 3" xfId="5515" xr:uid="{A0ECD587-4F70-44B3-AB4E-20D1960CC816}"/>
    <cellStyle name="Currency 6 3 3 2 3" xfId="3638" xr:uid="{22C8208C-71BB-47B6-8602-8A548C4010CC}"/>
    <cellStyle name="Currency 6 3 3 2 3 2" xfId="7312" xr:uid="{C2D4986E-3846-4A81-88EA-F366CF15C0C3}"/>
    <cellStyle name="Currency 6 3 3 2 4" xfId="4621" xr:uid="{52343A16-32CC-432E-BBB9-2D9EFD740A22}"/>
    <cellStyle name="Currency 6 3 3 3" xfId="1842" xr:uid="{A1E1A0D6-C30C-4D3A-8175-F4131C796A80}"/>
    <cellStyle name="Currency 6 3 3 3 2" xfId="3639" xr:uid="{01B37A51-A6BC-463A-97FD-72A0CC93098F}"/>
    <cellStyle name="Currency 6 3 3 3 2 2" xfId="7313" xr:uid="{DAB2AF0B-6F35-46DD-8804-D188048C84A9}"/>
    <cellStyle name="Currency 6 3 3 3 3" xfId="5516" xr:uid="{5885068A-6045-46EE-896B-8163722910A3}"/>
    <cellStyle name="Currency 6 3 3 4" xfId="3640" xr:uid="{F116A75F-0D9E-4C59-B7EB-87052BA70DAA}"/>
    <cellStyle name="Currency 6 3 3 4 2" xfId="7314" xr:uid="{4EA86FFB-C0E5-41DA-A026-BA7449413C50}"/>
    <cellStyle name="Currency 6 3 3 5" xfId="3993" xr:uid="{C4AA2676-E0D3-4EBE-9334-1730FE3A625C}"/>
    <cellStyle name="Currency 6 3 4" xfId="936" xr:uid="{27C8A0F3-7DEC-4C6A-B035-55154EF5ED09}"/>
    <cellStyle name="Currency 6 3 4 2" xfId="1843" xr:uid="{A4D36390-BDF6-4C76-A38B-BC2477CC95A7}"/>
    <cellStyle name="Currency 6 3 4 2 2" xfId="3641" xr:uid="{35ADFBA0-4E4F-4B21-BDDB-175360072D7A}"/>
    <cellStyle name="Currency 6 3 4 2 2 2" xfId="7315" xr:uid="{3701FA00-1F9C-49C1-9591-8C0A389F904B}"/>
    <cellStyle name="Currency 6 3 4 2 3" xfId="5517" xr:uid="{2B7F32CD-D043-43C7-941B-FC9A6948E48D}"/>
    <cellStyle name="Currency 6 3 4 3" xfId="3642" xr:uid="{B4A8142E-439B-44ED-9DD6-2EE66464CD14}"/>
    <cellStyle name="Currency 6 3 4 3 2" xfId="7316" xr:uid="{8329C9CC-45CF-4DF4-B3DB-5B03C146F532}"/>
    <cellStyle name="Currency 6 3 4 4" xfId="4622" xr:uid="{ADB4E232-379C-440D-BBFC-64FC49258D4C}"/>
    <cellStyle name="Currency 6 3 5" xfId="485" xr:uid="{A2199643-F8E9-4347-A1C3-3E133073E3D0}"/>
    <cellStyle name="Currency 6 3 5 2" xfId="1844" xr:uid="{5AB0A1BD-25EA-493C-A450-4C02F1625473}"/>
    <cellStyle name="Currency 6 3 5 2 2" xfId="3643" xr:uid="{DD5EDDD5-7AFC-4F1E-9A6C-48908C311357}"/>
    <cellStyle name="Currency 6 3 5 2 2 2" xfId="7317" xr:uid="{DAE746EA-C1E2-45B2-A42F-AB18CDF9B737}"/>
    <cellStyle name="Currency 6 3 5 2 3" xfId="5518" xr:uid="{DF6A604D-3A4E-48AA-930E-B310EC5D07B2}"/>
    <cellStyle name="Currency 6 3 5 3" xfId="3644" xr:uid="{BCCA134D-F6AA-4336-BD02-195C596561A7}"/>
    <cellStyle name="Currency 6 3 5 3 2" xfId="7318" xr:uid="{357E1227-F866-4D3D-8513-825546F3316F}"/>
    <cellStyle name="Currency 6 3 5 4" xfId="4171" xr:uid="{23CD4D04-F8FB-4B5D-9D18-CCE50FDF9F91}"/>
    <cellStyle name="Currency 6 3 6" xfId="1845" xr:uid="{5C697E80-2F77-4041-8EF0-3D97D9642D58}"/>
    <cellStyle name="Currency 6 3 6 2" xfId="3645" xr:uid="{89651ABB-64BE-494A-9092-E425B0593995}"/>
    <cellStyle name="Currency 6 3 6 2 2" xfId="7319" xr:uid="{199520CB-E905-4952-9E21-6BDA47C054AB}"/>
    <cellStyle name="Currency 6 3 6 3" xfId="5519" xr:uid="{E375D6BD-7BCC-4202-946F-AC48374F7C4B}"/>
    <cellStyle name="Currency 6 3 7" xfId="3646" xr:uid="{96FE6C6F-231C-481C-862B-DFC336A95E8D}"/>
    <cellStyle name="Currency 6 3 7 2" xfId="7320" xr:uid="{DECB0289-54BB-4A51-9A13-4528100A01AE}"/>
    <cellStyle name="Currency 6 3 8" xfId="3803" xr:uid="{FCD9BFEB-8878-48B8-9989-7ED274E5BA28}"/>
    <cellStyle name="Currency 6 4" xfId="120" xr:uid="{E919AFE5-1790-4C50-97EA-C1E38BEEA70F}"/>
    <cellStyle name="Currency 6 4 2" xfId="329" xr:uid="{AA9863D2-A546-4CD8-A8B2-496B1DD1263C}"/>
    <cellStyle name="Currency 6 4 2 2" xfId="937" xr:uid="{68066267-CDEE-410A-B7EE-9CF63ED2C198}"/>
    <cellStyle name="Currency 6 4 2 2 2" xfId="1846" xr:uid="{A1C9F26D-6F27-4CE4-9FA9-448DC95BE388}"/>
    <cellStyle name="Currency 6 4 2 2 2 2" xfId="3647" xr:uid="{F2545A46-04E9-4A37-8303-4845A79EC301}"/>
    <cellStyle name="Currency 6 4 2 2 2 2 2" xfId="7321" xr:uid="{B7C79DBC-F728-40CD-9FAB-EAF2C3E48230}"/>
    <cellStyle name="Currency 6 4 2 2 2 3" xfId="5520" xr:uid="{3E1CBA3B-184C-4AC0-B7A8-C131191B519D}"/>
    <cellStyle name="Currency 6 4 2 2 3" xfId="3648" xr:uid="{73A46D29-3D55-414D-9589-328E54660DC9}"/>
    <cellStyle name="Currency 6 4 2 2 3 2" xfId="7322" xr:uid="{222B8680-0EBB-48FD-B030-8B267A86DCAD}"/>
    <cellStyle name="Currency 6 4 2 2 4" xfId="4623" xr:uid="{566D82B6-2FCC-45E4-B072-0AEDAA9C7DDC}"/>
    <cellStyle name="Currency 6 4 2 3" xfId="1847" xr:uid="{086DC41B-6CF8-467E-A2B1-970168C0A274}"/>
    <cellStyle name="Currency 6 4 2 3 2" xfId="3649" xr:uid="{18919E85-51A5-4EBA-865E-C4506D2BCE14}"/>
    <cellStyle name="Currency 6 4 2 3 2 2" xfId="7323" xr:uid="{B9B4EB0A-3972-452A-B179-2DDE4678CC76}"/>
    <cellStyle name="Currency 6 4 2 3 3" xfId="5521" xr:uid="{33A2B372-6A7E-48E7-BF06-854144B6BE0F}"/>
    <cellStyle name="Currency 6 4 2 4" xfId="3650" xr:uid="{BE9C5DAD-ABA1-4699-B3C4-F73F7411F144}"/>
    <cellStyle name="Currency 6 4 2 4 2" xfId="7324" xr:uid="{30170D11-28CC-49E5-8ADE-32AFA3C299DB}"/>
    <cellStyle name="Currency 6 4 2 5" xfId="4017" xr:uid="{73004AB5-0E1B-4690-89CE-79FCCA738E11}"/>
    <cellStyle name="Currency 6 4 3" xfId="938" xr:uid="{22343DFF-2CEE-4F19-9528-2AF7C059EF76}"/>
    <cellStyle name="Currency 6 4 3 2" xfId="1848" xr:uid="{B01C3B92-0B74-4AF8-8B3A-E2156DE00864}"/>
    <cellStyle name="Currency 6 4 3 2 2" xfId="3651" xr:uid="{A5239287-832F-4897-B1FC-464C706BCC4A}"/>
    <cellStyle name="Currency 6 4 3 2 2 2" xfId="7325" xr:uid="{BBBE73E6-63D0-44A7-AE54-3D5AC37DB5D8}"/>
    <cellStyle name="Currency 6 4 3 2 3" xfId="5522" xr:uid="{3EC2A7EB-2640-4487-A34F-3433402955CB}"/>
    <cellStyle name="Currency 6 4 3 3" xfId="3652" xr:uid="{054426AD-187A-437C-9493-D1F2C527D800}"/>
    <cellStyle name="Currency 6 4 3 3 2" xfId="7326" xr:uid="{0F56CEDC-7826-4529-8E65-2A06E3836F74}"/>
    <cellStyle name="Currency 6 4 3 4" xfId="4624" xr:uid="{4B7F1AA8-998E-4FA4-86B1-D00DC7877BD6}"/>
    <cellStyle name="Currency 6 4 4" xfId="509" xr:uid="{CD71EF4B-8BAF-4398-8F65-20585D17EEB8}"/>
    <cellStyle name="Currency 6 4 4 2" xfId="1849" xr:uid="{BF584BF1-F882-415F-91B5-5EA51E0EF64E}"/>
    <cellStyle name="Currency 6 4 4 2 2" xfId="3653" xr:uid="{F3C91F6F-F896-438B-9A08-060C9B4EB741}"/>
    <cellStyle name="Currency 6 4 4 2 2 2" xfId="7327" xr:uid="{F767B4D4-8F5E-4B71-AF25-8B7D3D04E255}"/>
    <cellStyle name="Currency 6 4 4 2 3" xfId="5523" xr:uid="{D01772CE-A70E-4824-AA2C-FD5758EB28EE}"/>
    <cellStyle name="Currency 6 4 4 3" xfId="3654" xr:uid="{5BEC5330-3210-44F3-97C8-845EE84C0701}"/>
    <cellStyle name="Currency 6 4 4 3 2" xfId="7328" xr:uid="{21C5BCEC-4667-40B3-B78B-25BB830477D3}"/>
    <cellStyle name="Currency 6 4 4 4" xfId="4195" xr:uid="{B027E6E6-D1F6-42DD-A4C8-2F8AD722E203}"/>
    <cellStyle name="Currency 6 4 5" xfId="1850" xr:uid="{0EDD7E49-8839-472A-8D65-3401EAA07F3C}"/>
    <cellStyle name="Currency 6 4 5 2" xfId="3655" xr:uid="{5C9BFCD3-7450-48B6-8CC5-4C2DA2BDF3B2}"/>
    <cellStyle name="Currency 6 4 5 2 2" xfId="7329" xr:uid="{A882104A-13C3-4383-B9B6-8E438C461E31}"/>
    <cellStyle name="Currency 6 4 5 3" xfId="5524" xr:uid="{78D4E18D-E6D3-48A8-A794-6684C4A6D2BA}"/>
    <cellStyle name="Currency 6 4 6" xfId="3656" xr:uid="{8505A99C-4085-4081-AE59-EA4E958F1E32}"/>
    <cellStyle name="Currency 6 4 6 2" xfId="7330" xr:uid="{1B15CD47-7FB2-4D83-A5E6-FA09668AE470}"/>
    <cellStyle name="Currency 6 4 7" xfId="3827" xr:uid="{CEA832D2-F80D-4C61-8B2E-2AB684500606}"/>
    <cellStyle name="Currency 6 5" xfId="300" xr:uid="{3A6AF1F6-1B4B-4540-9F91-82FD14240D4D}"/>
    <cellStyle name="Currency 6 5 2" xfId="939" xr:uid="{E23F466F-E1C8-4F4B-A715-B3FED62C04E5}"/>
    <cellStyle name="Currency 6 5 2 2" xfId="1851" xr:uid="{0B4E7373-1B64-45F5-BE09-60232D988E59}"/>
    <cellStyle name="Currency 6 5 2 2 2" xfId="3657" xr:uid="{F8129AA7-6FB6-43E0-90A9-C3B5317B886B}"/>
    <cellStyle name="Currency 6 5 2 2 2 2" xfId="7331" xr:uid="{58907E58-761F-47A6-8C7E-4402E8D872EC}"/>
    <cellStyle name="Currency 6 5 2 2 3" xfId="5525" xr:uid="{CC4544C7-26CA-47DD-91BA-DC04D8D4E477}"/>
    <cellStyle name="Currency 6 5 2 3" xfId="3658" xr:uid="{6F237C30-2F61-4FF1-A60A-559CC8505C92}"/>
    <cellStyle name="Currency 6 5 2 3 2" xfId="7332" xr:uid="{7ED7B74B-EF71-403D-9547-F277BEF3B15C}"/>
    <cellStyle name="Currency 6 5 2 4" xfId="4625" xr:uid="{59A016EE-C153-49FF-9C5E-33BE39BA04C4}"/>
    <cellStyle name="Currency 6 5 3" xfId="1852" xr:uid="{E045BB2A-F0BE-4784-895A-19749AE52C18}"/>
    <cellStyle name="Currency 6 5 3 2" xfId="3659" xr:uid="{629176C8-0ABC-4F9C-AE08-2B6EDA6546BD}"/>
    <cellStyle name="Currency 6 5 3 2 2" xfId="7333" xr:uid="{34BC4202-D96F-44B8-963C-56063B4C13B6}"/>
    <cellStyle name="Currency 6 5 3 3" xfId="5526" xr:uid="{9164EB94-AAA8-4A90-B715-9EAED5802545}"/>
    <cellStyle name="Currency 6 5 4" xfId="3660" xr:uid="{43D37AAD-324B-4FA6-B0D9-5E95501EF056}"/>
    <cellStyle name="Currency 6 5 4 2" xfId="7334" xr:uid="{7057D933-8CC7-4125-93D4-E43FC06D94B5}"/>
    <cellStyle name="Currency 6 5 5" xfId="3991" xr:uid="{A4E87298-3791-4F94-A0D3-FA90F07C5BB5}"/>
    <cellStyle name="Currency 6 6" xfId="940" xr:uid="{6F619751-75D9-4A05-A252-45A7DB42BD9F}"/>
    <cellStyle name="Currency 6 6 2" xfId="1853" xr:uid="{5DEBDCB5-410A-4DDE-ACDF-0B84D9AAED44}"/>
    <cellStyle name="Currency 6 6 2 2" xfId="3661" xr:uid="{5005DE5A-14B6-4883-AA1A-C74C7A78325E}"/>
    <cellStyle name="Currency 6 6 2 2 2" xfId="7335" xr:uid="{1EEEAD39-A659-4FE9-99C1-E4C3E591163C}"/>
    <cellStyle name="Currency 6 6 2 3" xfId="5527" xr:uid="{9B3802EA-E4A6-4AA3-B381-79142CE7BAA9}"/>
    <cellStyle name="Currency 6 6 3" xfId="3662" xr:uid="{E7EC7C31-1104-4442-853B-418427D69400}"/>
    <cellStyle name="Currency 6 6 3 2" xfId="7336" xr:uid="{FA669DC1-E2C1-434C-A5E5-80FB61542794}"/>
    <cellStyle name="Currency 6 6 4" xfId="4626" xr:uid="{14A42A3F-426A-46C9-A23E-4E4494D3DFD3}"/>
    <cellStyle name="Currency 6 7" xfId="483" xr:uid="{A389C396-6F4F-4847-889F-0D43BB333515}"/>
    <cellStyle name="Currency 6 7 2" xfId="1854" xr:uid="{C2573A76-0098-44BD-8D8D-75A4C56B881B}"/>
    <cellStyle name="Currency 6 7 2 2" xfId="3663" xr:uid="{5CED8DA9-1B32-49FE-9727-FED7DB0A892A}"/>
    <cellStyle name="Currency 6 7 2 2 2" xfId="7337" xr:uid="{7E70AA4C-B56D-411B-9FFB-E567DF6A0B71}"/>
    <cellStyle name="Currency 6 7 2 3" xfId="5528" xr:uid="{21446B1D-0454-4A66-AC52-A5CF3C42F704}"/>
    <cellStyle name="Currency 6 7 3" xfId="3664" xr:uid="{712EE687-6970-4BC8-92A9-4B16B649019C}"/>
    <cellStyle name="Currency 6 7 3 2" xfId="7338" xr:uid="{15EC43EE-DC4B-4759-B9BA-94305CB6AFE7}"/>
    <cellStyle name="Currency 6 7 4" xfId="4169" xr:uid="{A6AE7AFE-70FA-4E1A-9C9E-D01353D7C416}"/>
    <cellStyle name="Currency 6 8" xfId="1855" xr:uid="{4E57EA89-8497-4BF5-AC48-D2C30E159AA0}"/>
    <cellStyle name="Currency 6 8 2" xfId="3665" xr:uid="{1E520F65-F593-4C02-94D6-366995AF63BC}"/>
    <cellStyle name="Currency 6 8 2 2" xfId="7339" xr:uid="{6A97D095-415E-4E6D-ADE1-8A7356D3F860}"/>
    <cellStyle name="Currency 6 8 3" xfId="5529" xr:uid="{2FABF394-A3B0-458F-B93B-A18379531B56}"/>
    <cellStyle name="Currency 6 9" xfId="3666" xr:uid="{E66CCF43-CB34-4B79-87D3-CFE9E85C4A7B}"/>
    <cellStyle name="Currency 6 9 2" xfId="7340" xr:uid="{9418CBB0-4915-427E-9064-5E49FC9117FA}"/>
    <cellStyle name="Currency 7" xfId="89" xr:uid="{5345B2FB-0593-4793-BB8E-0DEFCC016BE0}"/>
    <cellStyle name="Currency 7 2" xfId="146" xr:uid="{70ADD578-B6D0-4622-958D-4D8C042F7642}"/>
    <cellStyle name="Currency 7 2 2" xfId="355" xr:uid="{BB6340A6-8E56-4016-BBD8-3A26D9F7C7FE}"/>
    <cellStyle name="Currency 7 2 2 2" xfId="941" xr:uid="{EE4B7A9C-F8E6-4F3B-AB85-A13F8FA5AA9C}"/>
    <cellStyle name="Currency 7 2 2 2 2" xfId="1856" xr:uid="{95D5124B-DBD4-4FA4-9D9A-DD9EBA36DA18}"/>
    <cellStyle name="Currency 7 2 2 2 2 2" xfId="3667" xr:uid="{582E722D-73A2-4C4B-9F4E-A25A42F15676}"/>
    <cellStyle name="Currency 7 2 2 2 2 2 2" xfId="7341" xr:uid="{4835CD98-50DD-4C67-B9CC-091EC78B3C20}"/>
    <cellStyle name="Currency 7 2 2 2 2 3" xfId="5530" xr:uid="{F32222C6-45AF-4C4D-B002-A0AFF878CBD2}"/>
    <cellStyle name="Currency 7 2 2 2 3" xfId="3668" xr:uid="{377C3962-B80C-4D14-9DDE-13778CCE78D8}"/>
    <cellStyle name="Currency 7 2 2 2 3 2" xfId="7342" xr:uid="{498771EC-7C70-4A39-820D-24D34EEDC6EC}"/>
    <cellStyle name="Currency 7 2 2 2 4" xfId="4627" xr:uid="{D24085F7-12D8-4E13-89D1-96DBF6AF3E87}"/>
    <cellStyle name="Currency 7 2 2 3" xfId="1857" xr:uid="{709A8D16-FBA4-48A4-BFE7-F18D03343317}"/>
    <cellStyle name="Currency 7 2 2 3 2" xfId="3669" xr:uid="{D9089448-5DE1-477F-BA02-DB5678835E76}"/>
    <cellStyle name="Currency 7 2 2 3 2 2" xfId="7343" xr:uid="{8801C3AB-0929-408F-8FA3-0322EC60F0B5}"/>
    <cellStyle name="Currency 7 2 2 3 3" xfId="5531" xr:uid="{0062FC58-6E32-4235-9F79-CCEBBB75935A}"/>
    <cellStyle name="Currency 7 2 2 4" xfId="3670" xr:uid="{90A5EBB0-4767-4377-BCB5-5CCCBB6798A8}"/>
    <cellStyle name="Currency 7 2 2 4 2" xfId="7344" xr:uid="{DD094A7E-E717-482C-B080-28FF7DBD315B}"/>
    <cellStyle name="Currency 7 2 2 5" xfId="4043" xr:uid="{E9EA424F-272E-400A-9139-C949F51F2EB0}"/>
    <cellStyle name="Currency 7 2 3" xfId="942" xr:uid="{515EFAF8-9ED8-4668-BEC3-8C7B9FC6116D}"/>
    <cellStyle name="Currency 7 2 3 2" xfId="1858" xr:uid="{A6801F75-2955-4CCD-8D44-1323F774CA47}"/>
    <cellStyle name="Currency 7 2 3 2 2" xfId="3671" xr:uid="{72341143-E36B-4452-AF4C-A639EC38D19B}"/>
    <cellStyle name="Currency 7 2 3 2 2 2" xfId="7345" xr:uid="{6EAC410C-B74D-4B04-B913-B894A0A5E0F2}"/>
    <cellStyle name="Currency 7 2 3 2 3" xfId="5532" xr:uid="{B03D3F77-8B9F-4476-A429-37801565D6B6}"/>
    <cellStyle name="Currency 7 2 3 3" xfId="3672" xr:uid="{F7B7DA1D-CE8D-4CA0-BFA2-7312376AEDDB}"/>
    <cellStyle name="Currency 7 2 3 3 2" xfId="7346" xr:uid="{89C612EE-3F85-451C-AD5B-BE656FEDD797}"/>
    <cellStyle name="Currency 7 2 3 4" xfId="4628" xr:uid="{0EE80221-0EEE-4CA0-B32F-01EC6A02AFFF}"/>
    <cellStyle name="Currency 7 2 4" xfId="535" xr:uid="{517F1BCF-1B40-49C3-AE72-44E275EAF211}"/>
    <cellStyle name="Currency 7 2 4 2" xfId="1859" xr:uid="{443C685B-E80F-400F-A213-EDACF5B2703F}"/>
    <cellStyle name="Currency 7 2 4 2 2" xfId="3673" xr:uid="{D43D4979-6B3A-452F-BC6A-EDD5862CCA00}"/>
    <cellStyle name="Currency 7 2 4 2 2 2" xfId="7347" xr:uid="{9FD67E0B-50C2-4022-A03C-9D07FE9D35B1}"/>
    <cellStyle name="Currency 7 2 4 2 3" xfId="5533" xr:uid="{D838D376-1188-4D3A-81CD-8684F6C91A88}"/>
    <cellStyle name="Currency 7 2 4 3" xfId="3674" xr:uid="{FBBAB3BC-A44C-4B90-8749-395990A4D372}"/>
    <cellStyle name="Currency 7 2 4 3 2" xfId="7348" xr:uid="{1B3BC5B9-2502-47CE-81EA-D0EF44811453}"/>
    <cellStyle name="Currency 7 2 4 4" xfId="4221" xr:uid="{85D7E998-1973-4BBE-8884-73A6726930BF}"/>
    <cellStyle name="Currency 7 2 5" xfId="1860" xr:uid="{321F01D1-FC38-4784-8DB2-CE7876CB4C44}"/>
    <cellStyle name="Currency 7 2 5 2" xfId="3675" xr:uid="{A6B920F1-5E64-4567-B451-E07AD593DF78}"/>
    <cellStyle name="Currency 7 2 5 2 2" xfId="7349" xr:uid="{12572308-6022-4952-AC5D-0DB563270C54}"/>
    <cellStyle name="Currency 7 2 5 3" xfId="5534" xr:uid="{034B3F42-FE1E-4426-A212-D0F328325F51}"/>
    <cellStyle name="Currency 7 2 6" xfId="3676" xr:uid="{CF48CDBE-D594-4E96-8DB1-3169D6F3DE66}"/>
    <cellStyle name="Currency 7 2 6 2" xfId="7350" xr:uid="{FB3B3D31-FC1C-4705-9CF0-560FF8A40D42}"/>
    <cellStyle name="Currency 7 2 7" xfId="3853" xr:uid="{10D2D3DA-A06D-4054-A93F-7639227D62E9}"/>
    <cellStyle name="Currency 7 3" xfId="303" xr:uid="{F39D15EE-8390-4726-AD0F-A4926F1C86F6}"/>
    <cellStyle name="Currency 7 3 2" xfId="943" xr:uid="{0D6DF215-8942-4EDB-B9DF-5426F6708F84}"/>
    <cellStyle name="Currency 7 3 2 2" xfId="1861" xr:uid="{3894563F-1A90-4B25-8F99-0EE38377EFFD}"/>
    <cellStyle name="Currency 7 3 2 2 2" xfId="3677" xr:uid="{DE95B38E-C77B-4288-9B27-9E012F8BEA07}"/>
    <cellStyle name="Currency 7 3 2 2 2 2" xfId="7351" xr:uid="{D763A7B5-F9A9-4A0A-B1F5-B69A8B5BDE51}"/>
    <cellStyle name="Currency 7 3 2 2 3" xfId="5535" xr:uid="{468F791B-AEB9-49E2-A36B-C7581470086D}"/>
    <cellStyle name="Currency 7 3 2 3" xfId="3678" xr:uid="{A164BCA5-A738-4A0A-9003-5857B70F2DA9}"/>
    <cellStyle name="Currency 7 3 2 3 2" xfId="7352" xr:uid="{21201A00-9971-481D-B26F-C4DCA1848E06}"/>
    <cellStyle name="Currency 7 3 2 4" xfId="4629" xr:uid="{E59E92A8-0628-4539-B2D0-0D095F681343}"/>
    <cellStyle name="Currency 7 3 3" xfId="1862" xr:uid="{FAF3C8C8-A37A-4067-A05F-48776841BE98}"/>
    <cellStyle name="Currency 7 3 3 2" xfId="3679" xr:uid="{470B0F14-B199-43BB-B16A-CB9F72459860}"/>
    <cellStyle name="Currency 7 3 3 2 2" xfId="7353" xr:uid="{9C7968DA-2E2A-448C-857D-DAAD47842BB7}"/>
    <cellStyle name="Currency 7 3 3 3" xfId="5536" xr:uid="{E0B739C3-6237-4F8A-94AF-ACDDD641F873}"/>
    <cellStyle name="Currency 7 3 4" xfId="3680" xr:uid="{5E403CD5-0EF4-4D34-99FE-8DAE17F7CD77}"/>
    <cellStyle name="Currency 7 3 4 2" xfId="7354" xr:uid="{C135DB29-F167-478C-BB37-46A3F76ECD9D}"/>
    <cellStyle name="Currency 7 3 5" xfId="3994" xr:uid="{EADEAB48-B775-4DF5-AFA0-390FC073C523}"/>
    <cellStyle name="Currency 7 4" xfId="944" xr:uid="{0F2C2CC7-9ECF-4ADF-B9E3-72C95FD04086}"/>
    <cellStyle name="Currency 7 4 2" xfId="1863" xr:uid="{E4DA448A-8A17-49A8-BD1F-0F218E53F8FE}"/>
    <cellStyle name="Currency 7 4 2 2" xfId="3681" xr:uid="{D0E2E286-C2FD-4AC1-A8EE-17C1738F765B}"/>
    <cellStyle name="Currency 7 4 2 2 2" xfId="7355" xr:uid="{5BF4EC54-ED5D-47FD-A009-A53A182FF2F0}"/>
    <cellStyle name="Currency 7 4 2 3" xfId="5537" xr:uid="{B46374A7-869E-4F3D-B750-9CAB788AC157}"/>
    <cellStyle name="Currency 7 4 3" xfId="3682" xr:uid="{DFB5898F-1149-428C-B62A-0839DEAC6630}"/>
    <cellStyle name="Currency 7 4 3 2" xfId="7356" xr:uid="{00B9B0CE-6CEB-43DB-8FD0-32C19FA5F32A}"/>
    <cellStyle name="Currency 7 4 4" xfId="4630" xr:uid="{E4489B2D-B982-4B98-B094-1EEA83F76765}"/>
    <cellStyle name="Currency 7 5" xfId="486" xr:uid="{1A69798A-D942-486B-9F34-F1D06E3050C5}"/>
    <cellStyle name="Currency 7 5 2" xfId="1864" xr:uid="{B8E03101-A4A5-4CF2-88AA-3309CCE619F5}"/>
    <cellStyle name="Currency 7 5 2 2" xfId="3683" xr:uid="{FF360EE9-2F35-4FA0-9483-7F1B73ADA4A2}"/>
    <cellStyle name="Currency 7 5 2 2 2" xfId="7357" xr:uid="{00D53244-97B7-4BD0-8F6A-A1632E3659C0}"/>
    <cellStyle name="Currency 7 5 2 3" xfId="5538" xr:uid="{B6C6995F-F695-4F65-B68E-2B774A46ABCD}"/>
    <cellStyle name="Currency 7 5 3" xfId="3684" xr:uid="{73A742DE-B799-41F0-BEAE-3A7874BBA9B5}"/>
    <cellStyle name="Currency 7 5 3 2" xfId="7358" xr:uid="{B58498F5-3882-4F85-90A9-F07996CC76F4}"/>
    <cellStyle name="Currency 7 5 4" xfId="4172" xr:uid="{756140B5-B4F5-4493-8868-40B2C386BAE3}"/>
    <cellStyle name="Currency 7 6" xfId="1865" xr:uid="{9CE8577A-FB77-44AA-B06F-B573BAAEF67F}"/>
    <cellStyle name="Currency 7 6 2" xfId="3685" xr:uid="{8D1504CD-9395-4121-8EDA-E0BB8113230F}"/>
    <cellStyle name="Currency 7 6 2 2" xfId="7359" xr:uid="{6F6B6076-B7F9-49A3-95FE-E6D2BA15B54E}"/>
    <cellStyle name="Currency 7 6 3" xfId="5539" xr:uid="{BCA45411-090C-40B6-B470-7D1E49E62263}"/>
    <cellStyle name="Currency 7 7" xfId="3686" xr:uid="{110E16EC-0CA1-4928-8ADE-13487BDB1937}"/>
    <cellStyle name="Currency 7 7 2" xfId="7360" xr:uid="{E8AE5B8B-91E3-48B1-BB56-F9B8D0AE2F40}"/>
    <cellStyle name="Currency 7 8" xfId="3804" xr:uid="{D4302E98-A30B-499E-B772-E0B7581FDDDA}"/>
    <cellStyle name="Currency 8" xfId="90" xr:uid="{DEE041B8-C88E-4E34-9A24-39915BAB201E}"/>
    <cellStyle name="Currency 8 2" xfId="166" xr:uid="{528C261E-BD03-48E5-A78E-CEF2FC9496A9}"/>
    <cellStyle name="Currency 8 2 2" xfId="375" xr:uid="{BCC07183-3C26-4875-A1EE-A91E68FD8658}"/>
    <cellStyle name="Currency 8 2 2 2" xfId="945" xr:uid="{A11493FE-C113-482C-A0CF-E496FB56FD30}"/>
    <cellStyle name="Currency 8 2 2 2 2" xfId="1866" xr:uid="{56156AEC-16DB-43A9-9EF8-C32D51282B83}"/>
    <cellStyle name="Currency 8 2 2 2 2 2" xfId="3687" xr:uid="{499AE5BE-51ED-4145-ADFE-2C7D18395577}"/>
    <cellStyle name="Currency 8 2 2 2 2 2 2" xfId="7361" xr:uid="{709B334F-5703-42B0-AC16-B5FA18715AF6}"/>
    <cellStyle name="Currency 8 2 2 2 2 3" xfId="5540" xr:uid="{75A5441D-BEA0-46B0-A3D8-D4A4F219761C}"/>
    <cellStyle name="Currency 8 2 2 2 3" xfId="3688" xr:uid="{8DE7E537-F7F5-4635-90EB-661A3CCF467D}"/>
    <cellStyle name="Currency 8 2 2 2 3 2" xfId="7362" xr:uid="{70D87DAF-EC33-4CC5-8332-D3C857D92AF3}"/>
    <cellStyle name="Currency 8 2 2 2 4" xfId="4631" xr:uid="{71B45F8D-BED9-483F-AF45-0B29F384D199}"/>
    <cellStyle name="Currency 8 2 2 3" xfId="1867" xr:uid="{82F8A6F3-1C16-4111-A23D-1F90D9607AE5}"/>
    <cellStyle name="Currency 8 2 2 3 2" xfId="3689" xr:uid="{0688506C-3AE4-4A29-8B6C-48219F444585}"/>
    <cellStyle name="Currency 8 2 2 3 2 2" xfId="7363" xr:uid="{F32A478C-FB3C-450A-ACC5-24BC15DDCBFB}"/>
    <cellStyle name="Currency 8 2 2 3 3" xfId="5541" xr:uid="{9FDEA5AB-F0FA-466B-BFAD-A606BB9ED1A6}"/>
    <cellStyle name="Currency 8 2 2 4" xfId="3690" xr:uid="{23AE8F22-F6D5-4EE9-8182-78F2FBEDAE5C}"/>
    <cellStyle name="Currency 8 2 2 4 2" xfId="7364" xr:uid="{8BF99B74-A64D-4783-A594-B1FAC1CF2F63}"/>
    <cellStyle name="Currency 8 2 2 5" xfId="4063" xr:uid="{15C85BCC-389D-4604-907F-DA8A1B9FE21A}"/>
    <cellStyle name="Currency 8 2 3" xfId="946" xr:uid="{45D4FC3C-72C8-4406-AD5E-86E4BFF2EB33}"/>
    <cellStyle name="Currency 8 2 3 2" xfId="1868" xr:uid="{B7829C32-48F5-4EBA-BDFE-EC4D93DDB9D5}"/>
    <cellStyle name="Currency 8 2 3 2 2" xfId="3691" xr:uid="{A5778662-813B-4D36-B64A-23119C09E893}"/>
    <cellStyle name="Currency 8 2 3 2 2 2" xfId="7365" xr:uid="{34417960-48B5-4381-A12F-39B3B8A4EBD3}"/>
    <cellStyle name="Currency 8 2 3 2 3" xfId="5542" xr:uid="{EF710E17-7764-4555-A5A3-9EED398E4D7A}"/>
    <cellStyle name="Currency 8 2 3 3" xfId="3692" xr:uid="{307D5846-6AD3-4B00-BB5A-CCB5D44DC766}"/>
    <cellStyle name="Currency 8 2 3 3 2" xfId="7366" xr:uid="{7DE83577-707A-4475-9E84-96A582461902}"/>
    <cellStyle name="Currency 8 2 3 4" xfId="4632" xr:uid="{8AC918E2-57A5-43ED-B5F6-404D1BBC3A56}"/>
    <cellStyle name="Currency 8 2 4" xfId="555" xr:uid="{A15D928C-99BB-48DE-8A31-5EC63642B824}"/>
    <cellStyle name="Currency 8 2 4 2" xfId="1869" xr:uid="{E10A98CD-4EE7-49ED-ABF3-6272992B601F}"/>
    <cellStyle name="Currency 8 2 4 2 2" xfId="3693" xr:uid="{9C54760F-F7D3-41CE-8FF8-5F4488F72EAC}"/>
    <cellStyle name="Currency 8 2 4 2 2 2" xfId="7367" xr:uid="{2EE56577-BDA7-4DCC-BF40-965F53E60202}"/>
    <cellStyle name="Currency 8 2 4 2 3" xfId="5543" xr:uid="{71191DC9-0A44-47E4-B35C-7E1DE2067639}"/>
    <cellStyle name="Currency 8 2 4 3" xfId="3694" xr:uid="{9DC20AD3-82E3-426A-A446-EAA65BB265C1}"/>
    <cellStyle name="Currency 8 2 4 3 2" xfId="7368" xr:uid="{BA6283BD-AD67-4E53-9E64-8DD10F592777}"/>
    <cellStyle name="Currency 8 2 4 4" xfId="4241" xr:uid="{1FCAA43A-64D4-4866-9592-F332F90D5728}"/>
    <cellStyle name="Currency 8 2 5" xfId="1870" xr:uid="{8477AF6C-DD63-43CE-8363-E729DA4B4F59}"/>
    <cellStyle name="Currency 8 2 5 2" xfId="3695" xr:uid="{992A5427-05A4-465C-9765-90A2F9951F34}"/>
    <cellStyle name="Currency 8 2 5 2 2" xfId="7369" xr:uid="{C493E52E-9FCF-4981-9439-BAF0303F0752}"/>
    <cellStyle name="Currency 8 2 5 3" xfId="5544" xr:uid="{F93C8BF0-4C43-4881-979A-DB17915F1879}"/>
    <cellStyle name="Currency 8 2 6" xfId="3696" xr:uid="{3A4772B3-BA88-493C-9446-0C2EBFC9758F}"/>
    <cellStyle name="Currency 8 2 6 2" xfId="7370" xr:uid="{FB0D17AA-B38E-4242-BB98-FF566995C460}"/>
    <cellStyle name="Currency 8 2 7" xfId="3873" xr:uid="{D45D3529-48AD-431D-BE32-6F6E817CE394}"/>
    <cellStyle name="Currency 8 3" xfId="304" xr:uid="{B2BE0131-271E-4D11-B1F1-165B007F2F38}"/>
    <cellStyle name="Currency 8 3 2" xfId="947" xr:uid="{94983656-EDEE-487D-802D-A6F522C4DF51}"/>
    <cellStyle name="Currency 8 3 2 2" xfId="1871" xr:uid="{060B89BF-5D03-4687-AC29-957BBE93532A}"/>
    <cellStyle name="Currency 8 3 2 2 2" xfId="3697" xr:uid="{4A4F95F6-7779-4F56-BE4E-A3B50F7ED6C4}"/>
    <cellStyle name="Currency 8 3 2 2 2 2" xfId="7371" xr:uid="{0FC84CE7-7A8B-4B55-899A-FB0C9123B5C1}"/>
    <cellStyle name="Currency 8 3 2 2 3" xfId="5545" xr:uid="{3A48F133-49B7-4FA7-AD60-94EC53568FA2}"/>
    <cellStyle name="Currency 8 3 2 3" xfId="3698" xr:uid="{41D3A6A2-D1C7-45A3-9CB4-8C901EED4B30}"/>
    <cellStyle name="Currency 8 3 2 3 2" xfId="7372" xr:uid="{EAB08A6A-EEEA-4F5D-B5D4-B7F4269A578A}"/>
    <cellStyle name="Currency 8 3 2 4" xfId="4633" xr:uid="{73390DB4-C816-4436-BA93-39ADE50D0A04}"/>
    <cellStyle name="Currency 8 3 3" xfId="1872" xr:uid="{D385C80A-3254-45DD-BA49-8B58F6FFE67C}"/>
    <cellStyle name="Currency 8 3 3 2" xfId="3699" xr:uid="{BBF44C07-B9A1-442F-9186-477B1BD626FB}"/>
    <cellStyle name="Currency 8 3 3 2 2" xfId="7373" xr:uid="{3CA3D57E-A3C3-4684-AD96-7F97307A6E4E}"/>
    <cellStyle name="Currency 8 3 3 3" xfId="5546" xr:uid="{CB6EBA0C-0EA4-4B16-8AED-C9238CF0A243}"/>
    <cellStyle name="Currency 8 3 4" xfId="3700" xr:uid="{A7B33542-3C45-432F-B606-5564FE78299E}"/>
    <cellStyle name="Currency 8 3 4 2" xfId="7374" xr:uid="{A75F9548-4E60-4FFD-8144-B8EA1C08B0D3}"/>
    <cellStyle name="Currency 8 3 5" xfId="3995" xr:uid="{78496641-4A0C-46FF-8802-27DADF467EBA}"/>
    <cellStyle name="Currency 8 4" xfId="948" xr:uid="{44673777-CF0F-4B4F-B2E3-32EE6FF0751B}"/>
    <cellStyle name="Currency 8 4 2" xfId="1873" xr:uid="{1213CC8C-3B60-4704-9A39-4FFD58B8B9ED}"/>
    <cellStyle name="Currency 8 4 2 2" xfId="3701" xr:uid="{81441579-3F5A-48BA-B764-8E085EC6366B}"/>
    <cellStyle name="Currency 8 4 2 2 2" xfId="7375" xr:uid="{12F8D52A-2537-474B-A639-D96BD184AF0C}"/>
    <cellStyle name="Currency 8 4 2 3" xfId="5547" xr:uid="{3B30A6F5-74EE-431C-9981-AC933C036AF8}"/>
    <cellStyle name="Currency 8 4 3" xfId="3702" xr:uid="{F18DD7DC-DE21-48F6-813F-0FB5892463D6}"/>
    <cellStyle name="Currency 8 4 3 2" xfId="7376" xr:uid="{CAF84FFF-3352-4293-9865-C2137BAD96EB}"/>
    <cellStyle name="Currency 8 4 4" xfId="4634" xr:uid="{6153B79A-65A1-4DD4-BA32-FC2925D6EFA7}"/>
    <cellStyle name="Currency 8 5" xfId="487" xr:uid="{817AC8E2-B198-408E-9296-3B830DA37E3F}"/>
    <cellStyle name="Currency 8 5 2" xfId="1874" xr:uid="{A0336D9B-C539-4465-B47A-F5AB02D54ED0}"/>
    <cellStyle name="Currency 8 5 2 2" xfId="3703" xr:uid="{60802B16-0B20-4B96-BA1A-D1FD8B15C95A}"/>
    <cellStyle name="Currency 8 5 2 2 2" xfId="7377" xr:uid="{EE778E56-4744-4D2D-B164-147AC323BC0C}"/>
    <cellStyle name="Currency 8 5 2 3" xfId="5548" xr:uid="{E0C7168E-943D-4C8F-8781-D4E305E03E58}"/>
    <cellStyle name="Currency 8 5 3" xfId="3704" xr:uid="{F18A4C43-BBFD-47F6-9C2E-2DEA114D9F62}"/>
    <cellStyle name="Currency 8 5 3 2" xfId="7378" xr:uid="{B315A22D-65B7-4806-A071-CA10CD3E1622}"/>
    <cellStyle name="Currency 8 5 4" xfId="4173" xr:uid="{82F6931D-57EB-4D34-9D0E-CA125556DCD0}"/>
    <cellStyle name="Currency 8 6" xfId="1875" xr:uid="{807C7573-C4FD-4A9A-85B9-707D92523328}"/>
    <cellStyle name="Currency 8 6 2" xfId="3705" xr:uid="{AF3E7181-1F3F-4342-8FBB-6A09A6C5F2EF}"/>
    <cellStyle name="Currency 8 6 2 2" xfId="7379" xr:uid="{D6A2135D-DAE8-44C2-83CD-8EAC8B478042}"/>
    <cellStyle name="Currency 8 6 3" xfId="5549" xr:uid="{3EFB51C2-E9AB-4ACD-83A7-D36BA4A86E0E}"/>
    <cellStyle name="Currency 8 7" xfId="3706" xr:uid="{9DA4A922-077C-4706-BA84-F7E5A2168E43}"/>
    <cellStyle name="Currency 8 7 2" xfId="7380" xr:uid="{65728BAA-40C5-4170-889A-651A4C51C98F}"/>
    <cellStyle name="Currency 8 8" xfId="3805" xr:uid="{5B15BC14-8595-4D31-8B89-B62B72A5E4A0}"/>
    <cellStyle name="Currency 9" xfId="91" xr:uid="{B68DD58F-724B-478B-AF2F-B6BDB6093D9A}"/>
    <cellStyle name="Currency 9 2" xfId="305" xr:uid="{6BEC6C31-59D0-4DA0-B6C4-1140B7182852}"/>
    <cellStyle name="Currency 9 2 2" xfId="949" xr:uid="{B20EB1A0-9AFC-4BF3-9414-6EDE59F11C1F}"/>
    <cellStyle name="Currency 9 2 2 2" xfId="1876" xr:uid="{7804423E-622F-477A-AC65-761E5976A254}"/>
    <cellStyle name="Currency 9 2 2 2 2" xfId="3707" xr:uid="{DE207D34-F639-493A-8F64-B0C936C769DF}"/>
    <cellStyle name="Currency 9 2 2 2 2 2" xfId="7381" xr:uid="{97546415-A5BA-41FB-85A3-C6A48E98E624}"/>
    <cellStyle name="Currency 9 2 2 2 3" xfId="5550" xr:uid="{0049E6FA-883B-49EB-9F31-9BEFCF8DAF3F}"/>
    <cellStyle name="Currency 9 2 2 3" xfId="3708" xr:uid="{393CAA40-90FA-4FC5-832B-BA412DEE2FFC}"/>
    <cellStyle name="Currency 9 2 2 3 2" xfId="7382" xr:uid="{89A9FB6E-F511-4FB3-991F-1E230503E48C}"/>
    <cellStyle name="Currency 9 2 2 4" xfId="4635" xr:uid="{BAC406FC-80DD-4B38-BF62-B8F3206C7500}"/>
    <cellStyle name="Currency 9 2 3" xfId="1877" xr:uid="{CB35A5E8-4BE8-41F9-A16D-CB6FD53F542D}"/>
    <cellStyle name="Currency 9 2 3 2" xfId="3709" xr:uid="{C7D28394-3536-437D-9796-EE7416EB5BF7}"/>
    <cellStyle name="Currency 9 2 3 2 2" xfId="7383" xr:uid="{62CE049A-0DF8-42BA-A1FF-35203DB5046F}"/>
    <cellStyle name="Currency 9 2 3 3" xfId="5551" xr:uid="{0341FD7B-8A92-4821-ADAF-1E58835885EE}"/>
    <cellStyle name="Currency 9 2 4" xfId="3710" xr:uid="{D9AC4172-64F3-4254-90BC-70C6C1F98B2E}"/>
    <cellStyle name="Currency 9 2 4 2" xfId="7384" xr:uid="{C4456514-5472-4157-AC79-76319816CFD3}"/>
    <cellStyle name="Currency 9 2 5" xfId="3996" xr:uid="{1B94F1C9-FB88-4FEA-B2EC-AC2D090EE9EF}"/>
    <cellStyle name="Currency 9 3" xfId="950" xr:uid="{3B69F09E-0293-4D3A-A11E-A1BD05C19E2B}"/>
    <cellStyle name="Currency 9 3 2" xfId="1878" xr:uid="{E1E11960-1FBE-439F-8E1B-577365A10DCF}"/>
    <cellStyle name="Currency 9 3 2 2" xfId="3711" xr:uid="{0E86B583-F626-44B2-B2CB-FAEC7DBE77F9}"/>
    <cellStyle name="Currency 9 3 2 2 2" xfId="7385" xr:uid="{7FAC5BB9-91A0-4327-BB31-9B8B46B300C8}"/>
    <cellStyle name="Currency 9 3 2 3" xfId="5552" xr:uid="{F5DE8DC6-28A7-4094-B193-FFD58F31A5DF}"/>
    <cellStyle name="Currency 9 3 3" xfId="3712" xr:uid="{78DF81E8-982F-4ABE-94B3-0AE556428897}"/>
    <cellStyle name="Currency 9 3 3 2" xfId="7386" xr:uid="{8BAABD90-F2AD-410D-914B-E7973B5BE762}"/>
    <cellStyle name="Currency 9 3 4" xfId="4636" xr:uid="{786512AC-3BCA-4961-8C24-64E98BA39427}"/>
    <cellStyle name="Currency 9 4" xfId="488" xr:uid="{0708241F-AB8C-44C1-A760-B7A3A7686E3F}"/>
    <cellStyle name="Currency 9 4 2" xfId="1879" xr:uid="{E10F4C34-EFE8-4867-9009-7F1144275C23}"/>
    <cellStyle name="Currency 9 4 2 2" xfId="3713" xr:uid="{6BFB811D-9F3C-48E0-A498-633133680D68}"/>
    <cellStyle name="Currency 9 4 2 2 2" xfId="7387" xr:uid="{D2CA1FF5-6FEF-4204-B82A-0654EDC23FB2}"/>
    <cellStyle name="Currency 9 4 2 3" xfId="5553" xr:uid="{AD8ADC57-3E81-4CE0-9575-3D845BED70E1}"/>
    <cellStyle name="Currency 9 4 3" xfId="3714" xr:uid="{2706473C-3837-4908-AE05-27368B0AB7C0}"/>
    <cellStyle name="Currency 9 4 3 2" xfId="7388" xr:uid="{E2EC5450-1447-4C92-AD6C-DCFED0EE1580}"/>
    <cellStyle name="Currency 9 4 4" xfId="4174" xr:uid="{BCB9138A-2951-4789-982F-8DABAA823450}"/>
    <cellStyle name="Currency 9 5" xfId="1880" xr:uid="{FAD18521-61C4-4407-95FE-DA263ED746C7}"/>
    <cellStyle name="Currency 9 5 2" xfId="3715" xr:uid="{E93DBE29-1A4F-40B4-96CB-B0B4341C1841}"/>
    <cellStyle name="Currency 9 5 2 2" xfId="7389" xr:uid="{B1EEA1E3-B4A9-4A4B-AFB7-0F61017176D7}"/>
    <cellStyle name="Currency 9 5 3" xfId="5554" xr:uid="{215CBCAB-547C-4A50-839E-C0C8A65CFB6C}"/>
    <cellStyle name="Currency 9 6" xfId="3716" xr:uid="{CCC3A057-F477-4E07-848C-BAA5C1A4BCE1}"/>
    <cellStyle name="Currency 9 6 2" xfId="7390" xr:uid="{50997236-45F1-431A-A655-03D0127B0C38}"/>
    <cellStyle name="Currency 9 7" xfId="3806" xr:uid="{35A9697D-84CE-4149-9D4F-E7E0FD5FAC94}"/>
    <cellStyle name="Hyperlink 2" xfId="212" xr:uid="{6D9B1171-1D8D-4834-9013-791F786BB9B1}"/>
    <cellStyle name="Hyperlink 3" xfId="402" xr:uid="{6DC435EA-607F-4FE7-93B6-47AE0A0042A5}"/>
    <cellStyle name="Normal" xfId="0" builtinId="0"/>
    <cellStyle name="Normal 10" xfId="951" xr:uid="{090F74EE-DEA3-47A8-96E5-770F558DFE09}"/>
    <cellStyle name="Normal 14" xfId="204" xr:uid="{8EC623FB-F9F2-4D3B-A387-C9BAE3E0B053}"/>
    <cellStyle name="Normal 2" xfId="1" xr:uid="{8D73EA58-8914-4E7D-B8DD-61C75C84015B}"/>
    <cellStyle name="Normal 2 2" xfId="92" xr:uid="{230E24B2-B6DA-4C6D-BF69-63B813BF1E1A}"/>
    <cellStyle name="Normal 2 2 2" xfId="306" xr:uid="{C3039693-D03A-4697-8FF2-811EBC48DBBD}"/>
    <cellStyle name="Normal 2 2 3" xfId="200" xr:uid="{2D866CCB-A8DA-41DD-8DB2-4C158704BC59}"/>
    <cellStyle name="Normal 2 3" xfId="93" xr:uid="{C50CD588-3A56-4C55-82D0-4E87DF4F47B3}"/>
    <cellStyle name="Normal 2 4" xfId="203" xr:uid="{42732A9A-1885-4524-A619-C443EAB298F0}"/>
    <cellStyle name="Normal 2 5" xfId="219" xr:uid="{002C18BB-11F9-40A1-B0AD-95AA747E53E9}"/>
    <cellStyle name="Normal 2 6" xfId="198" xr:uid="{45F3F08F-877D-46E3-A0D6-A130D79D1FCE}"/>
    <cellStyle name="Normal 2 7" xfId="4" xr:uid="{2AE18342-B11C-4003-8078-F310B863E4B7}"/>
    <cellStyle name="Normal 3" xfId="94" xr:uid="{6E9D0F35-7216-44ED-A678-CC69EE742661}"/>
    <cellStyle name="Normal 3 2" xfId="206" xr:uid="{66B134BA-BEE9-4866-8A82-E1AA79816875}"/>
    <cellStyle name="Normal 3 3" xfId="307" xr:uid="{0CFEED43-55B7-4A00-8639-1657699A2143}"/>
    <cellStyle name="Normal 3 4" xfId="199" xr:uid="{F5B6E329-E025-46F5-961B-CA7AB2540613}"/>
    <cellStyle name="Normal 4" xfId="95" xr:uid="{CCE56246-ADA4-4C32-801B-2975FB534697}"/>
    <cellStyle name="Normal 4 2" xfId="952" xr:uid="{229BCD8F-1E59-4913-AE14-3C9D3E7FD363}"/>
    <cellStyle name="Normal 5" xfId="98" xr:uid="{DB1C15E2-BE70-4F28-BDF2-4471B68E761D}"/>
    <cellStyle name="Normal 5 2" xfId="953" xr:uid="{F8A483E4-0D60-4489-8B23-962A62C429F7}"/>
    <cellStyle name="Normal 6" xfId="188" xr:uid="{ABA38FB6-73A4-437F-A0B6-952B7EC0CAAA}"/>
    <cellStyle name="Normal 6 2" xfId="397" xr:uid="{F1F31392-30A3-4608-93AF-ABE7F0460896}"/>
    <cellStyle name="Normal 6 3" xfId="205" xr:uid="{34D26F09-4285-4DF3-BF6B-574541DBB5AE}"/>
    <cellStyle name="Normal 6 4" xfId="954" xr:uid="{9EE59C3F-EC08-4CC5-8332-8035D29FAC94}"/>
    <cellStyle name="Normal 7" xfId="190" xr:uid="{A4A8FAA3-39DE-4798-938A-74899876CA32}"/>
    <cellStyle name="Normal 7 2" xfId="955" xr:uid="{9C2D5DA4-8CF8-453C-98FB-6515BAB0C4EF}"/>
    <cellStyle name="Normal 8" xfId="196" xr:uid="{D1AC28E3-FB79-4255-BEFC-AEB96FC45449}"/>
    <cellStyle name="Normal 8 2" xfId="956" xr:uid="{704BB971-996B-4597-AE2E-BA38FD13BAD7}"/>
    <cellStyle name="Normal 82" xfId="96" xr:uid="{8C43D95E-415A-473E-BD58-97A13C66C465}"/>
    <cellStyle name="Normal 9" xfId="3" xr:uid="{73EBF107-B133-41CD-86BF-4B5B28D41361}"/>
    <cellStyle name="Percent 2" xfId="97" xr:uid="{3D74C173-090D-4BE2-BB81-AEEC36B4B3AB}"/>
    <cellStyle name="Percent 2 2" xfId="957" xr:uid="{C758412B-A12D-491F-9898-34D964EC17BE}"/>
    <cellStyle name="Percent 3" xfId="101" xr:uid="{4411D4F5-EDD9-479F-8D51-29CF16336A9D}"/>
    <cellStyle name="Percent 3 2" xfId="310" xr:uid="{BDCEF085-F921-4318-8E56-02C574121E4D}"/>
    <cellStyle name="Percent 3 3" xfId="208" xr:uid="{382EA7C3-35AE-4862-AA78-AE570402AD45}"/>
    <cellStyle name="Percent 3 4" xfId="958" xr:uid="{386A1972-2BCB-41AB-A62F-2C93B0BAC159}"/>
    <cellStyle name="Percent 4" xfId="189" xr:uid="{83A56C9E-4205-47B1-85DF-C8CF4272CE9C}"/>
    <cellStyle name="Percent 4 2" xfId="959" xr:uid="{372DDB66-74B1-4A89-961F-0D37BF3892E6}"/>
    <cellStyle name="Percent 5" xfId="193" xr:uid="{5EFAE6B2-4E0D-43B5-8EFF-B49792F64C1A}"/>
    <cellStyle name="Percent 5 2" xfId="960" xr:uid="{3EB868F9-3D72-42F6-A098-57A635A3BC26}"/>
    <cellStyle name="Percent 6" xfId="197" xr:uid="{29D2C297-E479-4B1F-8785-7363A40B6484}"/>
    <cellStyle name="Percent 6 2" xfId="961" xr:uid="{B3B3B5B9-39D1-4669-89BF-74A20D963F61}"/>
    <cellStyle name="Percent 7" xfId="962" xr:uid="{F79224AE-6B4C-4279-8FAF-EEC4827404C3}"/>
  </cellStyles>
  <dxfs count="22"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2F2F2"/>
        </patternFill>
      </fill>
    </dxf>
    <dxf>
      <font>
        <b/>
        <i val="0"/>
        <color theme="0"/>
      </font>
      <fill>
        <patternFill>
          <bgColor rgb="FFDB0F32"/>
        </patternFill>
      </fill>
    </dxf>
    <dxf>
      <fill>
        <patternFill>
          <bgColor rgb="FFCBDEEB"/>
        </patternFill>
      </fill>
    </dxf>
    <dxf>
      <fill>
        <patternFill>
          <bgColor rgb="FFBCD5E6"/>
        </patternFill>
      </fill>
    </dxf>
    <dxf>
      <fill>
        <patternFill>
          <bgColor rgb="FFAECCE0"/>
        </patternFill>
      </fill>
    </dxf>
    <dxf>
      <fill>
        <patternFill>
          <bgColor rgb="FFF2F2F2"/>
        </patternFill>
      </fill>
    </dxf>
    <dxf>
      <font>
        <b/>
        <i val="0"/>
        <color theme="0"/>
      </font>
      <fill>
        <patternFill>
          <bgColor rgb="FFDB0F32"/>
        </patternFill>
      </fill>
    </dxf>
    <dxf>
      <font>
        <b/>
        <i val="0"/>
        <color theme="0"/>
      </font>
      <fill>
        <patternFill>
          <bgColor rgb="FFDB0F32"/>
        </patternFill>
      </fill>
    </dxf>
  </dxfs>
  <tableStyles count="1" defaultTableStyle="TableStyleMedium2" defaultPivotStyle="PivotStyleLight16">
    <tableStyle name="PivotTable Style SO1" pivot="0" table="0" count="8" xr9:uid="{8FA41324-A248-4895-B0D4-9C6452B3ED27}">
      <tableStyleElement type="headerRow" dxfId="21"/>
      <tableStyleElement type="totalRow" dxfId="20"/>
      <tableStyleElement type="secondRowStripe" dxfId="19"/>
      <tableStyleElement type="firstSubtotalRow" dxfId="18"/>
      <tableStyleElement type="secondSubtotalRow" dxfId="17"/>
      <tableStyleElement type="thirdSubtotalRow" dxfId="16"/>
      <tableStyleElement type="pageFieldLabels" dxfId="15"/>
      <tableStyleElement type="pageFieldValues" dxfId="14"/>
    </tableStyle>
  </tableStyles>
  <colors>
    <mruColors>
      <color rgb="FF0065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bibendum-wine.co.uk/fine-wine/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4059615</xdr:colOff>
      <xdr:row>0</xdr:row>
      <xdr:rowOff>0</xdr:rowOff>
    </xdr:from>
    <xdr:to>
      <xdr:col>10</xdr:col>
      <xdr:colOff>182410</xdr:colOff>
      <xdr:row>0</xdr:row>
      <xdr:rowOff>1082910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938E3F-C182-4FE1-977A-C28E7AF44A57}"/>
            </a:ext>
            <a:ext uri="{147F2762-F138-4A5C-976F-8EAC2B608ADB}">
              <a16:predDERef xmlns:a16="http://schemas.microsoft.com/office/drawing/2014/main" pred="{74A45EA2-82FB-40D4-B3FE-4CB2FB52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8782" y="0"/>
          <a:ext cx="7470019" cy="1074443"/>
        </a:xfrm>
        <a:prstGeom prst="rect">
          <a:avLst/>
        </a:prstGeom>
      </xdr:spPr>
    </xdr:pic>
    <xdr:clientData/>
  </xdr:twoCellAnchor>
  <xdr:twoCellAnchor editAs="oneCell">
    <xdr:from>
      <xdr:col>2</xdr:col>
      <xdr:colOff>3330423</xdr:colOff>
      <xdr:row>0</xdr:row>
      <xdr:rowOff>21168</xdr:rowOff>
    </xdr:from>
    <xdr:to>
      <xdr:col>11</xdr:col>
      <xdr:colOff>164606</xdr:colOff>
      <xdr:row>1</xdr:row>
      <xdr:rowOff>1</xdr:rowOff>
    </xdr:to>
    <xdr:pic>
      <xdr:nvPicPr>
        <xdr:cNvPr id="4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A2ADD8-C1CD-403E-9EA1-8DA7482AB746}"/>
            </a:ext>
            <a:ext uri="{147F2762-F138-4A5C-976F-8EAC2B608ADB}">
              <a16:predDERef xmlns:a16="http://schemas.microsoft.com/office/drawing/2014/main" pred="{ABA4EA39-87CF-428A-BE2D-3CB14EBE60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834"/>
        <a:stretch/>
      </xdr:blipFill>
      <xdr:spPr>
        <a:xfrm>
          <a:off x="3859590" y="21168"/>
          <a:ext cx="8956826" cy="13864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773793</xdr:colOff>
      <xdr:row>0</xdr:row>
      <xdr:rowOff>1295400</xdr:rowOff>
    </xdr:to>
    <xdr:pic>
      <xdr:nvPicPr>
        <xdr:cNvPr id="3" name="Picture 3" descr="Picture 3">
          <a:extLst>
            <a:ext uri="{FF2B5EF4-FFF2-40B4-BE49-F238E27FC236}">
              <a16:creationId xmlns:a16="http://schemas.microsoft.com/office/drawing/2014/main" id="{D12DBB4D-D2F0-478E-B48E-B5A05F95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12743" cy="1295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craig\AppData\Local\Microsoft\Windows\INetCache\Content.Outlook\XUDHQU6C\Items%20with%20Supplemental%20Database%20Details%20Andy%20Craig%20V2%2001%20October%202024.xlsx" TargetMode="External"/><Relationship Id="rId1" Type="http://schemas.openxmlformats.org/officeDocument/2006/relationships/externalLinkPath" Target="file:///C:\Users\acraig\AppData\Local\Microsoft\Windows\INetCache\Content.Outlook\XUDHQU6C\Items%20with%20Supplemental%20Database%20Details%20Andy%20Craig%20V2%2001%20October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tems with Supplemental Databas"/>
    </sheetNames>
    <sheetDataSet>
      <sheetData sheetId="0">
        <row r="1">
          <cell r="B1" t="str">
            <v>PRODUCT CODE</v>
          </cell>
          <cell r="C1" t="str">
            <v>SHORT DESCRIPTION</v>
          </cell>
          <cell r="D1" t="str">
            <v>LONG DESCRIPTION</v>
          </cell>
          <cell r="E1" t="str">
            <v>PRIMARY UOM</v>
          </cell>
          <cell r="F1" t="str">
            <v>UNITS PER CASE</v>
          </cell>
          <cell r="G1" t="str">
            <v>PACK SIZE</v>
          </cell>
          <cell r="H1" t="str">
            <v>STOCKING TYPE (IM)</v>
          </cell>
          <cell r="I1" t="str">
            <v>COUNTRY OF ORIGIN</v>
          </cell>
          <cell r="J1" t="str">
            <v>REGION</v>
          </cell>
          <cell r="K1" t="str">
            <v>SUB REGION</v>
          </cell>
          <cell r="L1" t="str">
            <v>WINE COLOUR</v>
          </cell>
          <cell r="M1" t="str">
            <v>PRODUCT SUB SECTOR</v>
          </cell>
          <cell r="N1" t="str">
            <v>PRIMARY UNIT COST (DIS)</v>
          </cell>
          <cell r="O1" t="str">
            <v>PRIMARY UNIT DUTY</v>
          </cell>
        </row>
        <row r="2">
          <cell r="B2">
            <v>45745</v>
          </cell>
          <cell r="C2" t="str">
            <v>GALLO WHITE ZINFANDEL JDW 75X6</v>
          </cell>
          <cell r="D2" t="str">
            <v>Gallo Family Vineyards White Zindfandel, Central Valley California (JDW only)</v>
          </cell>
          <cell r="E2" t="str">
            <v>EA</v>
          </cell>
          <cell r="F2">
            <v>6</v>
          </cell>
          <cell r="G2" t="str">
            <v>75 cl x 6</v>
          </cell>
          <cell r="H2" t="str">
            <v>S</v>
          </cell>
          <cell r="I2" t="str">
            <v>United States</v>
          </cell>
          <cell r="J2" t="str">
            <v>USA</v>
          </cell>
          <cell r="K2" t="str">
            <v>California</v>
          </cell>
          <cell r="L2" t="str">
            <v>Still Rose</v>
          </cell>
          <cell r="M2" t="str">
            <v>Price Fighter</v>
          </cell>
          <cell r="N2">
            <v>1.6051</v>
          </cell>
          <cell r="O2">
            <v>1.4862</v>
          </cell>
        </row>
        <row r="3">
          <cell r="B3">
            <v>67658</v>
          </cell>
          <cell r="C3" t="str">
            <v>BIECHER RIESLING 16 75X6</v>
          </cell>
          <cell r="D3" t="str">
            <v>Jean Biecher Riesling 2016</v>
          </cell>
          <cell r="E3" t="str">
            <v>EA</v>
          </cell>
          <cell r="F3">
            <v>6</v>
          </cell>
          <cell r="G3" t="str">
            <v>75 cl x 6</v>
          </cell>
          <cell r="H3" t="str">
            <v>U</v>
          </cell>
          <cell r="I3" t="str">
            <v>France</v>
          </cell>
          <cell r="J3" t="str">
            <v>France</v>
          </cell>
          <cell r="K3" t="str">
            <v>Alsace</v>
          </cell>
          <cell r="M3" t="str">
            <v>Good</v>
          </cell>
          <cell r="N3">
            <v>2.7803</v>
          </cell>
          <cell r="O3">
            <v>2.6718999999999999</v>
          </cell>
        </row>
        <row r="4">
          <cell r="B4">
            <v>73798</v>
          </cell>
          <cell r="C4" t="str">
            <v>MELINI I COLTRI 75X6</v>
          </cell>
          <cell r="D4" t="str">
            <v>Fattorie Melini i Coltri IGT Toscana Rosso</v>
          </cell>
          <cell r="E4" t="str">
            <v>EA</v>
          </cell>
          <cell r="F4">
            <v>6</v>
          </cell>
          <cell r="G4" t="str">
            <v>75 cl x 6</v>
          </cell>
          <cell r="H4" t="str">
            <v>U</v>
          </cell>
          <cell r="I4" t="str">
            <v>Italy</v>
          </cell>
          <cell r="J4" t="str">
            <v>Italy</v>
          </cell>
          <cell r="K4" t="str">
            <v>Toscana</v>
          </cell>
          <cell r="L4" t="str">
            <v>sr</v>
          </cell>
          <cell r="M4" t="str">
            <v>Good</v>
          </cell>
          <cell r="N4">
            <v>2.3797999999999999</v>
          </cell>
          <cell r="O4">
            <v>2.6718999999999999</v>
          </cell>
        </row>
        <row r="5">
          <cell r="B5">
            <v>73799</v>
          </cell>
          <cell r="C5" t="str">
            <v>MELINI LE GRILLAIE 18 75X6</v>
          </cell>
          <cell r="D5" t="str">
            <v>Fattorie Melini Le Grillaie Vernaccia di San Gimignano DOCG 2018</v>
          </cell>
          <cell r="E5" t="str">
            <v>EA</v>
          </cell>
          <cell r="F5">
            <v>6</v>
          </cell>
          <cell r="G5" t="str">
            <v>75 cl x 6</v>
          </cell>
          <cell r="H5" t="str">
            <v>U</v>
          </cell>
          <cell r="I5" t="str">
            <v>Italy</v>
          </cell>
          <cell r="J5" t="str">
            <v>Italy</v>
          </cell>
          <cell r="K5" t="str">
            <v>Toscana</v>
          </cell>
          <cell r="L5" t="str">
            <v>Still White</v>
          </cell>
          <cell r="M5" t="str">
            <v>Better</v>
          </cell>
          <cell r="N5">
            <v>2.8169</v>
          </cell>
          <cell r="O5">
            <v>2.6718999999999999</v>
          </cell>
        </row>
        <row r="6">
          <cell r="B6">
            <v>74357</v>
          </cell>
          <cell r="C6" t="str">
            <v>MELINI SAN LORENZO 19 75X6</v>
          </cell>
          <cell r="D6" t="str">
            <v>Fattorie Melini San Lorenzo Chianti DOCG 2019</v>
          </cell>
          <cell r="E6" t="str">
            <v>EA</v>
          </cell>
          <cell r="F6">
            <v>6</v>
          </cell>
          <cell r="G6" t="str">
            <v>75 cl x 6</v>
          </cell>
          <cell r="H6" t="str">
            <v>U</v>
          </cell>
          <cell r="I6" t="str">
            <v>Italy</v>
          </cell>
          <cell r="J6" t="str">
            <v>Italy</v>
          </cell>
          <cell r="K6" t="str">
            <v>Toscana</v>
          </cell>
          <cell r="L6" t="str">
            <v>Still Red</v>
          </cell>
          <cell r="M6" t="str">
            <v>Good</v>
          </cell>
          <cell r="N6">
            <v>2.1867000000000001</v>
          </cell>
          <cell r="O6">
            <v>2.6718999999999999</v>
          </cell>
        </row>
        <row r="7">
          <cell r="B7">
            <v>74773</v>
          </cell>
          <cell r="C7" t="str">
            <v>MELINI LE GRILLAIE 19 75X6</v>
          </cell>
          <cell r="D7" t="str">
            <v>Fattorie Melini Le Grillaie Vernaccia di San Gimignano DOCG 2019</v>
          </cell>
          <cell r="E7" t="str">
            <v>EA</v>
          </cell>
          <cell r="F7">
            <v>6</v>
          </cell>
          <cell r="G7" t="str">
            <v>75 cl x 6</v>
          </cell>
          <cell r="H7" t="str">
            <v>U</v>
          </cell>
          <cell r="I7" t="str">
            <v>Italy</v>
          </cell>
          <cell r="J7" t="str">
            <v>Italy</v>
          </cell>
          <cell r="K7" t="str">
            <v>Toscana</v>
          </cell>
          <cell r="L7" t="str">
            <v>Still White</v>
          </cell>
          <cell r="M7" t="str">
            <v>Better</v>
          </cell>
          <cell r="N7">
            <v>2.6707000000000001</v>
          </cell>
          <cell r="O7">
            <v>2.6718999999999999</v>
          </cell>
        </row>
        <row r="8">
          <cell r="B8">
            <v>75928</v>
          </cell>
          <cell r="C8" t="str">
            <v>MELINI SAN LORENZO 75X6</v>
          </cell>
          <cell r="D8" t="str">
            <v>Fattorie Melini San Lorenzo Chianti DOCG</v>
          </cell>
          <cell r="E8" t="str">
            <v>EA</v>
          </cell>
          <cell r="F8">
            <v>6</v>
          </cell>
          <cell r="G8" t="str">
            <v>75 cl x 6</v>
          </cell>
          <cell r="H8" t="str">
            <v>S</v>
          </cell>
          <cell r="I8" t="str">
            <v>Italy</v>
          </cell>
          <cell r="J8" t="str">
            <v>Italy</v>
          </cell>
          <cell r="K8" t="str">
            <v>Toscana</v>
          </cell>
          <cell r="L8" t="str">
            <v>Still Red</v>
          </cell>
          <cell r="M8" t="str">
            <v>Good</v>
          </cell>
          <cell r="N8">
            <v>2.9081999999999999</v>
          </cell>
          <cell r="O8">
            <v>2.6718999999999999</v>
          </cell>
        </row>
        <row r="9">
          <cell r="B9">
            <v>76374</v>
          </cell>
          <cell r="C9" t="str">
            <v>FC MELINI LE GRILLAIE 75X6</v>
          </cell>
          <cell r="D9" t="str">
            <v>Fattorie Melini Le Grillaie Vernaccia di San Gimignano DOCG</v>
          </cell>
          <cell r="E9" t="str">
            <v>EA</v>
          </cell>
          <cell r="F9">
            <v>6</v>
          </cell>
          <cell r="G9" t="str">
            <v>75 cl x 6</v>
          </cell>
          <cell r="H9" t="str">
            <v>S</v>
          </cell>
          <cell r="I9" t="str">
            <v>Italy</v>
          </cell>
          <cell r="J9" t="str">
            <v>Italy</v>
          </cell>
          <cell r="K9" t="str">
            <v>Toscana</v>
          </cell>
          <cell r="L9" t="str">
            <v>Still White</v>
          </cell>
          <cell r="M9" t="str">
            <v>Better</v>
          </cell>
          <cell r="N9">
            <v>3.2328000000000001</v>
          </cell>
          <cell r="O9">
            <v>2.6718999999999999</v>
          </cell>
        </row>
        <row r="10">
          <cell r="B10">
            <v>76403</v>
          </cell>
          <cell r="C10" t="str">
            <v>MELINI LA SELVANELLA 75X6</v>
          </cell>
          <cell r="D10" t="str">
            <v>Fattorie Melini Vigneti La Selvanella Chianti Classico Riserva</v>
          </cell>
          <cell r="E10" t="str">
            <v>EA</v>
          </cell>
          <cell r="F10">
            <v>6</v>
          </cell>
          <cell r="G10" t="str">
            <v>75 cl x 6</v>
          </cell>
          <cell r="H10" t="str">
            <v>S</v>
          </cell>
          <cell r="I10" t="str">
            <v>Italy</v>
          </cell>
          <cell r="J10" t="str">
            <v>Italy</v>
          </cell>
          <cell r="K10" t="str">
            <v>Toscana</v>
          </cell>
          <cell r="L10" t="str">
            <v>Still Red</v>
          </cell>
          <cell r="M10" t="str">
            <v>Best</v>
          </cell>
          <cell r="N10">
            <v>8.4345999999999997</v>
          </cell>
          <cell r="O10">
            <v>2.6718999999999999</v>
          </cell>
        </row>
        <row r="11">
          <cell r="B11">
            <v>70887</v>
          </cell>
          <cell r="C11" t="str">
            <v>LA SERRE CAB SAUV 75X6</v>
          </cell>
          <cell r="D11" t="str">
            <v>La Serre Cabernet Sauvignon IGP Pays d'Oc</v>
          </cell>
          <cell r="E11" t="str">
            <v>EA</v>
          </cell>
          <cell r="F11">
            <v>6</v>
          </cell>
          <cell r="G11" t="str">
            <v>75 cl x 6</v>
          </cell>
          <cell r="H11" t="str">
            <v>S</v>
          </cell>
          <cell r="I11" t="str">
            <v>France</v>
          </cell>
          <cell r="J11" t="str">
            <v>France</v>
          </cell>
          <cell r="K11" t="str">
            <v>Languedoc-Roussillon</v>
          </cell>
          <cell r="M11" t="str">
            <v>Price Fighter</v>
          </cell>
          <cell r="N11">
            <v>2.0205000000000002</v>
          </cell>
          <cell r="O11">
            <v>2.6718999999999999</v>
          </cell>
        </row>
        <row r="12">
          <cell r="B12">
            <v>70942</v>
          </cell>
          <cell r="C12" t="str">
            <v>LA SERRE SYRAH 75X6</v>
          </cell>
          <cell r="D12" t="str">
            <v>La Serre Syrah IGP Pays d'Oc</v>
          </cell>
          <cell r="E12" t="str">
            <v>EA</v>
          </cell>
          <cell r="F12">
            <v>6</v>
          </cell>
          <cell r="G12" t="str">
            <v>75 cl x 6</v>
          </cell>
          <cell r="H12" t="str">
            <v>S</v>
          </cell>
          <cell r="I12" t="str">
            <v>France</v>
          </cell>
          <cell r="J12" t="str">
            <v>France</v>
          </cell>
          <cell r="K12" t="str">
            <v>Languedoc-Roussillon</v>
          </cell>
          <cell r="M12" t="str">
            <v>Price Fighter</v>
          </cell>
          <cell r="N12">
            <v>2.0731000000000002</v>
          </cell>
          <cell r="O12">
            <v>2.6718999999999999</v>
          </cell>
        </row>
        <row r="13">
          <cell r="B13">
            <v>71563</v>
          </cell>
          <cell r="C13" t="str">
            <v>LA SERRE ROSE DE SYRAH 75X6</v>
          </cell>
          <cell r="D13" t="str">
            <v>La Serre Rose de Syrah Vin de Pays d'Oc</v>
          </cell>
          <cell r="E13" t="str">
            <v>EA</v>
          </cell>
          <cell r="F13">
            <v>6</v>
          </cell>
          <cell r="G13" t="str">
            <v>75 cl x 6</v>
          </cell>
          <cell r="H13" t="str">
            <v>U</v>
          </cell>
          <cell r="I13" t="str">
            <v>France</v>
          </cell>
          <cell r="J13" t="str">
            <v>France</v>
          </cell>
          <cell r="K13" t="str">
            <v>Languedoc-Roussillon</v>
          </cell>
          <cell r="M13" t="str">
            <v>Price Fighter</v>
          </cell>
          <cell r="N13">
            <v>1.62</v>
          </cell>
          <cell r="O13">
            <v>2.6718999999999999</v>
          </cell>
        </row>
        <row r="14">
          <cell r="B14">
            <v>71564</v>
          </cell>
          <cell r="C14" t="str">
            <v>LA SERRE MERLOT 75X6</v>
          </cell>
          <cell r="D14" t="str">
            <v>La Serre Merlot IGP Pays d'Oc</v>
          </cell>
          <cell r="E14" t="str">
            <v>EA</v>
          </cell>
          <cell r="F14">
            <v>6</v>
          </cell>
          <cell r="G14" t="str">
            <v>75 cl x 6</v>
          </cell>
          <cell r="H14" t="str">
            <v>S</v>
          </cell>
          <cell r="I14" t="str">
            <v>France</v>
          </cell>
          <cell r="J14" t="str">
            <v>France</v>
          </cell>
          <cell r="K14" t="str">
            <v>Languedoc-Roussillon</v>
          </cell>
          <cell r="M14" t="str">
            <v>Price Fighter</v>
          </cell>
          <cell r="N14">
            <v>1.9502999999999999</v>
          </cell>
          <cell r="O14">
            <v>2.6718999999999999</v>
          </cell>
        </row>
        <row r="15">
          <cell r="B15">
            <v>71566</v>
          </cell>
          <cell r="C15" t="str">
            <v>LA SERRE CHARDONNAY 75X6</v>
          </cell>
          <cell r="D15" t="str">
            <v>La Serre Chardonnay IGP Pays d'Oc</v>
          </cell>
          <cell r="E15" t="str">
            <v>EA</v>
          </cell>
          <cell r="F15">
            <v>6</v>
          </cell>
          <cell r="G15" t="str">
            <v>75 cl x 6</v>
          </cell>
          <cell r="H15" t="str">
            <v>S</v>
          </cell>
          <cell r="I15" t="str">
            <v>France</v>
          </cell>
          <cell r="J15" t="str">
            <v>France</v>
          </cell>
          <cell r="K15" t="str">
            <v>Languedoc-Roussillon</v>
          </cell>
          <cell r="M15" t="str">
            <v>Good</v>
          </cell>
          <cell r="N15">
            <v>2.2309999999999999</v>
          </cell>
          <cell r="O15">
            <v>2.6718999999999999</v>
          </cell>
        </row>
        <row r="16">
          <cell r="B16">
            <v>71648</v>
          </cell>
          <cell r="C16" t="str">
            <v>LA SERRE SYRAH 17 75X6</v>
          </cell>
          <cell r="D16" t="str">
            <v>La Serre Syrah Vin de Pays d'Oc 2017</v>
          </cell>
          <cell r="E16" t="str">
            <v>EA</v>
          </cell>
          <cell r="F16">
            <v>6</v>
          </cell>
          <cell r="G16" t="str">
            <v>75 cl x 6</v>
          </cell>
          <cell r="H16" t="str">
            <v>U</v>
          </cell>
          <cell r="I16" t="str">
            <v>France</v>
          </cell>
          <cell r="J16" t="str">
            <v>France</v>
          </cell>
          <cell r="K16" t="str">
            <v>Languedoc-Roussillon</v>
          </cell>
          <cell r="M16" t="str">
            <v>Price Fighter</v>
          </cell>
          <cell r="N16">
            <v>1.8943000000000001</v>
          </cell>
          <cell r="O16">
            <v>2.6718999999999999</v>
          </cell>
        </row>
        <row r="17">
          <cell r="B17">
            <v>73707</v>
          </cell>
          <cell r="C17" t="str">
            <v>LA SERRE VIOGNIER 75X6</v>
          </cell>
          <cell r="D17" t="str">
            <v>La Serre Viognier IGP Pays d'Oc</v>
          </cell>
          <cell r="E17" t="str">
            <v>EA</v>
          </cell>
          <cell r="F17">
            <v>6</v>
          </cell>
          <cell r="G17" t="str">
            <v>75 cl x 6</v>
          </cell>
          <cell r="H17" t="str">
            <v>S</v>
          </cell>
          <cell r="I17" t="str">
            <v>France</v>
          </cell>
          <cell r="J17" t="str">
            <v>France</v>
          </cell>
          <cell r="K17" t="str">
            <v>Languedoc-Roussillon</v>
          </cell>
          <cell r="L17" t="str">
            <v>Sparkling White</v>
          </cell>
          <cell r="M17" t="str">
            <v>Price Fighter</v>
          </cell>
          <cell r="N17">
            <v>2.3098999999999998</v>
          </cell>
          <cell r="O17">
            <v>2.6718999999999999</v>
          </cell>
        </row>
        <row r="18">
          <cell r="B18">
            <v>42618</v>
          </cell>
          <cell r="C18" t="str">
            <v>CH MARCHAND MT ST EM 19 75X12</v>
          </cell>
          <cell r="D18" t="str">
            <v>Chateau Marchand Montagne St Emilion 2019</v>
          </cell>
          <cell r="E18" t="str">
            <v>EA</v>
          </cell>
          <cell r="F18">
            <v>12</v>
          </cell>
          <cell r="G18" t="str">
            <v>75 cl x 12</v>
          </cell>
          <cell r="H18" t="str">
            <v>S</v>
          </cell>
          <cell r="I18" t="str">
            <v>France</v>
          </cell>
          <cell r="J18" t="str">
            <v>France</v>
          </cell>
          <cell r="K18" t="str">
            <v>Bordeaux</v>
          </cell>
          <cell r="L18" t="str">
            <v>Still Red</v>
          </cell>
          <cell r="M18" t="str">
            <v>Good</v>
          </cell>
          <cell r="N18">
            <v>4.3324999999999996</v>
          </cell>
          <cell r="O18">
            <v>2.6718999999999999</v>
          </cell>
        </row>
        <row r="19">
          <cell r="B19">
            <v>73642</v>
          </cell>
          <cell r="C19" t="str">
            <v>CH MARCHAND MT ST EM 15 75X12</v>
          </cell>
          <cell r="D19" t="str">
            <v>Chateau Marchand Montagne St Emilion 2015</v>
          </cell>
          <cell r="E19" t="str">
            <v>EA</v>
          </cell>
          <cell r="F19">
            <v>12</v>
          </cell>
          <cell r="G19" t="str">
            <v>75 cl x 12</v>
          </cell>
          <cell r="H19" t="str">
            <v>U</v>
          </cell>
          <cell r="I19" t="str">
            <v>France</v>
          </cell>
          <cell r="J19" t="str">
            <v>France</v>
          </cell>
          <cell r="K19" t="str">
            <v>Bordeaux</v>
          </cell>
          <cell r="L19" t="str">
            <v>Still Red</v>
          </cell>
          <cell r="M19" t="str">
            <v>Good</v>
          </cell>
          <cell r="N19">
            <v>4.3189000000000002</v>
          </cell>
          <cell r="O19">
            <v>2.6718999999999999</v>
          </cell>
        </row>
        <row r="20">
          <cell r="B20">
            <v>67127</v>
          </cell>
          <cell r="C20" t="str">
            <v>TERRE FORTI SANGIOVESE 75X12</v>
          </cell>
          <cell r="D20" t="str">
            <v>Terre Forti Sangiovese</v>
          </cell>
          <cell r="E20" t="str">
            <v>EA</v>
          </cell>
          <cell r="F20">
            <v>12</v>
          </cell>
          <cell r="G20" t="str">
            <v>75 cl x 12</v>
          </cell>
          <cell r="H20" t="str">
            <v>U</v>
          </cell>
          <cell r="I20" t="str">
            <v>Italy</v>
          </cell>
          <cell r="J20" t="str">
            <v>Italy</v>
          </cell>
          <cell r="K20" t="str">
            <v>Emilia Romagna</v>
          </cell>
          <cell r="M20" t="str">
            <v>Price Fighter</v>
          </cell>
          <cell r="N20">
            <v>1.4621999999999999</v>
          </cell>
          <cell r="O20">
            <v>2.6718999999999999</v>
          </cell>
        </row>
        <row r="21">
          <cell r="B21">
            <v>70786</v>
          </cell>
          <cell r="C21" t="str">
            <v>TERRE FORTI TREB CHARD 75X12</v>
          </cell>
          <cell r="D21" t="str">
            <v>Terre Forti Trebbiano Chardonnay</v>
          </cell>
          <cell r="E21" t="str">
            <v>EA</v>
          </cell>
          <cell r="F21">
            <v>12</v>
          </cell>
          <cell r="G21" t="str">
            <v>75 cl x 12</v>
          </cell>
          <cell r="H21" t="str">
            <v>U</v>
          </cell>
          <cell r="I21" t="str">
            <v>Italy</v>
          </cell>
          <cell r="J21" t="str">
            <v>Italy</v>
          </cell>
          <cell r="K21" t="str">
            <v>Emilia Romagna</v>
          </cell>
          <cell r="M21" t="str">
            <v>Price Fighter</v>
          </cell>
          <cell r="N21">
            <v>1.4621999999999999</v>
          </cell>
          <cell r="O21">
            <v>2.6718999999999999</v>
          </cell>
        </row>
        <row r="22">
          <cell r="B22">
            <v>70987</v>
          </cell>
          <cell r="C22" t="str">
            <v>TERRE FORTI ROSATO 75X12</v>
          </cell>
          <cell r="D22" t="str">
            <v>Terre Forti Rosato</v>
          </cell>
          <cell r="E22" t="str">
            <v>EA</v>
          </cell>
          <cell r="F22">
            <v>12</v>
          </cell>
          <cell r="G22" t="str">
            <v>75 cl x 12</v>
          </cell>
          <cell r="H22" t="str">
            <v>U</v>
          </cell>
          <cell r="I22" t="str">
            <v>Italy</v>
          </cell>
          <cell r="J22" t="str">
            <v>Italy</v>
          </cell>
          <cell r="K22" t="str">
            <v>Emilia Romagna</v>
          </cell>
          <cell r="M22" t="str">
            <v>Price Fighter</v>
          </cell>
          <cell r="N22">
            <v>1.4621999999999999</v>
          </cell>
          <cell r="O22">
            <v>2.6718999999999999</v>
          </cell>
        </row>
        <row r="23">
          <cell r="B23">
            <v>42787</v>
          </cell>
          <cell r="C23" t="str">
            <v>TERRE FORTI TREB ABRUZZO 75X6</v>
          </cell>
          <cell r="D23" t="str">
            <v>Terre Forti Trebbiano d'Abruzzo</v>
          </cell>
          <cell r="E23" t="str">
            <v>CS</v>
          </cell>
          <cell r="F23">
            <v>1</v>
          </cell>
          <cell r="G23" t="str">
            <v>75 cl x 6</v>
          </cell>
          <cell r="H23" t="str">
            <v>S</v>
          </cell>
          <cell r="I23" t="str">
            <v>Italy</v>
          </cell>
          <cell r="J23" t="str">
            <v>Italy</v>
          </cell>
          <cell r="K23" t="str">
            <v>Abruzzo</v>
          </cell>
          <cell r="L23" t="str">
            <v>Still White</v>
          </cell>
          <cell r="M23" t="str">
            <v>Price Fighter</v>
          </cell>
          <cell r="N23">
            <v>6.7895000000000003</v>
          </cell>
          <cell r="O23">
            <v>16.031300000000002</v>
          </cell>
        </row>
        <row r="24">
          <cell r="B24">
            <v>45778</v>
          </cell>
          <cell r="C24" t="str">
            <v>TERRE FORTI ROSATO 75X6</v>
          </cell>
          <cell r="D24" t="str">
            <v>Terre Forti Sangiovese Rosato, Rubicone</v>
          </cell>
          <cell r="E24" t="str">
            <v>EA</v>
          </cell>
          <cell r="F24">
            <v>6</v>
          </cell>
          <cell r="G24" t="str">
            <v>75 cl x 6</v>
          </cell>
          <cell r="H24" t="str">
            <v>S</v>
          </cell>
          <cell r="I24" t="str">
            <v>Italy</v>
          </cell>
          <cell r="J24" t="str">
            <v>Italy</v>
          </cell>
          <cell r="K24" t="str">
            <v>Italy</v>
          </cell>
          <cell r="L24" t="str">
            <v>Still Red</v>
          </cell>
          <cell r="M24" t="str">
            <v>Price Fighter</v>
          </cell>
          <cell r="N24">
            <v>1.4423999999999999</v>
          </cell>
          <cell r="O24">
            <v>2.3513000000000002</v>
          </cell>
        </row>
        <row r="25">
          <cell r="B25">
            <v>45779</v>
          </cell>
          <cell r="C25" t="str">
            <v>TERRE FORTI SANGIOVESE 75X6</v>
          </cell>
          <cell r="D25" t="str">
            <v>Terre Forti Sangiovese, Rubicone</v>
          </cell>
          <cell r="E25" t="str">
            <v>EA</v>
          </cell>
          <cell r="F25">
            <v>6</v>
          </cell>
          <cell r="G25" t="str">
            <v>75 cl x 6</v>
          </cell>
          <cell r="H25" t="str">
            <v>S</v>
          </cell>
          <cell r="I25" t="str">
            <v>Italy</v>
          </cell>
          <cell r="J25" t="str">
            <v>Italy</v>
          </cell>
          <cell r="K25" t="str">
            <v>Italy</v>
          </cell>
          <cell r="L25" t="str">
            <v>Still Red</v>
          </cell>
          <cell r="M25" t="str">
            <v>Price Fighter</v>
          </cell>
          <cell r="N25">
            <v>1.4423999999999999</v>
          </cell>
          <cell r="O25">
            <v>2.6718999999999999</v>
          </cell>
        </row>
        <row r="26">
          <cell r="B26">
            <v>45780</v>
          </cell>
          <cell r="C26" t="str">
            <v>TERRE FORTI TREB CHARD 75X6</v>
          </cell>
          <cell r="D26" t="str">
            <v>Terre Forti Trebbiano Chardonnay, Rubicone</v>
          </cell>
          <cell r="E26" t="str">
            <v>EA</v>
          </cell>
          <cell r="F26">
            <v>6</v>
          </cell>
          <cell r="G26" t="str">
            <v>75 cl x 6</v>
          </cell>
          <cell r="H26" t="str">
            <v>S</v>
          </cell>
          <cell r="I26" t="str">
            <v>Italy</v>
          </cell>
          <cell r="J26" t="str">
            <v>Italy</v>
          </cell>
          <cell r="K26" t="str">
            <v>Italy</v>
          </cell>
          <cell r="L26" t="str">
            <v>Still White</v>
          </cell>
          <cell r="M26" t="str">
            <v>Price Fighter</v>
          </cell>
          <cell r="N26">
            <v>1.4423999999999999</v>
          </cell>
          <cell r="O26">
            <v>2.2444000000000002</v>
          </cell>
        </row>
        <row r="27">
          <cell r="B27">
            <v>67762</v>
          </cell>
          <cell r="C27" t="str">
            <v>PINOT GRIGIO MININI 75X6</v>
          </cell>
          <cell r="D27" t="str">
            <v>Pinot Grigio Minini</v>
          </cell>
          <cell r="E27" t="str">
            <v>EA</v>
          </cell>
          <cell r="F27">
            <v>6</v>
          </cell>
          <cell r="G27" t="str">
            <v>75 cl x 6</v>
          </cell>
          <cell r="H27" t="str">
            <v>S</v>
          </cell>
          <cell r="I27" t="str">
            <v>Italy</v>
          </cell>
          <cell r="J27" t="str">
            <v>Italy</v>
          </cell>
          <cell r="K27" t="str">
            <v>Veneto</v>
          </cell>
          <cell r="M27" t="str">
            <v>Price Fighter</v>
          </cell>
          <cell r="N27">
            <v>1.8995</v>
          </cell>
          <cell r="O27">
            <v>2.6718999999999999</v>
          </cell>
        </row>
        <row r="28">
          <cell r="B28">
            <v>71126</v>
          </cell>
          <cell r="C28" t="str">
            <v>MININI MONTEPULCIANO 75X6</v>
          </cell>
          <cell r="D28" t="str">
            <v>Montepulciano d'Abruzzo DOC Minini</v>
          </cell>
          <cell r="E28" t="str">
            <v>EA</v>
          </cell>
          <cell r="F28">
            <v>6</v>
          </cell>
          <cell r="G28" t="str">
            <v>75 cl x 6</v>
          </cell>
          <cell r="H28" t="str">
            <v>S</v>
          </cell>
          <cell r="I28" t="str">
            <v>Italy</v>
          </cell>
          <cell r="J28" t="str">
            <v>Italy</v>
          </cell>
          <cell r="K28" t="str">
            <v>Abruzzo</v>
          </cell>
          <cell r="M28" t="str">
            <v>Price Fighter</v>
          </cell>
          <cell r="N28">
            <v>1.8029999999999999</v>
          </cell>
          <cell r="O28">
            <v>2.6718999999999999</v>
          </cell>
        </row>
        <row r="29">
          <cell r="B29">
            <v>41740</v>
          </cell>
          <cell r="C29" t="str">
            <v>NYALA SAUV BLANC 75X6</v>
          </cell>
          <cell r="D29" t="str">
            <v>Nyala Sauvignon Blanc</v>
          </cell>
          <cell r="E29" t="str">
            <v>EA</v>
          </cell>
          <cell r="F29">
            <v>6</v>
          </cell>
          <cell r="G29" t="str">
            <v>75 cl x 6</v>
          </cell>
          <cell r="H29" t="str">
            <v>U</v>
          </cell>
          <cell r="I29" t="str">
            <v>South Africa</v>
          </cell>
          <cell r="J29" t="str">
            <v>South Africa</v>
          </cell>
          <cell r="K29" t="str">
            <v>Western Cape</v>
          </cell>
          <cell r="L29" t="str">
            <v>Still White</v>
          </cell>
          <cell r="M29" t="str">
            <v>Price Fighter</v>
          </cell>
          <cell r="N29">
            <v>1.08</v>
          </cell>
          <cell r="O29">
            <v>2.6718999999999999</v>
          </cell>
        </row>
        <row r="30">
          <cell r="B30">
            <v>41743</v>
          </cell>
          <cell r="C30" t="str">
            <v>NYALA CAB SAUV 75X6</v>
          </cell>
          <cell r="D30" t="str">
            <v>Nyala Cabernet Sauvignon</v>
          </cell>
          <cell r="E30" t="str">
            <v>EA</v>
          </cell>
          <cell r="F30">
            <v>6</v>
          </cell>
          <cell r="G30" t="str">
            <v>75 cl x 6</v>
          </cell>
          <cell r="H30" t="str">
            <v>S</v>
          </cell>
          <cell r="I30" t="str">
            <v>South Africa</v>
          </cell>
          <cell r="J30" t="str">
            <v>South Africa</v>
          </cell>
          <cell r="K30" t="str">
            <v>Western Cape</v>
          </cell>
          <cell r="L30" t="str">
            <v>Still Red</v>
          </cell>
          <cell r="M30" t="str">
            <v>Price Fighter</v>
          </cell>
          <cell r="N30">
            <v>1.2641</v>
          </cell>
          <cell r="O30">
            <v>2.6718999999999999</v>
          </cell>
        </row>
        <row r="31">
          <cell r="B31">
            <v>45856</v>
          </cell>
          <cell r="C31" t="str">
            <v>NYALA SAUV BLANC 11% 75X6</v>
          </cell>
          <cell r="D31" t="str">
            <v>Nyala Sauvignon Blanc 11%</v>
          </cell>
          <cell r="E31" t="str">
            <v>EA</v>
          </cell>
          <cell r="F31">
            <v>6</v>
          </cell>
          <cell r="G31" t="str">
            <v>75 cl x 6</v>
          </cell>
          <cell r="H31" t="str">
            <v>S</v>
          </cell>
          <cell r="I31" t="str">
            <v>South Africa</v>
          </cell>
          <cell r="J31" t="str">
            <v>South Africa</v>
          </cell>
          <cell r="K31" t="str">
            <v>Western Cape</v>
          </cell>
          <cell r="L31" t="str">
            <v>Still White</v>
          </cell>
          <cell r="M31" t="str">
            <v>Price Fighter</v>
          </cell>
          <cell r="N31">
            <v>1.3118000000000001</v>
          </cell>
          <cell r="O31">
            <v>2.3513000000000002</v>
          </cell>
        </row>
        <row r="32">
          <cell r="B32">
            <v>61055</v>
          </cell>
          <cell r="C32" t="str">
            <v>MATOS BLANCO 75X12</v>
          </cell>
          <cell r="D32" t="str">
            <v>Matos Blanco</v>
          </cell>
          <cell r="E32" t="str">
            <v>EA</v>
          </cell>
          <cell r="F32">
            <v>12</v>
          </cell>
          <cell r="G32" t="str">
            <v>75 cl x 12</v>
          </cell>
          <cell r="H32" t="str">
            <v>U</v>
          </cell>
          <cell r="I32" t="str">
            <v>Spain</v>
          </cell>
          <cell r="J32" t="str">
            <v>Spain</v>
          </cell>
          <cell r="K32" t="str">
            <v>Castilla - La Mancha</v>
          </cell>
          <cell r="M32" t="str">
            <v>Price Fighter</v>
          </cell>
          <cell r="N32">
            <v>0.9768</v>
          </cell>
          <cell r="O32">
            <v>2.3513000000000002</v>
          </cell>
        </row>
        <row r="33">
          <cell r="B33">
            <v>61056</v>
          </cell>
          <cell r="C33" t="str">
            <v>MATOS TINTO 75X12</v>
          </cell>
          <cell r="D33" t="str">
            <v>Matos Tinto</v>
          </cell>
          <cell r="E33" t="str">
            <v>EA</v>
          </cell>
          <cell r="F33">
            <v>12</v>
          </cell>
          <cell r="G33" t="str">
            <v>75 cl x 12</v>
          </cell>
          <cell r="H33" t="str">
            <v>U</v>
          </cell>
          <cell r="I33" t="str">
            <v>Spain</v>
          </cell>
          <cell r="J33" t="str">
            <v>Spain</v>
          </cell>
          <cell r="K33" t="str">
            <v>Castilla - La Mancha</v>
          </cell>
          <cell r="M33" t="str">
            <v>Price Fighter</v>
          </cell>
          <cell r="N33">
            <v>0.98880000000000001</v>
          </cell>
          <cell r="O33">
            <v>2.6718999999999999</v>
          </cell>
        </row>
        <row r="34">
          <cell r="B34">
            <v>42783</v>
          </cell>
          <cell r="C34" t="str">
            <v>ORG WILD STEPS MALBEC 25CLX12</v>
          </cell>
          <cell r="D34" t="str">
            <v>Wild Steps Organic Malbec Can, Mendoza</v>
          </cell>
          <cell r="E34" t="str">
            <v>CS</v>
          </cell>
          <cell r="F34">
            <v>1</v>
          </cell>
          <cell r="G34" t="str">
            <v>25 cl x 12</v>
          </cell>
          <cell r="H34" t="str">
            <v>S</v>
          </cell>
          <cell r="I34" t="str">
            <v>Argentina</v>
          </cell>
          <cell r="J34" t="str">
            <v>Argentina</v>
          </cell>
          <cell r="K34" t="str">
            <v>Mendoza</v>
          </cell>
          <cell r="L34" t="str">
            <v>Still Red</v>
          </cell>
          <cell r="M34" t="str">
            <v>Price Fighter</v>
          </cell>
          <cell r="N34">
            <v>24.3825</v>
          </cell>
          <cell r="O34">
            <v>10.6875</v>
          </cell>
        </row>
        <row r="35">
          <cell r="B35">
            <v>43581</v>
          </cell>
          <cell r="C35" t="str">
            <v>ORG WILD STEPS CHARD CAN 25X12</v>
          </cell>
          <cell r="D35" t="str">
            <v>Wild Steps Organic Chardonnay, Mendoza</v>
          </cell>
          <cell r="E35" t="str">
            <v>CS</v>
          </cell>
          <cell r="F35">
            <v>1</v>
          </cell>
          <cell r="G35" t="str">
            <v>25 cl x 12</v>
          </cell>
          <cell r="H35" t="str">
            <v>S</v>
          </cell>
          <cell r="I35" t="str">
            <v>Argentina</v>
          </cell>
          <cell r="J35" t="str">
            <v>Argentina</v>
          </cell>
          <cell r="K35" t="str">
            <v>Mendoza</v>
          </cell>
          <cell r="M35" t="str">
            <v>Good</v>
          </cell>
          <cell r="N35">
            <v>24.385400000000001</v>
          </cell>
          <cell r="O35">
            <v>10.6875</v>
          </cell>
        </row>
        <row r="36">
          <cell r="B36">
            <v>43592</v>
          </cell>
          <cell r="C36" t="str">
            <v>ORG WILD STEPS ROSE CAN 25X12</v>
          </cell>
          <cell r="D36" t="str">
            <v>Wild Steps Organic Malbec Rose, Mendoza</v>
          </cell>
          <cell r="E36" t="str">
            <v>CS</v>
          </cell>
          <cell r="F36">
            <v>1</v>
          </cell>
          <cell r="G36" t="str">
            <v>25 cl x 12</v>
          </cell>
          <cell r="H36" t="str">
            <v>S</v>
          </cell>
          <cell r="I36" t="str">
            <v>Argentina</v>
          </cell>
          <cell r="J36" t="str">
            <v>Argentina</v>
          </cell>
          <cell r="K36" t="str">
            <v>Mendoza</v>
          </cell>
          <cell r="M36" t="str">
            <v>Good</v>
          </cell>
          <cell r="N36">
            <v>24.385400000000001</v>
          </cell>
          <cell r="O36">
            <v>10.6875</v>
          </cell>
        </row>
        <row r="37">
          <cell r="B37">
            <v>73471</v>
          </cell>
          <cell r="C37" t="str">
            <v>ORG NITTNAUS BLAU ALTE 75X6</v>
          </cell>
          <cell r="D37" t="str">
            <v xml:space="preserve">Weingut Nittnaus Joiser Antenberg Organic Blaufrankisch 2017
</v>
          </cell>
          <cell r="E37" t="str">
            <v>EA</v>
          </cell>
          <cell r="F37">
            <v>6</v>
          </cell>
          <cell r="G37" t="str">
            <v>75 cl x 6</v>
          </cell>
          <cell r="H37" t="str">
            <v>S</v>
          </cell>
          <cell r="I37" t="str">
            <v>Austria</v>
          </cell>
          <cell r="J37" t="str">
            <v>Austria</v>
          </cell>
          <cell r="K37" t="str">
            <v>Burgenland</v>
          </cell>
          <cell r="L37" t="str">
            <v>Still Red</v>
          </cell>
          <cell r="M37" t="str">
            <v>Better</v>
          </cell>
          <cell r="N37">
            <v>12.6579</v>
          </cell>
          <cell r="O37">
            <v>2.6718999999999999</v>
          </cell>
        </row>
        <row r="38">
          <cell r="B38">
            <v>75381</v>
          </cell>
          <cell r="C38" t="str">
            <v>ORG NITTNAUS KALK RED 75X6</v>
          </cell>
          <cell r="D38" t="str">
            <v xml:space="preserve">Weingut Nittnaus Kalk und Schiefer Organic Blaufrankisch 2019
</v>
          </cell>
          <cell r="E38" t="str">
            <v>EA</v>
          </cell>
          <cell r="F38">
            <v>6</v>
          </cell>
          <cell r="G38" t="str">
            <v>75 cl x 6</v>
          </cell>
          <cell r="H38" t="str">
            <v>S</v>
          </cell>
          <cell r="I38" t="str">
            <v>Austria</v>
          </cell>
          <cell r="J38" t="str">
            <v>Austria</v>
          </cell>
          <cell r="K38" t="str">
            <v>Burgenland</v>
          </cell>
          <cell r="L38" t="str">
            <v>Still Red</v>
          </cell>
          <cell r="M38" t="str">
            <v>Better</v>
          </cell>
          <cell r="N38">
            <v>6.7369000000000003</v>
          </cell>
          <cell r="O38">
            <v>2.6718999999999999</v>
          </cell>
        </row>
        <row r="39">
          <cell r="B39">
            <v>75382</v>
          </cell>
          <cell r="C39" t="str">
            <v>ORG NITTNAUS KALK WHITE 75X6</v>
          </cell>
          <cell r="D39" t="str">
            <v xml:space="preserve">Weingut Nittnaus Kalk und Schiefer Organic Weiss 2020
</v>
          </cell>
          <cell r="E39" t="str">
            <v>EA</v>
          </cell>
          <cell r="F39">
            <v>6</v>
          </cell>
          <cell r="G39" t="str">
            <v>75 cl x 6</v>
          </cell>
          <cell r="H39" t="str">
            <v>S</v>
          </cell>
          <cell r="I39" t="str">
            <v>Austria</v>
          </cell>
          <cell r="J39" t="str">
            <v>Austria</v>
          </cell>
          <cell r="K39" t="str">
            <v>Burgenland</v>
          </cell>
          <cell r="L39" t="str">
            <v>Still White</v>
          </cell>
          <cell r="M39" t="str">
            <v>Better</v>
          </cell>
          <cell r="N39">
            <v>5.6403999999999996</v>
          </cell>
          <cell r="O39">
            <v>2.6718999999999999</v>
          </cell>
        </row>
        <row r="40">
          <cell r="B40">
            <v>42961</v>
          </cell>
          <cell r="C40" t="str">
            <v>MADAM SASS PINOT GRIGIO 75X6</v>
          </cell>
          <cell r="D40" t="str">
            <v>Madam Sass Pinot Grigio, Sicily</v>
          </cell>
          <cell r="E40" t="str">
            <v>CS</v>
          </cell>
          <cell r="F40">
            <v>1</v>
          </cell>
          <cell r="G40" t="str">
            <v>75 cl x 6</v>
          </cell>
          <cell r="H40" t="str">
            <v>U</v>
          </cell>
          <cell r="I40" t="str">
            <v>Italy</v>
          </cell>
          <cell r="J40" t="str">
            <v>Italy</v>
          </cell>
          <cell r="K40" t="str">
            <v>Sicilia</v>
          </cell>
          <cell r="L40" t="str">
            <v>Still White</v>
          </cell>
          <cell r="M40" t="str">
            <v>Price Fighter</v>
          </cell>
          <cell r="N40">
            <v>17.3368</v>
          </cell>
          <cell r="O40">
            <v>16.031300000000002</v>
          </cell>
        </row>
        <row r="41">
          <cell r="B41">
            <v>42962</v>
          </cell>
          <cell r="C41" t="str">
            <v>MADAM SASS PINOT NOIR 75X6</v>
          </cell>
          <cell r="D41" t="str">
            <v>Madam Sass Pinot Noir, Valle Central</v>
          </cell>
          <cell r="E41" t="str">
            <v>CS</v>
          </cell>
          <cell r="F41">
            <v>1</v>
          </cell>
          <cell r="G41" t="str">
            <v>75 cl x 6</v>
          </cell>
          <cell r="H41" t="str">
            <v>S</v>
          </cell>
          <cell r="I41" t="str">
            <v>Chile</v>
          </cell>
          <cell r="J41" t="str">
            <v>Chile</v>
          </cell>
          <cell r="K41" t="str">
            <v>Central Valley</v>
          </cell>
          <cell r="L41" t="str">
            <v>Still Red</v>
          </cell>
          <cell r="M41" t="str">
            <v>Price Fighter</v>
          </cell>
          <cell r="N41">
            <v>17.058700000000002</v>
          </cell>
          <cell r="O41">
            <v>16.031300000000002</v>
          </cell>
        </row>
        <row r="42">
          <cell r="B42">
            <v>42963</v>
          </cell>
          <cell r="C42" t="str">
            <v>MADAM SASS PROSECCO ROSE 75X6</v>
          </cell>
          <cell r="D42" t="str">
            <v>Madam Sass Prosecco rose</v>
          </cell>
          <cell r="E42" t="str">
            <v>CS</v>
          </cell>
          <cell r="F42">
            <v>1</v>
          </cell>
          <cell r="G42" t="str">
            <v>75 cl x 6</v>
          </cell>
          <cell r="H42" t="str">
            <v>S</v>
          </cell>
          <cell r="I42" t="str">
            <v>Italy</v>
          </cell>
          <cell r="J42" t="str">
            <v>Italy</v>
          </cell>
          <cell r="K42" t="str">
            <v>Prosecco</v>
          </cell>
          <cell r="L42" t="str">
            <v>Sparkling Rose</v>
          </cell>
          <cell r="M42" t="str">
            <v>Price Fighter</v>
          </cell>
          <cell r="N42">
            <v>26.772500000000001</v>
          </cell>
          <cell r="O42">
            <v>14.1075</v>
          </cell>
        </row>
        <row r="43">
          <cell r="B43">
            <v>42964</v>
          </cell>
          <cell r="C43" t="str">
            <v>MADAM SASS ROSE 75X6</v>
          </cell>
          <cell r="D43" t="str">
            <v>Madam Sass Rosé, Languedoc-Rousillon</v>
          </cell>
          <cell r="E43" t="str">
            <v>CS</v>
          </cell>
          <cell r="F43">
            <v>1</v>
          </cell>
          <cell r="G43" t="str">
            <v>75 cl x 6</v>
          </cell>
          <cell r="H43" t="str">
            <v>S</v>
          </cell>
          <cell r="I43" t="str">
            <v>France</v>
          </cell>
          <cell r="J43" t="str">
            <v>France</v>
          </cell>
          <cell r="K43" t="str">
            <v>Languedoc-Roussillon</v>
          </cell>
          <cell r="L43" t="str">
            <v>Still Rose</v>
          </cell>
          <cell r="M43" t="str">
            <v>Price Fighter</v>
          </cell>
          <cell r="N43">
            <v>17.3368</v>
          </cell>
          <cell r="O43">
            <v>16.031300000000002</v>
          </cell>
        </row>
        <row r="44">
          <cell r="B44">
            <v>75937</v>
          </cell>
          <cell r="C44" t="str">
            <v>FRIDA KAHLO DAY DEAD REDB75X12</v>
          </cell>
          <cell r="D44" t="str">
            <v>Carmen Gran Reserva Frida Kahlo Day of the Dead Red Blend</v>
          </cell>
          <cell r="E44" t="str">
            <v>EA</v>
          </cell>
          <cell r="F44">
            <v>12</v>
          </cell>
          <cell r="G44" t="str">
            <v>75 cl x 12</v>
          </cell>
          <cell r="H44" t="str">
            <v>S</v>
          </cell>
          <cell r="I44" t="str">
            <v>Chile</v>
          </cell>
          <cell r="J44" t="str">
            <v>Chile</v>
          </cell>
          <cell r="K44" t="str">
            <v>Colchagua Valley</v>
          </cell>
          <cell r="L44" t="str">
            <v>Still Red</v>
          </cell>
          <cell r="M44" t="str">
            <v>Good</v>
          </cell>
          <cell r="N44">
            <v>4.6032000000000002</v>
          </cell>
          <cell r="O44">
            <v>2.6718999999999999</v>
          </cell>
        </row>
        <row r="45">
          <cell r="B45">
            <v>75362</v>
          </cell>
          <cell r="C45" t="str">
            <v>FRIDA KAHLO CARMENERE 75X6</v>
          </cell>
          <cell r="D45" t="str">
            <v>Carmen Gran Reserva Frida Kahlo Carmenere</v>
          </cell>
          <cell r="E45" t="str">
            <v>EA</v>
          </cell>
          <cell r="F45">
            <v>6</v>
          </cell>
          <cell r="G45" t="str">
            <v>75 cl x 6</v>
          </cell>
          <cell r="H45" t="str">
            <v>S</v>
          </cell>
          <cell r="I45" t="str">
            <v>Chile</v>
          </cell>
          <cell r="J45" t="str">
            <v>Chile</v>
          </cell>
          <cell r="K45" t="str">
            <v>Colchagua Valley</v>
          </cell>
          <cell r="L45" t="str">
            <v>Still Red</v>
          </cell>
          <cell r="M45" t="str">
            <v>Good</v>
          </cell>
          <cell r="N45">
            <v>4.4396000000000004</v>
          </cell>
          <cell r="O45">
            <v>2.6718999999999999</v>
          </cell>
        </row>
        <row r="46">
          <cell r="B46">
            <v>75936</v>
          </cell>
          <cell r="C46" t="str">
            <v>FRIDA KAHLO CAB SAUV 75X6</v>
          </cell>
          <cell r="D46" t="str">
            <v>Carmen Gran Reserva Frida Kahlo Cabernet Sauvignon</v>
          </cell>
          <cell r="E46" t="str">
            <v>EA</v>
          </cell>
          <cell r="F46">
            <v>6</v>
          </cell>
          <cell r="G46" t="str">
            <v>75 cl x 6</v>
          </cell>
          <cell r="H46" t="str">
            <v>S</v>
          </cell>
          <cell r="I46" t="str">
            <v>Chile</v>
          </cell>
          <cell r="J46" t="str">
            <v>Chile</v>
          </cell>
          <cell r="K46" t="str">
            <v>Maipo Valley</v>
          </cell>
          <cell r="L46" t="str">
            <v>Still Red</v>
          </cell>
          <cell r="M46" t="str">
            <v>Good</v>
          </cell>
          <cell r="N46">
            <v>4.4396000000000004</v>
          </cell>
          <cell r="O46">
            <v>2.6718999999999999</v>
          </cell>
        </row>
        <row r="47">
          <cell r="B47">
            <v>40323</v>
          </cell>
          <cell r="C47" t="str">
            <v>COATES &amp; SEELY BRUT 75X6</v>
          </cell>
          <cell r="D47" t="str">
            <v>Coates &amp; Seely Brut Reserve</v>
          </cell>
          <cell r="E47" t="str">
            <v>EA</v>
          </cell>
          <cell r="F47">
            <v>6</v>
          </cell>
          <cell r="G47" t="str">
            <v>75 cl x 6</v>
          </cell>
          <cell r="H47" t="str">
            <v>S</v>
          </cell>
          <cell r="I47" t="str">
            <v>United Kingdom</v>
          </cell>
          <cell r="J47" t="str">
            <v>England</v>
          </cell>
          <cell r="K47" t="str">
            <v>England</v>
          </cell>
          <cell r="L47" t="str">
            <v>Sparkling White</v>
          </cell>
          <cell r="M47" t="str">
            <v>Better</v>
          </cell>
          <cell r="N47">
            <v>15.174099999999999</v>
          </cell>
          <cell r="O47">
            <v>2.6718999999999999</v>
          </cell>
        </row>
        <row r="48">
          <cell r="B48">
            <v>44052</v>
          </cell>
          <cell r="C48" t="str">
            <v>COATES &amp; SEELY ROSE PENIN 75X6</v>
          </cell>
          <cell r="D48" t="str">
            <v>Coates &amp; Seely The Peninsula, Brut Rose</v>
          </cell>
          <cell r="E48" t="str">
            <v>EA</v>
          </cell>
          <cell r="F48">
            <v>6</v>
          </cell>
          <cell r="G48" t="str">
            <v>75 cl x 6</v>
          </cell>
          <cell r="H48" t="str">
            <v>U</v>
          </cell>
          <cell r="I48" t="str">
            <v>United Kingdom</v>
          </cell>
          <cell r="J48" t="str">
            <v>England</v>
          </cell>
          <cell r="K48" t="str">
            <v>England</v>
          </cell>
          <cell r="M48" t="str">
            <v>Best</v>
          </cell>
          <cell r="N48">
            <v>15.674099999999999</v>
          </cell>
          <cell r="O48">
            <v>2.6718999999999999</v>
          </cell>
        </row>
        <row r="49">
          <cell r="B49">
            <v>66629</v>
          </cell>
          <cell r="C49" t="str">
            <v>COATES &amp; SEELY BRUT NV 75X6</v>
          </cell>
          <cell r="D49" t="str">
            <v>Coates &amp; Seely Brut Reserve, England</v>
          </cell>
          <cell r="E49" t="str">
            <v>EA</v>
          </cell>
          <cell r="F49">
            <v>6</v>
          </cell>
          <cell r="G49" t="str">
            <v>75 cl x 6</v>
          </cell>
          <cell r="H49" t="str">
            <v>U</v>
          </cell>
          <cell r="I49" t="str">
            <v>United Kingdom</v>
          </cell>
          <cell r="J49" t="str">
            <v>England</v>
          </cell>
          <cell r="K49" t="str">
            <v>England</v>
          </cell>
          <cell r="M49" t="str">
            <v>Best</v>
          </cell>
          <cell r="N49">
            <v>13.110799999999999</v>
          </cell>
          <cell r="O49">
            <v>2.6718999999999999</v>
          </cell>
        </row>
        <row r="50">
          <cell r="B50">
            <v>66630</v>
          </cell>
          <cell r="C50" t="str">
            <v>COATES &amp; SEELY ROSE NV 75X6</v>
          </cell>
          <cell r="D50" t="str">
            <v>Coates &amp; Seely Brut Rosé, England</v>
          </cell>
          <cell r="E50" t="str">
            <v>EA</v>
          </cell>
          <cell r="F50">
            <v>6</v>
          </cell>
          <cell r="G50" t="str">
            <v>75 cl x 6</v>
          </cell>
          <cell r="H50" t="str">
            <v>S</v>
          </cell>
          <cell r="I50" t="str">
            <v>United Kingdom</v>
          </cell>
          <cell r="J50" t="str">
            <v>England</v>
          </cell>
          <cell r="K50" t="str">
            <v>England</v>
          </cell>
          <cell r="M50" t="str">
            <v>Best</v>
          </cell>
          <cell r="N50">
            <v>15.674099999999999</v>
          </cell>
          <cell r="O50">
            <v>2.6718999999999999</v>
          </cell>
        </row>
        <row r="51">
          <cell r="B51">
            <v>74157</v>
          </cell>
          <cell r="C51" t="str">
            <v>CTS &amp; SLY SANDHURST BRUT 75X6</v>
          </cell>
          <cell r="D51" t="str">
            <v>Coates &amp; Seely Brut Reserve NV (Sandhurst Own label)</v>
          </cell>
          <cell r="E51" t="str">
            <v>EA</v>
          </cell>
          <cell r="F51">
            <v>6</v>
          </cell>
          <cell r="G51" t="str">
            <v>75 cl x 6</v>
          </cell>
          <cell r="H51" t="str">
            <v>S</v>
          </cell>
          <cell r="I51" t="str">
            <v>United Kingdom</v>
          </cell>
          <cell r="J51" t="str">
            <v>England</v>
          </cell>
          <cell r="K51" t="str">
            <v>England</v>
          </cell>
          <cell r="M51" t="str">
            <v>Best</v>
          </cell>
          <cell r="N51">
            <v>14.9514</v>
          </cell>
          <cell r="O51">
            <v>2.6718999999999999</v>
          </cell>
        </row>
        <row r="52">
          <cell r="B52">
            <v>75090</v>
          </cell>
          <cell r="C52" t="str">
            <v>COATES &amp; SEELY STANLEYS NV75X6</v>
          </cell>
          <cell r="D52" t="str">
            <v>Coates &amp; Seely Brut Reserve NV (Stanley's Own label)</v>
          </cell>
          <cell r="E52" t="str">
            <v>EA</v>
          </cell>
          <cell r="F52">
            <v>6</v>
          </cell>
          <cell r="G52" t="str">
            <v>75 cl x 6</v>
          </cell>
          <cell r="H52" t="str">
            <v>U</v>
          </cell>
          <cell r="I52" t="str">
            <v>United Kingdom</v>
          </cell>
          <cell r="J52" t="str">
            <v>England</v>
          </cell>
          <cell r="K52" t="str">
            <v>England</v>
          </cell>
          <cell r="M52" t="str">
            <v>Best</v>
          </cell>
          <cell r="N52">
            <v>13.984299999999999</v>
          </cell>
          <cell r="O52">
            <v>2.6718999999999999</v>
          </cell>
        </row>
        <row r="53">
          <cell r="B53">
            <v>76164</v>
          </cell>
          <cell r="C53" t="str">
            <v>COATES &amp; SEELY BRUTNV 150X1</v>
          </cell>
          <cell r="D53" t="str">
            <v>Coates &amp; Seely Brut Reserve NV</v>
          </cell>
          <cell r="E53" t="str">
            <v>EA</v>
          </cell>
          <cell r="F53">
            <v>1</v>
          </cell>
          <cell r="G53" t="str">
            <v>150cl x 1</v>
          </cell>
          <cell r="H53" t="str">
            <v>U</v>
          </cell>
          <cell r="I53" t="str">
            <v>United Kingdom</v>
          </cell>
          <cell r="J53" t="str">
            <v>England</v>
          </cell>
          <cell r="K53" t="str">
            <v>England</v>
          </cell>
          <cell r="L53" t="str">
            <v>Sparkling White</v>
          </cell>
          <cell r="M53" t="str">
            <v>Best</v>
          </cell>
          <cell r="N53">
            <v>28.5092</v>
          </cell>
          <cell r="O53">
            <v>5.3437999999999999</v>
          </cell>
        </row>
        <row r="54">
          <cell r="B54">
            <v>39628</v>
          </cell>
          <cell r="C54" t="str">
            <v>CANTI PROSECCO 75X6</v>
          </cell>
          <cell r="D54" t="str">
            <v>Canti Prosecco Extra Dry</v>
          </cell>
          <cell r="E54" t="str">
            <v>EA</v>
          </cell>
          <cell r="F54">
            <v>6</v>
          </cell>
          <cell r="G54" t="str">
            <v>75 cl x 6</v>
          </cell>
          <cell r="H54" t="str">
            <v>U</v>
          </cell>
          <cell r="I54" t="str">
            <v>Italy</v>
          </cell>
          <cell r="J54" t="str">
            <v>Italy</v>
          </cell>
          <cell r="K54" t="str">
            <v>Prosecco</v>
          </cell>
          <cell r="L54" t="str">
            <v>Sparkling White</v>
          </cell>
          <cell r="M54" t="str">
            <v>Price Fighter</v>
          </cell>
          <cell r="N54">
            <v>3.1276000000000002</v>
          </cell>
          <cell r="O54">
            <v>2.3513000000000002</v>
          </cell>
        </row>
        <row r="55">
          <cell r="B55">
            <v>11324</v>
          </cell>
          <cell r="C55" t="str">
            <v>CHATELAIN POUILLY FUME 75x12</v>
          </cell>
          <cell r="D55" t="str">
            <v>Pouilly-Fumé, Domaine Chatelain</v>
          </cell>
          <cell r="E55" t="str">
            <v>EA</v>
          </cell>
          <cell r="F55">
            <v>12</v>
          </cell>
          <cell r="G55" t="str">
            <v>75 cl x 12</v>
          </cell>
          <cell r="H55" t="str">
            <v>U</v>
          </cell>
          <cell r="I55" t="str">
            <v>France</v>
          </cell>
          <cell r="J55" t="str">
            <v>France</v>
          </cell>
          <cell r="K55" t="str">
            <v>Loire Valley</v>
          </cell>
          <cell r="M55" t="str">
            <v>Better</v>
          </cell>
          <cell r="N55">
            <v>6.0715000000000003</v>
          </cell>
          <cell r="O55">
            <v>2.6718999999999999</v>
          </cell>
        </row>
        <row r="56">
          <cell r="B56">
            <v>26023</v>
          </cell>
          <cell r="C56" t="str">
            <v>POUILLY FUME CHAILLOUX 75X12</v>
          </cell>
          <cell r="D56" t="str">
            <v>Pouilly-Fumé, Les Chailloux, Chatelain</v>
          </cell>
          <cell r="E56" t="str">
            <v>EA</v>
          </cell>
          <cell r="F56">
            <v>12</v>
          </cell>
          <cell r="G56" t="str">
            <v>75 cl x 12</v>
          </cell>
          <cell r="H56" t="str">
            <v>U</v>
          </cell>
          <cell r="I56" t="str">
            <v>France</v>
          </cell>
          <cell r="J56" t="str">
            <v>France</v>
          </cell>
          <cell r="K56" t="str">
            <v>Loire Valley</v>
          </cell>
          <cell r="L56" t="str">
            <v>Still White</v>
          </cell>
          <cell r="M56" t="str">
            <v>Better</v>
          </cell>
          <cell r="N56">
            <v>6.9638999999999998</v>
          </cell>
          <cell r="O56">
            <v>2.6718999999999999</v>
          </cell>
        </row>
        <row r="57">
          <cell r="B57">
            <v>41442</v>
          </cell>
          <cell r="C57" t="str">
            <v>CH MONTROSE 05 75X12</v>
          </cell>
          <cell r="D57" t="str">
            <v>Chateau Montrose 2005</v>
          </cell>
          <cell r="E57" t="str">
            <v>EA</v>
          </cell>
          <cell r="F57">
            <v>12</v>
          </cell>
          <cell r="G57" t="str">
            <v>75 cl x 12</v>
          </cell>
          <cell r="H57" t="str">
            <v>U</v>
          </cell>
          <cell r="I57" t="str">
            <v>France</v>
          </cell>
          <cell r="J57" t="str">
            <v>France</v>
          </cell>
          <cell r="K57" t="str">
            <v>Bordeaux</v>
          </cell>
          <cell r="L57" t="str">
            <v>Still Red</v>
          </cell>
          <cell r="M57" t="str">
            <v>Fine Wine</v>
          </cell>
          <cell r="N57">
            <v>135.39570000000001</v>
          </cell>
          <cell r="O57">
            <v>2.6718999999999999</v>
          </cell>
        </row>
        <row r="58">
          <cell r="B58">
            <v>41810</v>
          </cell>
          <cell r="C58" t="str">
            <v>FW MONTELENA CAB SAUV 09 75X12</v>
          </cell>
          <cell r="D58" t="str">
            <v>Chateau Montelena Cabernet Sauvignon 2009</v>
          </cell>
          <cell r="E58" t="str">
            <v>EA</v>
          </cell>
          <cell r="F58">
            <v>12</v>
          </cell>
          <cell r="G58" t="str">
            <v>75 cl x 12</v>
          </cell>
          <cell r="H58" t="str">
            <v>U</v>
          </cell>
          <cell r="I58" t="str">
            <v>United States</v>
          </cell>
          <cell r="J58" t="str">
            <v>USA</v>
          </cell>
          <cell r="K58" t="str">
            <v>California</v>
          </cell>
          <cell r="L58" t="str">
            <v>Still Red</v>
          </cell>
          <cell r="M58" t="str">
            <v>Fine Wine</v>
          </cell>
          <cell r="N58">
            <v>95.879499999999993</v>
          </cell>
          <cell r="O58">
            <v>2.6718999999999999</v>
          </cell>
        </row>
        <row r="59">
          <cell r="B59">
            <v>41324</v>
          </cell>
          <cell r="C59" t="str">
            <v>FW OPUS ONE 2015 75X6</v>
          </cell>
          <cell r="D59" t="str">
            <v>Opus One 2015</v>
          </cell>
          <cell r="E59" t="str">
            <v>EA</v>
          </cell>
          <cell r="F59">
            <v>6</v>
          </cell>
          <cell r="G59" t="str">
            <v>75 cl x 6</v>
          </cell>
          <cell r="H59" t="str">
            <v>Z</v>
          </cell>
          <cell r="I59" t="str">
            <v>United States</v>
          </cell>
          <cell r="J59" t="str">
            <v>USA</v>
          </cell>
          <cell r="K59" t="str">
            <v>California</v>
          </cell>
          <cell r="L59" t="str">
            <v>Still Red</v>
          </cell>
          <cell r="M59" t="str">
            <v>Fine Wine</v>
          </cell>
          <cell r="N59">
            <v>177.51779999999999</v>
          </cell>
          <cell r="O59">
            <v>2.6718999999999999</v>
          </cell>
        </row>
        <row r="60">
          <cell r="B60">
            <v>41499</v>
          </cell>
          <cell r="C60" t="str">
            <v>FWJADOT CORT CHARL 18 75X6</v>
          </cell>
          <cell r="D60" t="str">
            <v>Jadot Corton Charlemagne Grand Cru 2018</v>
          </cell>
          <cell r="E60" t="str">
            <v>EA</v>
          </cell>
          <cell r="F60">
            <v>6</v>
          </cell>
          <cell r="G60" t="str">
            <v>75 cl x 6</v>
          </cell>
          <cell r="H60" t="str">
            <v>S</v>
          </cell>
          <cell r="I60" t="str">
            <v>France</v>
          </cell>
          <cell r="J60" t="str">
            <v>France</v>
          </cell>
          <cell r="K60" t="str">
            <v>Burgundy</v>
          </cell>
          <cell r="L60" t="str">
            <v>Still White</v>
          </cell>
          <cell r="M60" t="str">
            <v>Fine Wine</v>
          </cell>
          <cell r="N60">
            <v>146.07810000000001</v>
          </cell>
          <cell r="O60">
            <v>2.6718999999999999</v>
          </cell>
        </row>
        <row r="61">
          <cell r="B61">
            <v>41500</v>
          </cell>
          <cell r="C61" t="str">
            <v>FW JADOT PULIGNY 17 75X6</v>
          </cell>
          <cell r="D61" t="str">
            <v>Jadot Puligny Montrachet 1er Cru Combettes 2017</v>
          </cell>
          <cell r="E61" t="str">
            <v>EA</v>
          </cell>
          <cell r="F61">
            <v>6</v>
          </cell>
          <cell r="G61" t="str">
            <v>75 cl x 6</v>
          </cell>
          <cell r="H61" t="str">
            <v>U</v>
          </cell>
          <cell r="I61" t="str">
            <v>France</v>
          </cell>
          <cell r="J61" t="str">
            <v>France</v>
          </cell>
          <cell r="K61" t="str">
            <v>Burgundy</v>
          </cell>
          <cell r="L61" t="str">
            <v>Still White</v>
          </cell>
          <cell r="M61" t="str">
            <v>Fine Wine</v>
          </cell>
          <cell r="N61">
            <v>55.194400000000002</v>
          </cell>
          <cell r="O61">
            <v>2.6718999999999999</v>
          </cell>
        </row>
        <row r="62">
          <cell r="B62">
            <v>41502</v>
          </cell>
          <cell r="C62" t="str">
            <v>FW JADOT CHAMB 11 75X6</v>
          </cell>
          <cell r="D62" t="str">
            <v>Jadot Chambertin Grand Cru 2011</v>
          </cell>
          <cell r="E62" t="str">
            <v>EA</v>
          </cell>
          <cell r="F62">
            <v>6</v>
          </cell>
          <cell r="G62" t="str">
            <v>75 cl x 6</v>
          </cell>
          <cell r="H62" t="str">
            <v>U</v>
          </cell>
          <cell r="I62" t="str">
            <v>France</v>
          </cell>
          <cell r="J62" t="str">
            <v>France</v>
          </cell>
          <cell r="K62" t="str">
            <v>Burgundy</v>
          </cell>
          <cell r="L62" t="str">
            <v>Still Red</v>
          </cell>
          <cell r="M62" t="str">
            <v>Fine Wine</v>
          </cell>
          <cell r="N62">
            <v>149.71270000000001</v>
          </cell>
          <cell r="O62">
            <v>2.6718999999999999</v>
          </cell>
        </row>
        <row r="63">
          <cell r="B63">
            <v>41914</v>
          </cell>
          <cell r="C63" t="str">
            <v>SANDRONE NEBBIOLO VAL 17 75X6</v>
          </cell>
          <cell r="D63" t="str">
            <v>Luciano Sandrone Nebbiolo d Alba Valmaggiore 2017</v>
          </cell>
          <cell r="E63" t="str">
            <v>EA</v>
          </cell>
          <cell r="F63">
            <v>6</v>
          </cell>
          <cell r="G63" t="str">
            <v>75 cl x 6</v>
          </cell>
          <cell r="H63" t="str">
            <v>Z</v>
          </cell>
          <cell r="I63" t="str">
            <v>Italy</v>
          </cell>
          <cell r="J63" t="str">
            <v>Italy</v>
          </cell>
          <cell r="K63" t="str">
            <v>Campania</v>
          </cell>
          <cell r="L63" t="str">
            <v>Still Red</v>
          </cell>
          <cell r="M63" t="str">
            <v>Fine Wine</v>
          </cell>
          <cell r="N63">
            <v>20.1311</v>
          </cell>
          <cell r="O63">
            <v>2.6718999999999999</v>
          </cell>
        </row>
        <row r="64">
          <cell r="B64">
            <v>41915</v>
          </cell>
          <cell r="C64" t="str">
            <v>ODDERO BAROLO BUS RIS 13 75X6</v>
          </cell>
          <cell r="D64" t="str">
            <v>Oddero Barolo Bussia Vigna Mondoca Riserva 2013</v>
          </cell>
          <cell r="E64" t="str">
            <v>EA</v>
          </cell>
          <cell r="F64">
            <v>6</v>
          </cell>
          <cell r="G64" t="str">
            <v>75 cl x 6</v>
          </cell>
          <cell r="H64" t="str">
            <v>Z</v>
          </cell>
          <cell r="I64" t="str">
            <v>Italy</v>
          </cell>
          <cell r="J64" t="str">
            <v>Italy</v>
          </cell>
          <cell r="K64" t="str">
            <v>Piemonte</v>
          </cell>
          <cell r="L64" t="str">
            <v>Still Red</v>
          </cell>
          <cell r="M64" t="str">
            <v>Fine Wine</v>
          </cell>
          <cell r="N64">
            <v>57.546100000000003</v>
          </cell>
          <cell r="O64">
            <v>2.6718999999999999</v>
          </cell>
        </row>
        <row r="65">
          <cell r="B65">
            <v>41916</v>
          </cell>
          <cell r="C65" t="str">
            <v>RINALDI BAROLO CANNUBI 15 75X6</v>
          </cell>
          <cell r="D65" t="str">
            <v>Francesco Rinaldi Barolo Cannubi 2015</v>
          </cell>
          <cell r="E65" t="str">
            <v>EA</v>
          </cell>
          <cell r="F65">
            <v>6</v>
          </cell>
          <cell r="G65" t="str">
            <v>75 cl x 6</v>
          </cell>
          <cell r="H65" t="str">
            <v>Z</v>
          </cell>
          <cell r="I65" t="str">
            <v>Italy</v>
          </cell>
          <cell r="J65" t="str">
            <v>Italy</v>
          </cell>
          <cell r="K65" t="str">
            <v>Piemonte</v>
          </cell>
          <cell r="L65" t="str">
            <v>Still Red</v>
          </cell>
          <cell r="M65" t="str">
            <v>Fine Wine</v>
          </cell>
          <cell r="N65">
            <v>33.379399999999997</v>
          </cell>
          <cell r="O65">
            <v>2.6718999999999999</v>
          </cell>
        </row>
        <row r="66">
          <cell r="B66">
            <v>41917</v>
          </cell>
          <cell r="C66" t="str">
            <v>FULIGNI BRUNELLO 12 75X6</v>
          </cell>
          <cell r="D66" t="str">
            <v>Fuligni Brunello di Montalcino 2012</v>
          </cell>
          <cell r="E66" t="str">
            <v>EA</v>
          </cell>
          <cell r="F66">
            <v>6</v>
          </cell>
          <cell r="G66" t="str">
            <v>75 cl x 6</v>
          </cell>
          <cell r="H66" t="str">
            <v>Z</v>
          </cell>
          <cell r="I66" t="str">
            <v>Italy</v>
          </cell>
          <cell r="J66" t="str">
            <v>Italy</v>
          </cell>
          <cell r="K66" t="str">
            <v>Toscana</v>
          </cell>
          <cell r="L66" t="str">
            <v>Still Red</v>
          </cell>
          <cell r="M66" t="str">
            <v>Fine Wine</v>
          </cell>
          <cell r="N66">
            <v>41.712699999999998</v>
          </cell>
          <cell r="O66">
            <v>2.6718999999999999</v>
          </cell>
        </row>
        <row r="67">
          <cell r="B67">
            <v>41952</v>
          </cell>
          <cell r="C67" t="str">
            <v>FW BEAUNE AIG 1R LAFARG11 75X6</v>
          </cell>
          <cell r="D67" t="str">
            <v>Beaune Clos des Aigrots 1er Cru Domaine Michel Lafarge 2011</v>
          </cell>
          <cell r="E67" t="str">
            <v>EA</v>
          </cell>
          <cell r="F67">
            <v>6</v>
          </cell>
          <cell r="G67" t="str">
            <v>75 cl x 6</v>
          </cell>
          <cell r="H67" t="str">
            <v>Z</v>
          </cell>
          <cell r="I67" t="str">
            <v>France</v>
          </cell>
          <cell r="J67" t="str">
            <v>France</v>
          </cell>
          <cell r="K67" t="str">
            <v>Burgundy</v>
          </cell>
          <cell r="L67" t="str">
            <v>Still Red</v>
          </cell>
          <cell r="M67" t="str">
            <v>Fine Wine</v>
          </cell>
          <cell r="N67">
            <v>41.961199999999998</v>
          </cell>
          <cell r="O67">
            <v>2.6718999999999999</v>
          </cell>
        </row>
        <row r="68">
          <cell r="B68">
            <v>44316</v>
          </cell>
          <cell r="C68" t="str">
            <v>FW FRANK PHELAN 18 75X6</v>
          </cell>
          <cell r="D68" t="str">
            <v>Frank Phelan St Estephe 2018 75cl</v>
          </cell>
          <cell r="E68" t="str">
            <v>EA</v>
          </cell>
          <cell r="F68">
            <v>6</v>
          </cell>
          <cell r="G68" t="str">
            <v>75 cl x 6</v>
          </cell>
          <cell r="H68" t="str">
            <v>S</v>
          </cell>
          <cell r="I68" t="str">
            <v>France</v>
          </cell>
          <cell r="J68" t="str">
            <v>France</v>
          </cell>
          <cell r="K68" t="str">
            <v>Bordeaux</v>
          </cell>
          <cell r="L68" t="str">
            <v>Still Red</v>
          </cell>
          <cell r="M68" t="str">
            <v>Fine Wine</v>
          </cell>
          <cell r="N68">
            <v>12.3187</v>
          </cell>
          <cell r="O68">
            <v>2.6718999999999999</v>
          </cell>
        </row>
        <row r="69">
          <cell r="B69">
            <v>44347</v>
          </cell>
          <cell r="C69" t="str">
            <v>FW TRONQUOY LALANDE 09 6X75</v>
          </cell>
          <cell r="D69" t="str">
            <v>Tronquoy Lalande St-Estephe 2009</v>
          </cell>
          <cell r="E69" t="str">
            <v>EA</v>
          </cell>
          <cell r="F69">
            <v>6</v>
          </cell>
          <cell r="G69" t="str">
            <v>75 cl x 6</v>
          </cell>
          <cell r="H69" t="str">
            <v>S</v>
          </cell>
          <cell r="I69" t="str">
            <v>France</v>
          </cell>
          <cell r="J69" t="str">
            <v>France</v>
          </cell>
          <cell r="K69" t="str">
            <v>Bordeaux</v>
          </cell>
          <cell r="L69" t="str">
            <v>Still Red</v>
          </cell>
          <cell r="M69" t="str">
            <v>Fine Wine</v>
          </cell>
          <cell r="N69">
            <v>26.792400000000001</v>
          </cell>
          <cell r="O69">
            <v>2.6718999999999999</v>
          </cell>
        </row>
        <row r="70">
          <cell r="B70">
            <v>44348</v>
          </cell>
          <cell r="C70" t="str">
            <v>FW CARRUADES DE LAFITE 16 75X6</v>
          </cell>
          <cell r="D70" t="str">
            <v>Carruades de Lafite Pauillac 2016 75cl</v>
          </cell>
          <cell r="E70" t="str">
            <v>EA</v>
          </cell>
          <cell r="F70">
            <v>6</v>
          </cell>
          <cell r="G70" t="str">
            <v>75 cl x 6</v>
          </cell>
          <cell r="H70" t="str">
            <v>S</v>
          </cell>
          <cell r="I70" t="str">
            <v>France</v>
          </cell>
          <cell r="J70" t="str">
            <v>France</v>
          </cell>
          <cell r="K70" t="str">
            <v>Bordeaux</v>
          </cell>
          <cell r="L70" t="str">
            <v>Still Red</v>
          </cell>
          <cell r="M70" t="str">
            <v>Fine Wine</v>
          </cell>
          <cell r="N70">
            <v>240.82749999999999</v>
          </cell>
          <cell r="O70">
            <v>2.6718999999999999</v>
          </cell>
        </row>
        <row r="71">
          <cell r="B71">
            <v>44563</v>
          </cell>
          <cell r="C71" t="str">
            <v>FW PICHON BARON TOUREL 11 75X6</v>
          </cell>
          <cell r="D71" t="str">
            <v>Chateau Pichon-Longueville Baron Les Tourelles de Longueville 2011</v>
          </cell>
          <cell r="E71" t="str">
            <v>EA</v>
          </cell>
          <cell r="F71">
            <v>6</v>
          </cell>
          <cell r="G71" t="str">
            <v>75 cl x 6</v>
          </cell>
          <cell r="H71" t="str">
            <v>A</v>
          </cell>
          <cell r="I71" t="str">
            <v>France</v>
          </cell>
          <cell r="J71" t="str">
            <v>France</v>
          </cell>
          <cell r="K71" t="str">
            <v>Bordeaux</v>
          </cell>
          <cell r="L71" t="str">
            <v>Still Red</v>
          </cell>
          <cell r="M71" t="str">
            <v>Fine Wine</v>
          </cell>
          <cell r="N71">
            <v>24.599399999999999</v>
          </cell>
          <cell r="O71">
            <v>2.6718999999999999</v>
          </cell>
        </row>
        <row r="72">
          <cell r="B72">
            <v>44942</v>
          </cell>
          <cell r="C72" t="str">
            <v>FW AILE D ARGENT BLANC 21 75X6</v>
          </cell>
          <cell r="D72" t="str">
            <v>Aile d'Argent Blanc 2021</v>
          </cell>
          <cell r="E72" t="str">
            <v>EA</v>
          </cell>
          <cell r="F72">
            <v>6</v>
          </cell>
          <cell r="G72" t="str">
            <v>75 cl x 6</v>
          </cell>
          <cell r="H72" t="str">
            <v>U</v>
          </cell>
          <cell r="I72" t="str">
            <v>France</v>
          </cell>
          <cell r="J72" t="str">
            <v>France</v>
          </cell>
          <cell r="K72" t="str">
            <v>Bordeaux</v>
          </cell>
          <cell r="L72" t="str">
            <v>Still White</v>
          </cell>
          <cell r="M72" t="str">
            <v>Fine Wine</v>
          </cell>
          <cell r="N72">
            <v>101.35380000000001</v>
          </cell>
          <cell r="O72">
            <v>2.6718999999999999</v>
          </cell>
        </row>
        <row r="73">
          <cell r="B73">
            <v>44973</v>
          </cell>
          <cell r="C73" t="str">
            <v>FW CLERC MILON 15 75X6</v>
          </cell>
          <cell r="D73" t="str">
            <v>Chateau Clerc-Milon Pauillac 2015</v>
          </cell>
          <cell r="E73" t="str">
            <v>EA</v>
          </cell>
          <cell r="F73">
            <v>6</v>
          </cell>
          <cell r="G73" t="str">
            <v>75 cl x 6</v>
          </cell>
          <cell r="H73" t="str">
            <v>S</v>
          </cell>
          <cell r="I73" t="str">
            <v>France</v>
          </cell>
          <cell r="J73" t="str">
            <v>France</v>
          </cell>
          <cell r="K73" t="str">
            <v>Bordeaux</v>
          </cell>
          <cell r="L73" t="str">
            <v>Still Red</v>
          </cell>
          <cell r="M73" t="str">
            <v>Fine Wine</v>
          </cell>
          <cell r="N73">
            <v>69.747600000000006</v>
          </cell>
          <cell r="O73">
            <v>2.6718999999999999</v>
          </cell>
        </row>
        <row r="74">
          <cell r="B74">
            <v>45020</v>
          </cell>
          <cell r="C74" t="str">
            <v>FW CANTENAC BROWN 12 75X6</v>
          </cell>
          <cell r="D74" t="str">
            <v>Chateau Cantenac Brown 2012</v>
          </cell>
          <cell r="E74" t="str">
            <v>EA</v>
          </cell>
          <cell r="F74">
            <v>6</v>
          </cell>
          <cell r="G74" t="str">
            <v>75 cl x 6</v>
          </cell>
          <cell r="H74" t="str">
            <v>U</v>
          </cell>
          <cell r="I74" t="str">
            <v>France</v>
          </cell>
          <cell r="J74" t="str">
            <v>France</v>
          </cell>
          <cell r="K74" t="str">
            <v>Bordeaux</v>
          </cell>
          <cell r="L74" t="str">
            <v>Still Red</v>
          </cell>
          <cell r="M74" t="str">
            <v>Fine Wine</v>
          </cell>
          <cell r="N74">
            <v>45.662799999999997</v>
          </cell>
          <cell r="O74">
            <v>2.6718999999999999</v>
          </cell>
        </row>
        <row r="75">
          <cell r="B75">
            <v>45469</v>
          </cell>
          <cell r="C75" t="str">
            <v>PAVELOT SAVIGNY BLANC 21 75x6</v>
          </cell>
          <cell r="D75" t="str">
            <v>Domaine Jean Marc et Hugues Pavelot Savigny les Beaune Village Blanc 2021</v>
          </cell>
          <cell r="E75" t="str">
            <v>EA</v>
          </cell>
          <cell r="F75">
            <v>6</v>
          </cell>
          <cell r="G75" t="str">
            <v>75 cl x 6</v>
          </cell>
          <cell r="H75" t="str">
            <v>S</v>
          </cell>
          <cell r="I75" t="str">
            <v>France</v>
          </cell>
          <cell r="J75" t="str">
            <v>France</v>
          </cell>
          <cell r="K75" t="str">
            <v>France</v>
          </cell>
          <cell r="L75" t="str">
            <v>Still White</v>
          </cell>
          <cell r="M75" t="str">
            <v>Best</v>
          </cell>
          <cell r="N75">
            <v>14.465999999999999</v>
          </cell>
          <cell r="O75">
            <v>2.6718999999999999</v>
          </cell>
        </row>
        <row r="76">
          <cell r="B76">
            <v>45481</v>
          </cell>
          <cell r="C76" t="str">
            <v>OPUS ONE 2018 75X6</v>
          </cell>
          <cell r="D76" t="str">
            <v>Opus One 2018</v>
          </cell>
          <cell r="E76" t="str">
            <v>EA</v>
          </cell>
          <cell r="F76">
            <v>6</v>
          </cell>
          <cell r="G76" t="str">
            <v>75 cl x 6</v>
          </cell>
          <cell r="H76" t="str">
            <v>S</v>
          </cell>
          <cell r="I76" t="str">
            <v>United States</v>
          </cell>
          <cell r="J76" t="str">
            <v>USA</v>
          </cell>
          <cell r="K76" t="str">
            <v>California</v>
          </cell>
          <cell r="L76" t="str">
            <v>Still Red</v>
          </cell>
          <cell r="M76" t="str">
            <v>Fine Wine</v>
          </cell>
          <cell r="N76">
            <v>237.4743</v>
          </cell>
          <cell r="O76">
            <v>2.6718999999999999</v>
          </cell>
        </row>
        <row r="77">
          <cell r="B77">
            <v>45666</v>
          </cell>
          <cell r="C77" t="str">
            <v>FW COS ESTOURNAL BLANC 19 75X6</v>
          </cell>
          <cell r="D77" t="str">
            <v>Chateau Cos d'Estournel Blanc 2019</v>
          </cell>
          <cell r="E77" t="str">
            <v>EA</v>
          </cell>
          <cell r="F77">
            <v>6</v>
          </cell>
          <cell r="G77" t="str">
            <v>75 cl x 6</v>
          </cell>
          <cell r="H77" t="str">
            <v>S</v>
          </cell>
          <cell r="I77" t="str">
            <v>France</v>
          </cell>
          <cell r="J77" t="str">
            <v>France</v>
          </cell>
          <cell r="K77" t="str">
            <v>Bordeaux</v>
          </cell>
          <cell r="L77" t="str">
            <v>Still White</v>
          </cell>
          <cell r="M77" t="str">
            <v>Fine Wine</v>
          </cell>
          <cell r="N77">
            <v>111.0029</v>
          </cell>
          <cell r="O77">
            <v>2.6718999999999999</v>
          </cell>
        </row>
        <row r="78">
          <cell r="B78">
            <v>46267</v>
          </cell>
          <cell r="C78" t="str">
            <v>FW AO YUN 20 75X6</v>
          </cell>
          <cell r="D78" t="str">
            <v>Ao Yun 2020</v>
          </cell>
          <cell r="E78" t="str">
            <v>EA</v>
          </cell>
          <cell r="F78">
            <v>6</v>
          </cell>
          <cell r="G78" t="str">
            <v>75 cl x 6</v>
          </cell>
          <cell r="H78" t="str">
            <v>S</v>
          </cell>
          <cell r="I78" t="str">
            <v>China</v>
          </cell>
          <cell r="J78" t="str">
            <v>China</v>
          </cell>
          <cell r="K78" t="str">
            <v>China</v>
          </cell>
          <cell r="L78" t="str">
            <v>Still Red</v>
          </cell>
          <cell r="M78" t="str">
            <v>Fine Wine</v>
          </cell>
          <cell r="N78">
            <v>175.0506</v>
          </cell>
          <cell r="O78">
            <v>2.6718999999999999</v>
          </cell>
        </row>
        <row r="79">
          <cell r="B79">
            <v>46561</v>
          </cell>
          <cell r="C79" t="str">
            <v>FW CANTENAC BROWN 18 75X6</v>
          </cell>
          <cell r="D79" t="str">
            <v>Chateau Cantenac Brown 2018</v>
          </cell>
          <cell r="E79" t="str">
            <v>EA</v>
          </cell>
          <cell r="F79">
            <v>6</v>
          </cell>
          <cell r="G79" t="str">
            <v>75 cl x 6</v>
          </cell>
          <cell r="H79" t="str">
            <v>S</v>
          </cell>
          <cell r="I79" t="str">
            <v>France</v>
          </cell>
          <cell r="J79" t="str">
            <v>France</v>
          </cell>
          <cell r="K79" t="str">
            <v>Bordeaux</v>
          </cell>
          <cell r="L79" t="str">
            <v>Still Red</v>
          </cell>
          <cell r="M79" t="str">
            <v>Fine Wine</v>
          </cell>
          <cell r="N79">
            <v>33.915599999999998</v>
          </cell>
          <cell r="O79">
            <v>2.6718999999999999</v>
          </cell>
        </row>
        <row r="80">
          <cell r="B80">
            <v>75192</v>
          </cell>
          <cell r="C80" t="str">
            <v>BARBAR FASET ROAGNA 15 75X6</v>
          </cell>
          <cell r="D80" t="str">
            <v>Barbaresco Faset Luca Roagna 2015</v>
          </cell>
          <cell r="E80" t="str">
            <v>EA</v>
          </cell>
          <cell r="F80">
            <v>6</v>
          </cell>
          <cell r="G80" t="str">
            <v>75 cl x 6</v>
          </cell>
          <cell r="H80" t="str">
            <v>U</v>
          </cell>
          <cell r="I80" t="str">
            <v>Italy</v>
          </cell>
          <cell r="J80" t="str">
            <v>Italy</v>
          </cell>
          <cell r="K80" t="str">
            <v>Italy</v>
          </cell>
          <cell r="L80" t="str">
            <v>Still Red</v>
          </cell>
          <cell r="M80" t="str">
            <v>Fine Wine</v>
          </cell>
          <cell r="N80">
            <v>51.406700000000001</v>
          </cell>
          <cell r="O80">
            <v>2.6718999999999999</v>
          </cell>
        </row>
        <row r="81">
          <cell r="B81">
            <v>76471</v>
          </cell>
          <cell r="C81" t="str">
            <v>FW INGLENOOK RUBICON 13 75X6</v>
          </cell>
          <cell r="D81" t="str">
            <v>Inglenook Rubicon 2013</v>
          </cell>
          <cell r="E81" t="str">
            <v>EA</v>
          </cell>
          <cell r="F81">
            <v>6</v>
          </cell>
          <cell r="G81" t="str">
            <v>75 cl x 6</v>
          </cell>
          <cell r="H81" t="str">
            <v>U</v>
          </cell>
          <cell r="I81" t="str">
            <v>United States</v>
          </cell>
          <cell r="J81" t="str">
            <v>USA</v>
          </cell>
          <cell r="K81" t="str">
            <v>California</v>
          </cell>
          <cell r="L81" t="str">
            <v>sr</v>
          </cell>
          <cell r="M81" t="str">
            <v>Fine Wine</v>
          </cell>
          <cell r="N81">
            <v>106.22880000000001</v>
          </cell>
          <cell r="O81">
            <v>2.6718999999999999</v>
          </cell>
        </row>
        <row r="82">
          <cell r="B82">
            <v>41423</v>
          </cell>
          <cell r="C82" t="str">
            <v>FW OPUS ONE 2018 37.5X12</v>
          </cell>
          <cell r="D82" t="str">
            <v>Opus One 2018</v>
          </cell>
          <cell r="E82" t="str">
            <v>EA</v>
          </cell>
          <cell r="F82">
            <v>12</v>
          </cell>
          <cell r="G82" t="str">
            <v>37.5 cl x 12</v>
          </cell>
          <cell r="H82" t="str">
            <v>U</v>
          </cell>
          <cell r="I82" t="str">
            <v>United States</v>
          </cell>
          <cell r="J82" t="str">
            <v>USA</v>
          </cell>
          <cell r="K82" t="str">
            <v>California</v>
          </cell>
          <cell r="L82" t="str">
            <v>Still Red</v>
          </cell>
          <cell r="M82" t="str">
            <v>Fine Wine</v>
          </cell>
          <cell r="N82">
            <v>100.6002</v>
          </cell>
          <cell r="O82">
            <v>1.3359000000000001</v>
          </cell>
        </row>
        <row r="83">
          <cell r="B83">
            <v>45345</v>
          </cell>
          <cell r="C83" t="str">
            <v>BRUNO LUNELLI 2006 75X1</v>
          </cell>
          <cell r="D83" t="str">
            <v>Bruno Lunelli 2006, Trentino</v>
          </cell>
          <cell r="E83" t="str">
            <v>EA</v>
          </cell>
          <cell r="F83">
            <v>1</v>
          </cell>
          <cell r="G83" t="str">
            <v>75 cl x 1</v>
          </cell>
          <cell r="H83" t="str">
            <v>S</v>
          </cell>
          <cell r="I83" t="str">
            <v>Italy</v>
          </cell>
          <cell r="J83" t="str">
            <v>Italy</v>
          </cell>
          <cell r="K83" t="str">
            <v>Trentino-Alto Adige</v>
          </cell>
          <cell r="L83" t="str">
            <v>Sparkling White</v>
          </cell>
          <cell r="M83" t="str">
            <v>Fine Wine</v>
          </cell>
          <cell r="N83">
            <v>268.85950000000003</v>
          </cell>
          <cell r="O83">
            <v>2.6718999999999999</v>
          </cell>
        </row>
        <row r="84">
          <cell r="B84">
            <v>41424</v>
          </cell>
          <cell r="C84" t="str">
            <v>OPUS ONE 2018 150X3</v>
          </cell>
          <cell r="D84" t="str">
            <v>Opus One 2018</v>
          </cell>
          <cell r="E84" t="str">
            <v>EA</v>
          </cell>
          <cell r="F84">
            <v>3</v>
          </cell>
          <cell r="G84" t="str">
            <v>150cl x 3</v>
          </cell>
          <cell r="H84" t="str">
            <v>U</v>
          </cell>
          <cell r="I84" t="str">
            <v>United States</v>
          </cell>
          <cell r="J84" t="str">
            <v>USA</v>
          </cell>
          <cell r="K84" t="str">
            <v>California</v>
          </cell>
          <cell r="L84" t="str">
            <v>Still Red</v>
          </cell>
          <cell r="M84" t="str">
            <v>Fine Wine</v>
          </cell>
          <cell r="N84">
            <v>451.75369999999998</v>
          </cell>
          <cell r="O84">
            <v>5.3437999999999999</v>
          </cell>
        </row>
        <row r="85">
          <cell r="B85">
            <v>44175</v>
          </cell>
          <cell r="C85" t="str">
            <v>FW OPUS ONE 2016 150X3</v>
          </cell>
          <cell r="D85" t="str">
            <v>Opus One 2016</v>
          </cell>
          <cell r="E85" t="str">
            <v>EA</v>
          </cell>
          <cell r="F85">
            <v>3</v>
          </cell>
          <cell r="G85" t="str">
            <v>150cl x 3</v>
          </cell>
          <cell r="H85" t="str">
            <v>S</v>
          </cell>
          <cell r="I85" t="str">
            <v>United States</v>
          </cell>
          <cell r="J85" t="str">
            <v>USA</v>
          </cell>
          <cell r="K85" t="str">
            <v>California</v>
          </cell>
          <cell r="L85" t="str">
            <v>Still Red</v>
          </cell>
          <cell r="M85" t="str">
            <v>Fine Wine</v>
          </cell>
          <cell r="N85">
            <v>466.1773</v>
          </cell>
          <cell r="O85">
            <v>5.3437999999999999</v>
          </cell>
        </row>
        <row r="86">
          <cell r="B86">
            <v>45669</v>
          </cell>
          <cell r="C86" t="str">
            <v>CLERC MILON 15 150X3</v>
          </cell>
          <cell r="D86" t="str">
            <v>Chateau Clerc-Milon Pauillac 2015</v>
          </cell>
          <cell r="E86" t="str">
            <v>EA</v>
          </cell>
          <cell r="F86">
            <v>3</v>
          </cell>
          <cell r="G86" t="str">
            <v>150cl x 3</v>
          </cell>
          <cell r="H86" t="str">
            <v>A</v>
          </cell>
          <cell r="I86" t="str">
            <v>France</v>
          </cell>
          <cell r="J86" t="str">
            <v>France</v>
          </cell>
          <cell r="K86" t="str">
            <v>France</v>
          </cell>
          <cell r="L86" t="str">
            <v>Still Red</v>
          </cell>
          <cell r="M86" t="str">
            <v>Fine Wine</v>
          </cell>
          <cell r="N86">
            <v>166.34270000000001</v>
          </cell>
          <cell r="O86">
            <v>5.3437999999999999</v>
          </cell>
        </row>
        <row r="87">
          <cell r="B87">
            <v>24270</v>
          </cell>
          <cell r="C87" t="str">
            <v>STOWELLS AUS SHIRAZ 10Lx1</v>
          </cell>
          <cell r="D87" t="str">
            <v>Stowells Shiraz, South Eastern Australia</v>
          </cell>
          <cell r="E87" t="str">
            <v>CS</v>
          </cell>
          <cell r="F87">
            <v>1</v>
          </cell>
          <cell r="G87" t="str">
            <v>10 lt x 1</v>
          </cell>
          <cell r="H87" t="str">
            <v>U</v>
          </cell>
          <cell r="I87" t="str">
            <v>Australia</v>
          </cell>
          <cell r="J87" t="str">
            <v>Australia</v>
          </cell>
          <cell r="K87" t="str">
            <v>South Eastern Australia</v>
          </cell>
          <cell r="L87" t="str">
            <v>Still Red</v>
          </cell>
          <cell r="M87" t="str">
            <v>Price Fighter</v>
          </cell>
          <cell r="N87">
            <v>24.572900000000001</v>
          </cell>
          <cell r="O87">
            <v>35.625</v>
          </cell>
        </row>
        <row r="88">
          <cell r="B88">
            <v>24284</v>
          </cell>
          <cell r="C88" t="str">
            <v>STOWELLS IT PIN GRIG 10L x 1</v>
          </cell>
          <cell r="D88" t="str">
            <v>Stowells Pinot Grigio, Veneto</v>
          </cell>
          <cell r="E88" t="str">
            <v>CS</v>
          </cell>
          <cell r="F88">
            <v>1</v>
          </cell>
          <cell r="G88" t="str">
            <v>10 lt x 1</v>
          </cell>
          <cell r="H88" t="str">
            <v>U</v>
          </cell>
          <cell r="I88" t="str">
            <v>Italy</v>
          </cell>
          <cell r="J88" t="str">
            <v>Italy</v>
          </cell>
          <cell r="K88" t="str">
            <v>Veneto</v>
          </cell>
          <cell r="L88" t="str">
            <v>Still White</v>
          </cell>
          <cell r="M88" t="str">
            <v>Price Fighter</v>
          </cell>
          <cell r="N88">
            <v>26.254999999999999</v>
          </cell>
          <cell r="O88">
            <v>35.625</v>
          </cell>
        </row>
        <row r="89">
          <cell r="B89">
            <v>24288</v>
          </cell>
          <cell r="C89" t="str">
            <v>STOWELLS S/AFR CHENI BLA 10Lx1</v>
          </cell>
          <cell r="D89" t="str">
            <v>Stowells Chenin Blanc, Western Cape</v>
          </cell>
          <cell r="E89" t="str">
            <v>EA</v>
          </cell>
          <cell r="F89">
            <v>1</v>
          </cell>
          <cell r="G89" t="str">
            <v>10 lt x 1</v>
          </cell>
          <cell r="H89" t="str">
            <v>U</v>
          </cell>
          <cell r="I89" t="str">
            <v>South Africa</v>
          </cell>
          <cell r="J89" t="str">
            <v>South Africa</v>
          </cell>
          <cell r="K89" t="str">
            <v>Western Cape</v>
          </cell>
          <cell r="L89" t="str">
            <v>Still White</v>
          </cell>
          <cell r="M89" t="str">
            <v>Price Fighter</v>
          </cell>
          <cell r="N89">
            <v>18.472999999999999</v>
          </cell>
          <cell r="O89">
            <v>35.625</v>
          </cell>
        </row>
        <row r="90">
          <cell r="B90">
            <v>24292</v>
          </cell>
          <cell r="C90" t="str">
            <v>STOWELLS USA WHITE ZINF 10Lx1</v>
          </cell>
          <cell r="D90" t="str">
            <v>Stowells White Zinfandel, California</v>
          </cell>
          <cell r="E90" t="str">
            <v>EA</v>
          </cell>
          <cell r="F90">
            <v>1</v>
          </cell>
          <cell r="G90" t="str">
            <v>10 lt x 1</v>
          </cell>
          <cell r="H90" t="str">
            <v>U</v>
          </cell>
          <cell r="I90" t="str">
            <v>United States</v>
          </cell>
          <cell r="J90" t="str">
            <v>USA</v>
          </cell>
          <cell r="K90" t="str">
            <v>California</v>
          </cell>
          <cell r="L90" t="str">
            <v>Still Rose</v>
          </cell>
          <cell r="M90" t="str">
            <v>Price Fighter</v>
          </cell>
          <cell r="N90">
            <v>22.622900000000001</v>
          </cell>
          <cell r="O90">
            <v>29.925000000000001</v>
          </cell>
        </row>
        <row r="91">
          <cell r="B91">
            <v>24664</v>
          </cell>
          <cell r="C91" t="str">
            <v>STOWELLS MERLOT 10Lx1</v>
          </cell>
          <cell r="D91" t="str">
            <v>Stowells Merlot, Chile</v>
          </cell>
          <cell r="E91" t="str">
            <v>CS</v>
          </cell>
          <cell r="F91">
            <v>1</v>
          </cell>
          <cell r="G91" t="str">
            <v>10 lt x 1</v>
          </cell>
          <cell r="H91" t="str">
            <v>S</v>
          </cell>
          <cell r="I91" t="str">
            <v>Chile</v>
          </cell>
          <cell r="J91" t="str">
            <v>Chile</v>
          </cell>
          <cell r="K91" t="str">
            <v>Chile</v>
          </cell>
          <cell r="L91" t="str">
            <v>Still Red</v>
          </cell>
          <cell r="M91" t="str">
            <v>Price Fighter</v>
          </cell>
          <cell r="N91">
            <v>23.052900000000001</v>
          </cell>
          <cell r="O91">
            <v>35.625</v>
          </cell>
        </row>
        <row r="92">
          <cell r="B92">
            <v>28100</v>
          </cell>
          <cell r="C92" t="str">
            <v>BOLLA  AMARONE 150x6</v>
          </cell>
          <cell r="D92" t="str">
            <v>Amarone della Valpolicella Classico, Bolla</v>
          </cell>
          <cell r="E92" t="str">
            <v>EA</v>
          </cell>
          <cell r="F92">
            <v>6</v>
          </cell>
          <cell r="G92" t="str">
            <v>1.5 lt x 6</v>
          </cell>
          <cell r="H92" t="str">
            <v>U</v>
          </cell>
          <cell r="I92" t="str">
            <v>Italy</v>
          </cell>
          <cell r="J92" t="str">
            <v>Italy</v>
          </cell>
          <cell r="K92" t="str">
            <v>Veneto</v>
          </cell>
          <cell r="L92" t="str">
            <v>Still Red</v>
          </cell>
          <cell r="M92" t="str">
            <v>Best</v>
          </cell>
          <cell r="N92">
            <v>26.4041</v>
          </cell>
          <cell r="O92">
            <v>6.6262999999999996</v>
          </cell>
        </row>
        <row r="93">
          <cell r="B93">
            <v>12013</v>
          </cell>
          <cell r="C93" t="str">
            <v>BOLLA VALPOLICELLA 37.5x24</v>
          </cell>
          <cell r="D93" t="str">
            <v>Valpolicella, Bolla</v>
          </cell>
          <cell r="E93" t="str">
            <v>EA</v>
          </cell>
          <cell r="F93">
            <v>24</v>
          </cell>
          <cell r="G93" t="str">
            <v>37.5 cl x 24</v>
          </cell>
          <cell r="H93" t="str">
            <v>U</v>
          </cell>
          <cell r="I93" t="str">
            <v>Italy</v>
          </cell>
          <cell r="J93" t="str">
            <v>Italy</v>
          </cell>
          <cell r="K93" t="str">
            <v>Veneto</v>
          </cell>
          <cell r="M93" t="str">
            <v>Good</v>
          </cell>
          <cell r="N93">
            <v>1.8672</v>
          </cell>
          <cell r="O93">
            <v>1.3359000000000001</v>
          </cell>
        </row>
        <row r="94">
          <cell r="B94">
            <v>13242</v>
          </cell>
          <cell r="C94" t="str">
            <v>BOLLA SOAVE CLASSICO 37.5x24</v>
          </cell>
          <cell r="D94" t="str">
            <v>Soave Classico, Bolla</v>
          </cell>
          <cell r="E94" t="str">
            <v>EA</v>
          </cell>
          <cell r="F94">
            <v>24</v>
          </cell>
          <cell r="G94" t="str">
            <v>37.5 cl x 24</v>
          </cell>
          <cell r="H94" t="str">
            <v>U</v>
          </cell>
          <cell r="I94" t="str">
            <v>Italy</v>
          </cell>
          <cell r="J94" t="str">
            <v>Italy</v>
          </cell>
          <cell r="K94" t="str">
            <v>Veneto</v>
          </cell>
          <cell r="M94" t="str">
            <v>Good</v>
          </cell>
          <cell r="N94">
            <v>1.321</v>
          </cell>
          <cell r="O94">
            <v>1.3359000000000001</v>
          </cell>
        </row>
        <row r="95">
          <cell r="B95">
            <v>12001</v>
          </cell>
          <cell r="C95" t="str">
            <v>BOLLA SOAVE 25x24</v>
          </cell>
          <cell r="D95" t="str">
            <v>Soave, Bolla</v>
          </cell>
          <cell r="E95" t="str">
            <v>EA</v>
          </cell>
          <cell r="F95">
            <v>24</v>
          </cell>
          <cell r="G95" t="str">
            <v>25 cl x 24</v>
          </cell>
          <cell r="H95" t="str">
            <v>S</v>
          </cell>
          <cell r="I95" t="str">
            <v>Italy</v>
          </cell>
          <cell r="J95" t="str">
            <v>Italy</v>
          </cell>
          <cell r="K95" t="str">
            <v>Veneto</v>
          </cell>
          <cell r="M95" t="str">
            <v>Good</v>
          </cell>
          <cell r="N95">
            <v>1.1979</v>
          </cell>
          <cell r="O95">
            <v>0.89059999999999995</v>
          </cell>
        </row>
        <row r="96">
          <cell r="B96">
            <v>12014</v>
          </cell>
          <cell r="C96" t="str">
            <v>BOLLA VALPOLICELLA 25x24</v>
          </cell>
          <cell r="D96" t="str">
            <v>Valpolicella, Bolla</v>
          </cell>
          <cell r="E96" t="str">
            <v>EA</v>
          </cell>
          <cell r="F96">
            <v>24</v>
          </cell>
          <cell r="G96" t="str">
            <v>25 cl x 24</v>
          </cell>
          <cell r="H96" t="str">
            <v>S</v>
          </cell>
          <cell r="I96" t="str">
            <v>Italy</v>
          </cell>
          <cell r="J96" t="str">
            <v>Italy</v>
          </cell>
          <cell r="K96" t="str">
            <v>Veneto</v>
          </cell>
          <cell r="M96" t="str">
            <v>Good</v>
          </cell>
          <cell r="N96">
            <v>1.6102000000000001</v>
          </cell>
          <cell r="O96">
            <v>0.89059999999999995</v>
          </cell>
        </row>
        <row r="97">
          <cell r="B97">
            <v>12002</v>
          </cell>
          <cell r="C97" t="str">
            <v>BOLLA BARDOLINO ROSE 75x12</v>
          </cell>
          <cell r="D97" t="str">
            <v>Bardolino Chiaretto Classico, Bolla</v>
          </cell>
          <cell r="E97" t="str">
            <v>EA</v>
          </cell>
          <cell r="F97">
            <v>12</v>
          </cell>
          <cell r="G97" t="str">
            <v>75 cl x 12</v>
          </cell>
          <cell r="H97" t="str">
            <v>U</v>
          </cell>
          <cell r="I97" t="str">
            <v>Italy</v>
          </cell>
          <cell r="J97" t="str">
            <v>Italy</v>
          </cell>
          <cell r="K97" t="str">
            <v>Veneto</v>
          </cell>
          <cell r="M97" t="str">
            <v>Good</v>
          </cell>
          <cell r="N97">
            <v>2.6640999999999999</v>
          </cell>
          <cell r="O97">
            <v>2.6718999999999999</v>
          </cell>
        </row>
        <row r="98">
          <cell r="B98">
            <v>12008</v>
          </cell>
          <cell r="C98" t="str">
            <v>BOLLA POIANE VALPOLICELLA 75x6</v>
          </cell>
          <cell r="D98" t="str">
            <v>Valpolicella Classico, Superiore Ripasso Le Poiane, Bolla</v>
          </cell>
          <cell r="E98" t="str">
            <v>EA</v>
          </cell>
          <cell r="F98">
            <v>6</v>
          </cell>
          <cell r="G98" t="str">
            <v>75 cl x 6</v>
          </cell>
          <cell r="H98" t="str">
            <v>S</v>
          </cell>
          <cell r="I98" t="str">
            <v>Italy</v>
          </cell>
          <cell r="J98" t="str">
            <v>Italy</v>
          </cell>
          <cell r="K98" t="str">
            <v>Veneto</v>
          </cell>
          <cell r="M98" t="str">
            <v>Better</v>
          </cell>
          <cell r="N98">
            <v>6.3292999999999999</v>
          </cell>
          <cell r="O98">
            <v>2.6718999999999999</v>
          </cell>
        </row>
        <row r="99">
          <cell r="B99">
            <v>25992</v>
          </cell>
          <cell r="C99" t="str">
            <v>BOLLA PROS. VALDOBBIADENE 75X6</v>
          </cell>
          <cell r="D99" t="str">
            <v>Bolla Prosecco Superiore Valdobbiadene DOCG Brut</v>
          </cell>
          <cell r="E99" t="str">
            <v>EA</v>
          </cell>
          <cell r="F99">
            <v>6</v>
          </cell>
          <cell r="G99" t="str">
            <v>75 cl x 6</v>
          </cell>
          <cell r="H99" t="str">
            <v>S</v>
          </cell>
          <cell r="I99" t="str">
            <v>Italy</v>
          </cell>
          <cell r="J99" t="str">
            <v>Italy</v>
          </cell>
          <cell r="K99" t="str">
            <v>Prosecco</v>
          </cell>
          <cell r="L99" t="str">
            <v>Sparkling White</v>
          </cell>
          <cell r="M99" t="str">
            <v>Good</v>
          </cell>
          <cell r="N99">
            <v>4.6451000000000002</v>
          </cell>
          <cell r="O99">
            <v>2.3513000000000002</v>
          </cell>
        </row>
        <row r="100">
          <cell r="B100">
            <v>27140</v>
          </cell>
          <cell r="C100" t="str">
            <v>BOLLA SPARKLING ROSE 75X6</v>
          </cell>
          <cell r="D100" t="str">
            <v>Bolla Sparkling Rosato</v>
          </cell>
          <cell r="E100" t="str">
            <v>EA</v>
          </cell>
          <cell r="F100">
            <v>6</v>
          </cell>
          <cell r="G100" t="str">
            <v>75 cl x 6</v>
          </cell>
          <cell r="H100" t="str">
            <v>U</v>
          </cell>
          <cell r="I100" t="str">
            <v>Italy</v>
          </cell>
          <cell r="J100" t="str">
            <v>Italy</v>
          </cell>
          <cell r="K100" t="str">
            <v>Veneto</v>
          </cell>
          <cell r="L100" t="str">
            <v>Sparkling Rose</v>
          </cell>
          <cell r="M100" t="str">
            <v>Price Fighter</v>
          </cell>
          <cell r="N100">
            <v>2.7157</v>
          </cell>
          <cell r="O100">
            <v>2.6718999999999999</v>
          </cell>
        </row>
        <row r="101">
          <cell r="B101">
            <v>29027</v>
          </cell>
          <cell r="C101" t="str">
            <v>BOLLA ORIGINI AMARONE 75x6</v>
          </cell>
          <cell r="D101" t="str">
            <v>Amarone della Valpolicella Classico Riserva Le Origini, Bolla</v>
          </cell>
          <cell r="E101" t="str">
            <v>EA</v>
          </cell>
          <cell r="F101">
            <v>6</v>
          </cell>
          <cell r="G101" t="str">
            <v>75 cl x 6</v>
          </cell>
          <cell r="H101" t="str">
            <v>S</v>
          </cell>
          <cell r="I101" t="str">
            <v>Italy</v>
          </cell>
          <cell r="J101" t="str">
            <v>Italy</v>
          </cell>
          <cell r="K101" t="str">
            <v>Veneto</v>
          </cell>
          <cell r="M101" t="str">
            <v>Best</v>
          </cell>
          <cell r="N101">
            <v>20.627500000000001</v>
          </cell>
          <cell r="O101">
            <v>3.42</v>
          </cell>
        </row>
        <row r="102">
          <cell r="B102">
            <v>31502</v>
          </cell>
          <cell r="C102" t="str">
            <v>BOLLA PROSECCO DOC X.DRY 75X6</v>
          </cell>
          <cell r="D102" t="str">
            <v>Bolla Prosecco Spumante Extra Dry</v>
          </cell>
          <cell r="E102" t="str">
            <v>EA</v>
          </cell>
          <cell r="F102">
            <v>6</v>
          </cell>
          <cell r="G102" t="str">
            <v>75 cl x 6</v>
          </cell>
          <cell r="H102" t="str">
            <v>U</v>
          </cell>
          <cell r="I102" t="str">
            <v>Italy</v>
          </cell>
          <cell r="J102" t="str">
            <v>Italy</v>
          </cell>
          <cell r="K102" t="str">
            <v>Prosecco</v>
          </cell>
          <cell r="L102" t="str">
            <v>Sparkling White</v>
          </cell>
          <cell r="M102" t="str">
            <v>Price Fighter</v>
          </cell>
          <cell r="N102">
            <v>3.0398000000000001</v>
          </cell>
          <cell r="O102">
            <v>2.3513000000000002</v>
          </cell>
        </row>
        <row r="103">
          <cell r="B103">
            <v>39386</v>
          </cell>
          <cell r="C103" t="str">
            <v>BOLLA PINOT GRIGIO 75X6</v>
          </cell>
          <cell r="D103" t="str">
            <v>Bolla La Real Casa Pinot Grigio delle Venezie</v>
          </cell>
          <cell r="E103" t="str">
            <v>EA</v>
          </cell>
          <cell r="F103">
            <v>6</v>
          </cell>
          <cell r="G103" t="str">
            <v>75 cl x 6</v>
          </cell>
          <cell r="H103" t="str">
            <v>S</v>
          </cell>
          <cell r="I103" t="str">
            <v>Italy</v>
          </cell>
          <cell r="J103" t="str">
            <v>Italy</v>
          </cell>
          <cell r="K103" t="str">
            <v>Veneto</v>
          </cell>
          <cell r="L103" t="str">
            <v>Still White</v>
          </cell>
          <cell r="M103" t="str">
            <v>Good</v>
          </cell>
          <cell r="N103">
            <v>2.1187999999999998</v>
          </cell>
          <cell r="O103">
            <v>2.6718999999999999</v>
          </cell>
        </row>
        <row r="104">
          <cell r="B104">
            <v>40482</v>
          </cell>
          <cell r="C104" t="str">
            <v>BOLLA PROSECCO ROSE BRUT 75X6</v>
          </cell>
          <cell r="D104" t="str">
            <v>Bolla Prosecco Rosé Brut</v>
          </cell>
          <cell r="E104" t="str">
            <v>EA</v>
          </cell>
          <cell r="F104">
            <v>6</v>
          </cell>
          <cell r="G104" t="str">
            <v>75 cl x 6</v>
          </cell>
          <cell r="H104" t="str">
            <v>U</v>
          </cell>
          <cell r="I104" t="str">
            <v>Italy</v>
          </cell>
          <cell r="J104" t="str">
            <v>Italy</v>
          </cell>
          <cell r="K104" t="str">
            <v>Veneto</v>
          </cell>
          <cell r="M104" t="str">
            <v>Price Fighter</v>
          </cell>
          <cell r="N104">
            <v>3.3029999999999999</v>
          </cell>
          <cell r="O104">
            <v>2.3513000000000002</v>
          </cell>
        </row>
        <row r="105">
          <cell r="B105">
            <v>42003</v>
          </cell>
          <cell r="C105" t="str">
            <v>BOLLA  AMARONE CLASSICO 75X6</v>
          </cell>
          <cell r="D105" t="str">
            <v>Amarone della Valpolicella Classico, Bolla</v>
          </cell>
          <cell r="E105" t="str">
            <v>EA</v>
          </cell>
          <cell r="F105">
            <v>6</v>
          </cell>
          <cell r="G105" t="str">
            <v>75 cl x 6</v>
          </cell>
          <cell r="H105" t="str">
            <v>S</v>
          </cell>
          <cell r="I105" t="str">
            <v>Italy</v>
          </cell>
          <cell r="J105" t="str">
            <v>Italy</v>
          </cell>
          <cell r="K105" t="str">
            <v>Veneto</v>
          </cell>
          <cell r="L105" t="str">
            <v>Still Red</v>
          </cell>
          <cell r="M105" t="str">
            <v>Best</v>
          </cell>
          <cell r="N105">
            <v>12.996</v>
          </cell>
          <cell r="O105">
            <v>3.2063000000000001</v>
          </cell>
        </row>
        <row r="106">
          <cell r="B106">
            <v>43007</v>
          </cell>
          <cell r="C106" t="str">
            <v>FC BOLLA SOAVE CLASSICO 75X6</v>
          </cell>
          <cell r="D106" t="str">
            <v>Bolla Il Gambero Soave Classico Doc</v>
          </cell>
          <cell r="E106" t="str">
            <v>EA</v>
          </cell>
          <cell r="F106">
            <v>6</v>
          </cell>
          <cell r="G106" t="str">
            <v>75 cl x 6</v>
          </cell>
          <cell r="H106" t="str">
            <v>S</v>
          </cell>
          <cell r="I106" t="str">
            <v>Italy</v>
          </cell>
          <cell r="J106" t="str">
            <v>Italy</v>
          </cell>
          <cell r="K106" t="str">
            <v>Veneto</v>
          </cell>
          <cell r="M106" t="str">
            <v>Good</v>
          </cell>
          <cell r="N106">
            <v>2.6625999999999999</v>
          </cell>
          <cell r="O106">
            <v>2.6718999999999999</v>
          </cell>
        </row>
        <row r="107">
          <cell r="B107">
            <v>43051</v>
          </cell>
          <cell r="C107" t="str">
            <v>BOLLA VALPOL Il CALICE 75x6</v>
          </cell>
          <cell r="D107" t="str">
            <v>Bolla Il Calice Valpolicella Classico Doc</v>
          </cell>
          <cell r="E107" t="str">
            <v>EA</v>
          </cell>
          <cell r="F107">
            <v>6</v>
          </cell>
          <cell r="G107" t="str">
            <v>75 cl x 6</v>
          </cell>
          <cell r="H107" t="str">
            <v>S</v>
          </cell>
          <cell r="I107" t="str">
            <v>Italy</v>
          </cell>
          <cell r="J107" t="str">
            <v>Italy</v>
          </cell>
          <cell r="K107" t="str">
            <v>Veneto</v>
          </cell>
          <cell r="L107" t="str">
            <v>Still Red</v>
          </cell>
          <cell r="M107" t="str">
            <v>Good</v>
          </cell>
          <cell r="N107">
            <v>4.1776999999999997</v>
          </cell>
          <cell r="O107">
            <v>2.6718999999999999</v>
          </cell>
        </row>
        <row r="108">
          <cell r="B108">
            <v>43060</v>
          </cell>
          <cell r="C108" t="str">
            <v>BOLLA BARDOLINO CLASSICO 75x6</v>
          </cell>
          <cell r="D108" t="str">
            <v>Bolla La Doria Bardolino Classico Doc</v>
          </cell>
          <cell r="E108" t="str">
            <v>EA</v>
          </cell>
          <cell r="F108">
            <v>6</v>
          </cell>
          <cell r="G108" t="str">
            <v>75 cl x 6</v>
          </cell>
          <cell r="H108" t="str">
            <v>S</v>
          </cell>
          <cell r="I108" t="str">
            <v>Italy</v>
          </cell>
          <cell r="J108" t="str">
            <v>Italy</v>
          </cell>
          <cell r="K108" t="str">
            <v>Veneto</v>
          </cell>
          <cell r="M108" t="str">
            <v>Good</v>
          </cell>
          <cell r="N108">
            <v>2.9521000000000002</v>
          </cell>
          <cell r="O108">
            <v>2.6718999999999999</v>
          </cell>
        </row>
        <row r="109">
          <cell r="B109">
            <v>43063</v>
          </cell>
          <cell r="C109" t="str">
            <v>BOLLA BARDOLINO CHIARETTO 75x6</v>
          </cell>
          <cell r="D109" t="str">
            <v>Bolla La Canestraia Chiaretto di Bardolino Doc</v>
          </cell>
          <cell r="E109" t="str">
            <v>EA</v>
          </cell>
          <cell r="F109">
            <v>6</v>
          </cell>
          <cell r="G109" t="str">
            <v>75 cl x 6</v>
          </cell>
          <cell r="H109" t="str">
            <v>S</v>
          </cell>
          <cell r="I109" t="str">
            <v>Italy</v>
          </cell>
          <cell r="J109" t="str">
            <v>Italy</v>
          </cell>
          <cell r="K109" t="str">
            <v>Veneto</v>
          </cell>
          <cell r="M109" t="str">
            <v>Good</v>
          </cell>
          <cell r="N109">
            <v>2.9521000000000002</v>
          </cell>
          <cell r="O109">
            <v>2.6718999999999999</v>
          </cell>
        </row>
        <row r="110">
          <cell r="B110">
            <v>43804</v>
          </cell>
          <cell r="C110" t="str">
            <v>BOLLA SPUMANTE NV 75X6</v>
          </cell>
          <cell r="D110" t="str">
            <v>Bolla Cuvee Spumante Brut NV</v>
          </cell>
          <cell r="E110" t="str">
            <v>EA</v>
          </cell>
          <cell r="F110">
            <v>6</v>
          </cell>
          <cell r="G110" t="str">
            <v>75 cl x 6</v>
          </cell>
          <cell r="H110" t="str">
            <v>U</v>
          </cell>
          <cell r="I110" t="str">
            <v>Italy</v>
          </cell>
          <cell r="J110" t="str">
            <v>Italy</v>
          </cell>
          <cell r="K110" t="str">
            <v>Veneto</v>
          </cell>
          <cell r="L110" t="str">
            <v>Still White</v>
          </cell>
          <cell r="M110" t="str">
            <v>Good</v>
          </cell>
          <cell r="N110">
            <v>2.5573999999999999</v>
          </cell>
          <cell r="O110">
            <v>2.6718999999999999</v>
          </cell>
        </row>
        <row r="111">
          <cell r="B111">
            <v>43919</v>
          </cell>
          <cell r="C111" t="str">
            <v>BOLLA Pinot Grigio JDW 75x6</v>
          </cell>
          <cell r="D111" t="str">
            <v>Bolla Pinot Grigio delle Venezie, Veneto (JDW only)</v>
          </cell>
          <cell r="E111" t="str">
            <v>EA</v>
          </cell>
          <cell r="F111">
            <v>6</v>
          </cell>
          <cell r="G111" t="str">
            <v>75 cl x 6</v>
          </cell>
          <cell r="H111" t="str">
            <v>S</v>
          </cell>
          <cell r="I111" t="str">
            <v>Italy</v>
          </cell>
          <cell r="J111" t="str">
            <v>Italy</v>
          </cell>
          <cell r="K111" t="str">
            <v>Veneto</v>
          </cell>
          <cell r="M111" t="str">
            <v>Price Fighter</v>
          </cell>
          <cell r="N111">
            <v>1.6012</v>
          </cell>
          <cell r="O111">
            <v>2.6718999999999999</v>
          </cell>
        </row>
        <row r="112">
          <cell r="B112">
            <v>45510</v>
          </cell>
          <cell r="C112" t="str">
            <v>BOLLA PINOT GRI BLUSH JDW 75X6</v>
          </cell>
          <cell r="D112" t="str">
            <v>Bolla Pinot Grigio Blush 11%, Veneto (JDW only)</v>
          </cell>
          <cell r="E112" t="str">
            <v>EA</v>
          </cell>
          <cell r="F112">
            <v>6</v>
          </cell>
          <cell r="G112" t="str">
            <v>75 cl x 6</v>
          </cell>
          <cell r="H112" t="str">
            <v>S</v>
          </cell>
          <cell r="I112" t="str">
            <v>Italy</v>
          </cell>
          <cell r="J112" t="str">
            <v>Italy</v>
          </cell>
          <cell r="K112" t="str">
            <v>Veneto</v>
          </cell>
          <cell r="L112" t="str">
            <v>Still Rose</v>
          </cell>
          <cell r="M112" t="str">
            <v>Price Fighter</v>
          </cell>
          <cell r="N112">
            <v>1.6933</v>
          </cell>
          <cell r="O112">
            <v>2.3513000000000002</v>
          </cell>
        </row>
        <row r="113">
          <cell r="B113">
            <v>45701</v>
          </cell>
          <cell r="C113" t="str">
            <v>BOLLA PROSECCO XD 10.5% 75X6</v>
          </cell>
          <cell r="D113" t="str">
            <v>Bolla Prosecco Spumante Extra Dry 10.5%</v>
          </cell>
          <cell r="E113" t="str">
            <v>EA</v>
          </cell>
          <cell r="F113">
            <v>6</v>
          </cell>
          <cell r="G113" t="str">
            <v>75 cl x 6</v>
          </cell>
          <cell r="H113" t="str">
            <v>S</v>
          </cell>
          <cell r="I113" t="str">
            <v>Italy</v>
          </cell>
          <cell r="J113" t="str">
            <v>Italy</v>
          </cell>
          <cell r="K113" t="str">
            <v>Italy</v>
          </cell>
          <cell r="L113" t="str">
            <v>Sparkling White</v>
          </cell>
          <cell r="M113" t="str">
            <v>Price Fighter</v>
          </cell>
          <cell r="N113">
            <v>3.3468</v>
          </cell>
          <cell r="O113">
            <v>2.2444000000000002</v>
          </cell>
        </row>
        <row r="114">
          <cell r="B114">
            <v>45750</v>
          </cell>
          <cell r="C114" t="str">
            <v>BOLLA CUVEE PREMIERE NV 75X6</v>
          </cell>
          <cell r="D114" t="str">
            <v>Bolla Cuvée Première Spumante Extra Dry</v>
          </cell>
          <cell r="E114" t="str">
            <v>EA</v>
          </cell>
          <cell r="F114">
            <v>6</v>
          </cell>
          <cell r="G114" t="str">
            <v>75 cl x 6</v>
          </cell>
          <cell r="H114" t="str">
            <v>S</v>
          </cell>
          <cell r="I114" t="str">
            <v>Italy</v>
          </cell>
          <cell r="J114" t="str">
            <v>Italy</v>
          </cell>
          <cell r="K114" t="str">
            <v>Veneto</v>
          </cell>
          <cell r="L114" t="str">
            <v>Sparkling White</v>
          </cell>
          <cell r="M114" t="str">
            <v>Price Fighter</v>
          </cell>
          <cell r="N114">
            <v>2.0749</v>
          </cell>
          <cell r="O114">
            <v>2.6718999999999999</v>
          </cell>
        </row>
        <row r="115">
          <cell r="B115">
            <v>45759</v>
          </cell>
          <cell r="C115" t="str">
            <v>BOLLA PROSECCO ROSE EXTRA 75X6</v>
          </cell>
          <cell r="D115" t="str">
            <v>Prosecco Spumante Rosè DOC Extra Dry</v>
          </cell>
          <cell r="E115" t="str">
            <v>EA</v>
          </cell>
          <cell r="F115">
            <v>6</v>
          </cell>
          <cell r="G115" t="str">
            <v>75 cl x 6</v>
          </cell>
          <cell r="H115" t="str">
            <v>S</v>
          </cell>
          <cell r="I115" t="str">
            <v>Italy</v>
          </cell>
          <cell r="J115" t="str">
            <v>Italy</v>
          </cell>
          <cell r="K115" t="str">
            <v>Veneto</v>
          </cell>
          <cell r="L115" t="str">
            <v>Sparkling Rose</v>
          </cell>
          <cell r="M115" t="str">
            <v>Price Fighter</v>
          </cell>
          <cell r="N115">
            <v>3.3029999999999999</v>
          </cell>
          <cell r="O115">
            <v>2.3513000000000002</v>
          </cell>
        </row>
        <row r="116">
          <cell r="B116">
            <v>46178</v>
          </cell>
          <cell r="C116" t="str">
            <v>BOLLA PROSECCO 10.5% 20x24</v>
          </cell>
          <cell r="D116" t="str">
            <v>Bolla Prosecco Extra Dry 10.5</v>
          </cell>
          <cell r="E116" t="str">
            <v>CS</v>
          </cell>
          <cell r="F116">
            <v>1</v>
          </cell>
          <cell r="G116" t="str">
            <v>20 cl x 24</v>
          </cell>
          <cell r="H116" t="str">
            <v>S</v>
          </cell>
          <cell r="I116" t="str">
            <v>Italy</v>
          </cell>
          <cell r="J116" t="str">
            <v>Italy</v>
          </cell>
          <cell r="K116" t="str">
            <v>Prosecco</v>
          </cell>
          <cell r="L116" t="str">
            <v>Sparkling White</v>
          </cell>
          <cell r="M116" t="str">
            <v>Price Fighter</v>
          </cell>
          <cell r="N116">
            <v>30.2806</v>
          </cell>
          <cell r="O116">
            <v>14.364000000000001</v>
          </cell>
        </row>
        <row r="117">
          <cell r="B117">
            <v>41554</v>
          </cell>
          <cell r="C117" t="str">
            <v>ORG ACUST RITME TINTO 19 75X12</v>
          </cell>
          <cell r="D117" t="str">
            <v xml:space="preserve">Acustic Cellars Ritme Organic Priorat Tinto Carinyena Garnacha Cepas Vella 2019
</v>
          </cell>
          <cell r="E117" t="str">
            <v>EA</v>
          </cell>
          <cell r="F117">
            <v>12</v>
          </cell>
          <cell r="G117" t="str">
            <v>75 cl x 12</v>
          </cell>
          <cell r="H117" t="str">
            <v>U</v>
          </cell>
          <cell r="I117" t="str">
            <v>Spain</v>
          </cell>
          <cell r="J117" t="str">
            <v>Spain</v>
          </cell>
          <cell r="K117" t="str">
            <v>Catalunya</v>
          </cell>
          <cell r="M117" t="str">
            <v>Better</v>
          </cell>
          <cell r="N117">
            <v>7.2257999999999996</v>
          </cell>
          <cell r="O117">
            <v>2.6718999999999999</v>
          </cell>
        </row>
        <row r="118">
          <cell r="B118">
            <v>44885</v>
          </cell>
          <cell r="C118" t="str">
            <v>ORG ACUST RITME TNTO 20 75X12</v>
          </cell>
          <cell r="D118" t="str">
            <v>Acustic Cellars Ritme Priorat Tinto Carinyena Garnacha Cepas Vella 2020</v>
          </cell>
          <cell r="E118" t="str">
            <v>EA</v>
          </cell>
          <cell r="F118">
            <v>12</v>
          </cell>
          <cell r="G118" t="str">
            <v>75 cl x 12</v>
          </cell>
          <cell r="H118" t="str">
            <v>U</v>
          </cell>
          <cell r="I118" t="str">
            <v>Spain</v>
          </cell>
          <cell r="J118" t="str">
            <v>Spain</v>
          </cell>
          <cell r="K118" t="str">
            <v>Catalunya</v>
          </cell>
          <cell r="M118" t="str">
            <v>Better</v>
          </cell>
          <cell r="N118">
            <v>7.2257999999999996</v>
          </cell>
          <cell r="O118">
            <v>3.2063000000000001</v>
          </cell>
        </row>
        <row r="119">
          <cell r="B119">
            <v>46014</v>
          </cell>
          <cell r="C119" t="str">
            <v>ACUST RITME TNTO 21 75X12</v>
          </cell>
          <cell r="D119" t="str">
            <v>Acustic Cellars Ritme Priorat Tinto Carinyena Garnacha Cepas Vella 2021</v>
          </cell>
          <cell r="E119" t="str">
            <v>EA</v>
          </cell>
          <cell r="F119">
            <v>12</v>
          </cell>
          <cell r="G119" t="str">
            <v>75 cl x 12</v>
          </cell>
          <cell r="H119" t="str">
            <v>S</v>
          </cell>
          <cell r="I119" t="str">
            <v>Spain</v>
          </cell>
          <cell r="J119" t="str">
            <v>Spain</v>
          </cell>
          <cell r="K119" t="str">
            <v>Catalunya</v>
          </cell>
          <cell r="M119" t="str">
            <v>Better</v>
          </cell>
          <cell r="N119">
            <v>7.1505999999999998</v>
          </cell>
          <cell r="O119">
            <v>3.2063000000000001</v>
          </cell>
        </row>
        <row r="120">
          <cell r="B120">
            <v>70865</v>
          </cell>
          <cell r="C120" t="str">
            <v>ACUSTIC RITME TINTO 16 75X12</v>
          </cell>
          <cell r="D120" t="str">
            <v>Acustic Cellars Ritme Priorat Tinto Carinyena Garnacha Cepas Vella 2016</v>
          </cell>
          <cell r="E120" t="str">
            <v>EA</v>
          </cell>
          <cell r="F120">
            <v>12</v>
          </cell>
          <cell r="G120" t="str">
            <v>75 cl x 12</v>
          </cell>
          <cell r="H120" t="str">
            <v>U</v>
          </cell>
          <cell r="I120" t="str">
            <v>Spain</v>
          </cell>
          <cell r="J120" t="str">
            <v>Spain</v>
          </cell>
          <cell r="K120" t="str">
            <v>Catalunya</v>
          </cell>
          <cell r="M120" t="str">
            <v>Better</v>
          </cell>
          <cell r="N120">
            <v>6.7314999999999996</v>
          </cell>
          <cell r="O120">
            <v>3.2063000000000001</v>
          </cell>
        </row>
        <row r="121">
          <cell r="B121">
            <v>42804</v>
          </cell>
          <cell r="C121" t="str">
            <v>ORG ACUSTIC RITME BLAN 19 75X6</v>
          </cell>
          <cell r="D121" t="str">
            <v>Acustic Cellars Ritme Priorat Blanco 2019</v>
          </cell>
          <cell r="E121" t="str">
            <v>EA</v>
          </cell>
          <cell r="F121">
            <v>6</v>
          </cell>
          <cell r="G121" t="str">
            <v>75 cl x 6</v>
          </cell>
          <cell r="H121" t="str">
            <v>U</v>
          </cell>
          <cell r="I121" t="str">
            <v>Spain</v>
          </cell>
          <cell r="J121" t="str">
            <v>Spain</v>
          </cell>
          <cell r="K121" t="str">
            <v>Catalunya</v>
          </cell>
          <cell r="M121" t="str">
            <v>Better</v>
          </cell>
          <cell r="N121">
            <v>7.2234999999999996</v>
          </cell>
          <cell r="O121">
            <v>2.6718999999999999</v>
          </cell>
        </row>
        <row r="122">
          <cell r="B122">
            <v>44070</v>
          </cell>
          <cell r="C122" t="str">
            <v>ACUSTIC RITME BLANCO 20 75X6</v>
          </cell>
          <cell r="D122" t="str">
            <v>Acustic Cellars Ritme Priorat Blanco 2020</v>
          </cell>
          <cell r="E122" t="str">
            <v>EA</v>
          </cell>
          <cell r="F122">
            <v>6</v>
          </cell>
          <cell r="G122" t="str">
            <v>75 cl x 6</v>
          </cell>
          <cell r="H122" t="str">
            <v>U</v>
          </cell>
          <cell r="I122" t="str">
            <v>Spain</v>
          </cell>
          <cell r="J122" t="str">
            <v>Spain</v>
          </cell>
          <cell r="K122" t="str">
            <v>Catalunya</v>
          </cell>
          <cell r="M122" t="str">
            <v>Better</v>
          </cell>
          <cell r="N122">
            <v>7.3121999999999998</v>
          </cell>
          <cell r="O122">
            <v>2.6718999999999999</v>
          </cell>
        </row>
        <row r="123">
          <cell r="B123">
            <v>44697</v>
          </cell>
          <cell r="C123" t="str">
            <v>ORG ACUSTIC RIT BLANCO 21 75X6</v>
          </cell>
          <cell r="D123" t="str">
            <v>Acustic Cellars Ritme Organic Priorat Blanco 2021</v>
          </cell>
          <cell r="E123" t="str">
            <v>EA</v>
          </cell>
          <cell r="F123">
            <v>6</v>
          </cell>
          <cell r="G123" t="str">
            <v>75 cl x 6</v>
          </cell>
          <cell r="H123" t="str">
            <v>U</v>
          </cell>
          <cell r="I123" t="str">
            <v>Spain</v>
          </cell>
          <cell r="J123" t="str">
            <v>Spain</v>
          </cell>
          <cell r="K123" t="str">
            <v>Catalunya</v>
          </cell>
          <cell r="M123" t="str">
            <v>Better</v>
          </cell>
          <cell r="N123">
            <v>7.3121999999999998</v>
          </cell>
          <cell r="O123">
            <v>2.6718999999999999</v>
          </cell>
        </row>
        <row r="124">
          <cell r="B124">
            <v>46028</v>
          </cell>
          <cell r="C124" t="str">
            <v>ORG ACUSTIC RIT BLANCO 22 75X6</v>
          </cell>
          <cell r="D124" t="str">
            <v>Acustic Cellars Ritme Organic Priorat Blanco 2021</v>
          </cell>
          <cell r="E124" t="str">
            <v>EA</v>
          </cell>
          <cell r="F124">
            <v>6</v>
          </cell>
          <cell r="G124" t="str">
            <v>75 cl x 6</v>
          </cell>
          <cell r="H124" t="str">
            <v>S</v>
          </cell>
          <cell r="I124" t="str">
            <v>Spain</v>
          </cell>
          <cell r="J124" t="str">
            <v>Spain</v>
          </cell>
          <cell r="K124" t="str">
            <v>Catalunya</v>
          </cell>
          <cell r="M124" t="str">
            <v>Better</v>
          </cell>
          <cell r="N124">
            <v>7.2233999999999998</v>
          </cell>
          <cell r="O124">
            <v>2.6718999999999999</v>
          </cell>
        </row>
        <row r="125">
          <cell r="B125">
            <v>71895</v>
          </cell>
          <cell r="C125" t="str">
            <v>ACUSTIC RITME BLANCO 17 75X6</v>
          </cell>
          <cell r="D125" t="str">
            <v>Acustic Cellars Ritme Priorat Blanco 2017</v>
          </cell>
          <cell r="E125" t="str">
            <v>EA</v>
          </cell>
          <cell r="F125">
            <v>6</v>
          </cell>
          <cell r="G125" t="str">
            <v>75 cl x 6</v>
          </cell>
          <cell r="H125" t="str">
            <v>U</v>
          </cell>
          <cell r="I125" t="str">
            <v>Spain</v>
          </cell>
          <cell r="J125" t="str">
            <v>Spain</v>
          </cell>
          <cell r="K125" t="str">
            <v>Catalunya</v>
          </cell>
          <cell r="M125" t="str">
            <v>Better</v>
          </cell>
          <cell r="N125">
            <v>6.8082000000000003</v>
          </cell>
          <cell r="O125">
            <v>2.6718999999999999</v>
          </cell>
        </row>
        <row r="126">
          <cell r="B126">
            <v>45685</v>
          </cell>
          <cell r="C126" t="str">
            <v>TOMAS CUSINE LLEBRE 22 75X6</v>
          </cell>
          <cell r="D126" t="str">
            <v>Tomas Cusine Llebre 2022, Costes del Segre</v>
          </cell>
          <cell r="E126" t="str">
            <v>EA</v>
          </cell>
          <cell r="F126">
            <v>6</v>
          </cell>
          <cell r="G126" t="str">
            <v>75 cl x 6</v>
          </cell>
          <cell r="H126" t="str">
            <v>S</v>
          </cell>
          <cell r="I126" t="str">
            <v>Spain</v>
          </cell>
          <cell r="J126" t="str">
            <v>Spain</v>
          </cell>
          <cell r="K126" t="str">
            <v>Catalunya</v>
          </cell>
          <cell r="L126" t="str">
            <v>Still Red</v>
          </cell>
          <cell r="M126" t="str">
            <v>Good</v>
          </cell>
          <cell r="N126">
            <v>4.0052000000000003</v>
          </cell>
          <cell r="O126">
            <v>2.6718999999999999</v>
          </cell>
        </row>
        <row r="127">
          <cell r="B127">
            <v>42511</v>
          </cell>
          <cell r="C127" t="str">
            <v>C RAYAS AGUAZUL VERDEJO 75X12</v>
          </cell>
          <cell r="D127" t="str">
            <v>Cuatro Rayas Aguazul Verdejo, Rueda (Direct)</v>
          </cell>
          <cell r="E127" t="str">
            <v>EA</v>
          </cell>
          <cell r="F127">
            <v>12</v>
          </cell>
          <cell r="G127" t="str">
            <v>75 cl x 12</v>
          </cell>
          <cell r="H127" t="str">
            <v>S</v>
          </cell>
          <cell r="I127" t="str">
            <v>Spain</v>
          </cell>
          <cell r="J127" t="str">
            <v>Spain</v>
          </cell>
          <cell r="K127" t="str">
            <v>Castilla y Leon</v>
          </cell>
          <cell r="L127" t="str">
            <v>Still White</v>
          </cell>
          <cell r="M127" t="str">
            <v>Price Fighter</v>
          </cell>
          <cell r="N127">
            <v>2.1930000000000001</v>
          </cell>
          <cell r="O127">
            <v>2.6718999999999999</v>
          </cell>
        </row>
        <row r="128">
          <cell r="B128">
            <v>43021</v>
          </cell>
          <cell r="C128" t="str">
            <v>CUATRO RAYAS LONGVERDEJO 75X6</v>
          </cell>
          <cell r="D128" t="str">
            <v>Cuatro Rayas Longverdejo, Rueda</v>
          </cell>
          <cell r="E128" t="str">
            <v>EA</v>
          </cell>
          <cell r="F128">
            <v>6</v>
          </cell>
          <cell r="G128" t="str">
            <v>75 cl x 6</v>
          </cell>
          <cell r="H128" t="str">
            <v>S</v>
          </cell>
          <cell r="I128" t="str">
            <v>Spain</v>
          </cell>
          <cell r="J128" t="str">
            <v>Spain</v>
          </cell>
          <cell r="K128" t="str">
            <v>Castilla y Leon</v>
          </cell>
          <cell r="L128" t="str">
            <v>Still White</v>
          </cell>
          <cell r="M128" t="str">
            <v>Good</v>
          </cell>
          <cell r="N128">
            <v>5.3780000000000001</v>
          </cell>
          <cell r="O128">
            <v>2.6718999999999999</v>
          </cell>
        </row>
        <row r="129">
          <cell r="B129">
            <v>43981</v>
          </cell>
          <cell r="C129" t="str">
            <v>CUATRO RAYAS SAUV BLANC21 75X6</v>
          </cell>
          <cell r="D129" t="str">
            <v>Cuatro Rayas Sauvignon Blanc 2021</v>
          </cell>
          <cell r="E129" t="str">
            <v>EA</v>
          </cell>
          <cell r="F129">
            <v>6</v>
          </cell>
          <cell r="G129" t="str">
            <v>75 cl x 6</v>
          </cell>
          <cell r="H129" t="str">
            <v>U</v>
          </cell>
          <cell r="I129" t="str">
            <v>Spain</v>
          </cell>
          <cell r="J129" t="str">
            <v>Spain</v>
          </cell>
          <cell r="K129" t="str">
            <v>Castilla y Leon</v>
          </cell>
          <cell r="M129" t="str">
            <v>Good</v>
          </cell>
          <cell r="N129">
            <v>2.2332999999999998</v>
          </cell>
          <cell r="O129">
            <v>2.6718999999999999</v>
          </cell>
        </row>
        <row r="130">
          <cell r="B130">
            <v>44178</v>
          </cell>
          <cell r="C130" t="str">
            <v>CUATRO RAYAS SAUV BLANC22 75X6</v>
          </cell>
          <cell r="D130" t="str">
            <v>Cuatro Rayas Sauvignon Blanc 2022</v>
          </cell>
          <cell r="E130" t="str">
            <v>EA</v>
          </cell>
          <cell r="F130">
            <v>6</v>
          </cell>
          <cell r="G130" t="str">
            <v>75 cl x 6</v>
          </cell>
          <cell r="H130" t="str">
            <v>S</v>
          </cell>
          <cell r="I130" t="str">
            <v>Spain</v>
          </cell>
          <cell r="J130" t="str">
            <v>Spain</v>
          </cell>
          <cell r="K130" t="str">
            <v>Castilla y Leon</v>
          </cell>
          <cell r="M130" t="str">
            <v>Good</v>
          </cell>
          <cell r="N130">
            <v>2.1981999999999999</v>
          </cell>
          <cell r="O130">
            <v>2.6718999999999999</v>
          </cell>
        </row>
        <row r="131">
          <cell r="B131">
            <v>45552</v>
          </cell>
          <cell r="C131" t="str">
            <v>HOMBRE PEZ VERDEJO 75X6</v>
          </cell>
          <cell r="D131" t="str">
            <v>Cuatro Rayas Hombre Pez Verdejo, Rueda</v>
          </cell>
          <cell r="E131" t="str">
            <v>EA</v>
          </cell>
          <cell r="F131">
            <v>6</v>
          </cell>
          <cell r="G131" t="str">
            <v>75 cl x 6</v>
          </cell>
          <cell r="H131" t="str">
            <v>S</v>
          </cell>
          <cell r="J131" t="str">
            <v>Spain</v>
          </cell>
          <cell r="L131" t="str">
            <v>Still White</v>
          </cell>
          <cell r="M131" t="str">
            <v>Price Fighter</v>
          </cell>
          <cell r="N131">
            <v>2.2507999999999999</v>
          </cell>
          <cell r="O131">
            <v>2.6718999999999999</v>
          </cell>
        </row>
        <row r="132">
          <cell r="B132">
            <v>60887</v>
          </cell>
          <cell r="C132" t="str">
            <v>CUATRO RAYAS BARREL VER 75X6</v>
          </cell>
          <cell r="D132" t="str">
            <v>Cuatro Rayas Barrel Fermented Verdejo</v>
          </cell>
          <cell r="E132" t="str">
            <v>EA</v>
          </cell>
          <cell r="F132">
            <v>6</v>
          </cell>
          <cell r="G132" t="str">
            <v>75 cl x 6</v>
          </cell>
          <cell r="H132" t="str">
            <v>U</v>
          </cell>
          <cell r="I132" t="str">
            <v>Spain</v>
          </cell>
          <cell r="J132" t="str">
            <v>Spain</v>
          </cell>
          <cell r="K132" t="str">
            <v>Castilla y Leon</v>
          </cell>
          <cell r="M132" t="str">
            <v>Good</v>
          </cell>
          <cell r="N132">
            <v>3.5905</v>
          </cell>
          <cell r="O132">
            <v>2.6718999999999999</v>
          </cell>
        </row>
        <row r="133">
          <cell r="B133">
            <v>70966</v>
          </cell>
          <cell r="C133" t="str">
            <v>CUATRO RAYAS SAUV BLANC20 75X6</v>
          </cell>
          <cell r="D133" t="str">
            <v>Cuatro Rayas Sauvignon Blanc 2020</v>
          </cell>
          <cell r="E133" t="str">
            <v>EA</v>
          </cell>
          <cell r="F133">
            <v>6</v>
          </cell>
          <cell r="G133" t="str">
            <v>75 cl x 6</v>
          </cell>
          <cell r="H133" t="str">
            <v>U</v>
          </cell>
          <cell r="I133" t="str">
            <v>Spain</v>
          </cell>
          <cell r="J133" t="str">
            <v>Spain</v>
          </cell>
          <cell r="K133" t="str">
            <v>Castilla y Leon</v>
          </cell>
          <cell r="M133" t="str">
            <v>Good</v>
          </cell>
          <cell r="N133">
            <v>2.2332999999999998</v>
          </cell>
          <cell r="O133">
            <v>2.6718999999999999</v>
          </cell>
        </row>
        <row r="134">
          <cell r="B134">
            <v>71208</v>
          </cell>
          <cell r="C134" t="str">
            <v>CUATRO RAYAS VERDEJO 75X6</v>
          </cell>
          <cell r="D134" t="str">
            <v>Cuatro Rayas Verdejo Rueda</v>
          </cell>
          <cell r="E134" t="str">
            <v>EA</v>
          </cell>
          <cell r="F134">
            <v>6</v>
          </cell>
          <cell r="G134" t="str">
            <v>75 cl x 6</v>
          </cell>
          <cell r="H134" t="str">
            <v>S</v>
          </cell>
          <cell r="I134" t="str">
            <v>Spain</v>
          </cell>
          <cell r="J134" t="str">
            <v>Spain</v>
          </cell>
          <cell r="K134" t="str">
            <v>Castilla y Leon</v>
          </cell>
          <cell r="M134" t="str">
            <v>Good</v>
          </cell>
          <cell r="N134">
            <v>2.4087000000000001</v>
          </cell>
          <cell r="O134">
            <v>2.6718999999999999</v>
          </cell>
        </row>
        <row r="135">
          <cell r="B135">
            <v>41690</v>
          </cell>
          <cell r="C135" t="str">
            <v>ORG LAG VERS P BIANCO 20 75X6</v>
          </cell>
          <cell r="D135" t="str">
            <v>Alois Lageder Versalto Pinot Bianco 2020</v>
          </cell>
          <cell r="E135" t="str">
            <v>EA</v>
          </cell>
          <cell r="F135">
            <v>6</v>
          </cell>
          <cell r="G135" t="str">
            <v>75 cl x 6</v>
          </cell>
          <cell r="H135" t="str">
            <v>U</v>
          </cell>
          <cell r="I135" t="str">
            <v>Italy</v>
          </cell>
          <cell r="J135" t="str">
            <v>Italy</v>
          </cell>
          <cell r="K135" t="str">
            <v>Trentino-Alto Adige</v>
          </cell>
          <cell r="M135" t="str">
            <v>Better</v>
          </cell>
          <cell r="N135">
            <v>8.7853999999999992</v>
          </cell>
          <cell r="O135">
            <v>2.6718999999999999</v>
          </cell>
        </row>
        <row r="136">
          <cell r="B136">
            <v>42013</v>
          </cell>
          <cell r="C136" t="str">
            <v>ORG TER ALP DOLO PG 75X6</v>
          </cell>
          <cell r="D136" t="str">
            <v xml:space="preserve">Alois Lageder Terra Alpina Organic Pinot Grigio Dolomiti IGT 2021
</v>
          </cell>
          <cell r="E136" t="str">
            <v>EA</v>
          </cell>
          <cell r="F136">
            <v>6</v>
          </cell>
          <cell r="G136" t="str">
            <v>75 cl x 6</v>
          </cell>
          <cell r="H136" t="str">
            <v>S</v>
          </cell>
          <cell r="I136" t="str">
            <v>Italy</v>
          </cell>
          <cell r="J136" t="str">
            <v>Italy</v>
          </cell>
          <cell r="K136" t="str">
            <v>Trentino-Alto Adige</v>
          </cell>
          <cell r="M136" t="str">
            <v>Good</v>
          </cell>
          <cell r="N136">
            <v>4.9916</v>
          </cell>
          <cell r="O136">
            <v>2.6718999999999999</v>
          </cell>
        </row>
        <row r="137">
          <cell r="B137">
            <v>42290</v>
          </cell>
          <cell r="C137" t="str">
            <v>ORG RIFF PG 75X6</v>
          </cell>
          <cell r="D137" t="str">
            <v>Riff Pinot Grigio Organic</v>
          </cell>
          <cell r="E137" t="str">
            <v>EA</v>
          </cell>
          <cell r="F137">
            <v>6</v>
          </cell>
          <cell r="G137" t="str">
            <v>75 cl x 6</v>
          </cell>
          <cell r="H137" t="str">
            <v>S</v>
          </cell>
          <cell r="I137" t="str">
            <v>Italy</v>
          </cell>
          <cell r="J137" t="str">
            <v>Italy</v>
          </cell>
          <cell r="K137" t="str">
            <v>Veneto</v>
          </cell>
          <cell r="M137" t="str">
            <v>Good</v>
          </cell>
          <cell r="N137">
            <v>3.1714000000000002</v>
          </cell>
          <cell r="O137">
            <v>2.6718999999999999</v>
          </cell>
        </row>
        <row r="138">
          <cell r="B138">
            <v>42299</v>
          </cell>
          <cell r="C138" t="str">
            <v>LAGEDER PNT BIANCO 21 75X6</v>
          </cell>
          <cell r="D138" t="str">
            <v>Alois Lageder Alto Adige Pinot Bianco 2021</v>
          </cell>
          <cell r="E138" t="str">
            <v>EA</v>
          </cell>
          <cell r="F138">
            <v>6</v>
          </cell>
          <cell r="G138" t="str">
            <v>75 cl x 6</v>
          </cell>
          <cell r="H138" t="str">
            <v>U</v>
          </cell>
          <cell r="I138" t="str">
            <v>Italy</v>
          </cell>
          <cell r="J138" t="str">
            <v>Italy</v>
          </cell>
          <cell r="K138" t="str">
            <v>Trentino-Alto Adige</v>
          </cell>
          <cell r="M138" t="str">
            <v>Good</v>
          </cell>
          <cell r="N138">
            <v>5.0147000000000004</v>
          </cell>
          <cell r="O138">
            <v>2.6718999999999999</v>
          </cell>
        </row>
        <row r="139">
          <cell r="B139">
            <v>42473</v>
          </cell>
          <cell r="C139" t="str">
            <v>LAGEDER FORRA MANZ 20 75X6</v>
          </cell>
          <cell r="D139" t="str">
            <v>Alois Lageder Forra Manzoni Bianco Biodynamic 2020</v>
          </cell>
          <cell r="E139" t="str">
            <v>EA</v>
          </cell>
          <cell r="F139">
            <v>6</v>
          </cell>
          <cell r="G139" t="str">
            <v>75 cl x 6</v>
          </cell>
          <cell r="H139" t="str">
            <v>U</v>
          </cell>
          <cell r="I139" t="str">
            <v>Italy</v>
          </cell>
          <cell r="J139" t="str">
            <v>Italy</v>
          </cell>
          <cell r="K139" t="str">
            <v>Trentino-Alto Adige</v>
          </cell>
          <cell r="M139" t="str">
            <v>Fine Wine</v>
          </cell>
          <cell r="N139">
            <v>10.320499999999999</v>
          </cell>
          <cell r="O139">
            <v>2.6718999999999999</v>
          </cell>
        </row>
        <row r="140">
          <cell r="B140">
            <v>42475</v>
          </cell>
          <cell r="C140" t="str">
            <v>LAGEDER PINOT NOIR 20 75X6</v>
          </cell>
          <cell r="D140" t="str">
            <v>Pinot Noir Alto Adige Alois Lageder 2020</v>
          </cell>
          <cell r="E140" t="str">
            <v>EA</v>
          </cell>
          <cell r="F140">
            <v>6</v>
          </cell>
          <cell r="G140" t="str">
            <v>75 cl x 6</v>
          </cell>
          <cell r="H140" t="str">
            <v>U</v>
          </cell>
          <cell r="I140" t="str">
            <v>Italy</v>
          </cell>
          <cell r="J140" t="str">
            <v>Italy</v>
          </cell>
          <cell r="K140" t="str">
            <v>Trentino-Alto Adige</v>
          </cell>
          <cell r="M140" t="str">
            <v>Better</v>
          </cell>
          <cell r="N140">
            <v>8.1274999999999995</v>
          </cell>
          <cell r="O140">
            <v>2.6718999999999999</v>
          </cell>
        </row>
        <row r="141">
          <cell r="B141">
            <v>42616</v>
          </cell>
          <cell r="C141" t="str">
            <v>LAGADER CHARDONNAY 21 75x6</v>
          </cell>
          <cell r="D141" t="str">
            <v>Alois Lageder Chardonnay Alto Adige 2021</v>
          </cell>
          <cell r="E141" t="str">
            <v>EA</v>
          </cell>
          <cell r="F141">
            <v>6</v>
          </cell>
          <cell r="G141" t="str">
            <v>75 cl x 6</v>
          </cell>
          <cell r="H141" t="str">
            <v>U</v>
          </cell>
          <cell r="I141" t="str">
            <v>Italy</v>
          </cell>
          <cell r="J141" t="str">
            <v>Italy</v>
          </cell>
          <cell r="K141" t="str">
            <v>Trentino-Alto Adige</v>
          </cell>
          <cell r="L141" t="str">
            <v>Still White</v>
          </cell>
          <cell r="M141" t="str">
            <v>Good</v>
          </cell>
          <cell r="N141">
            <v>5.0896999999999997</v>
          </cell>
          <cell r="O141">
            <v>2.6718999999999999</v>
          </cell>
        </row>
        <row r="142">
          <cell r="B142">
            <v>42674</v>
          </cell>
          <cell r="C142" t="str">
            <v>FW LAGEDER LOWEN CHARD12 75X6</v>
          </cell>
          <cell r="D142" t="str">
            <v>Alois Lageder Lowengang Chardonnay Biodynamic 2012</v>
          </cell>
          <cell r="E142" t="str">
            <v>EA</v>
          </cell>
          <cell r="F142">
            <v>6</v>
          </cell>
          <cell r="G142" t="str">
            <v>75 cl x 6</v>
          </cell>
          <cell r="H142" t="str">
            <v>U</v>
          </cell>
          <cell r="I142" t="str">
            <v>Italy</v>
          </cell>
          <cell r="J142" t="str">
            <v>Italy</v>
          </cell>
          <cell r="K142" t="str">
            <v>Trentino-Alto Adige</v>
          </cell>
          <cell r="L142" t="str">
            <v>Still White</v>
          </cell>
          <cell r="M142" t="str">
            <v>Fine Wine</v>
          </cell>
          <cell r="N142">
            <v>38.171399999999998</v>
          </cell>
          <cell r="O142">
            <v>2.6718999999999999</v>
          </cell>
        </row>
        <row r="143">
          <cell r="B143">
            <v>42857</v>
          </cell>
          <cell r="C143" t="str">
            <v>LAGEDER LAGREIN RSO21 75X6</v>
          </cell>
          <cell r="D143" t="str">
            <v>Lagrein Rosato Alto Adige Alois Lageder 2021</v>
          </cell>
          <cell r="E143" t="str">
            <v>EA</v>
          </cell>
          <cell r="F143">
            <v>6</v>
          </cell>
          <cell r="G143" t="str">
            <v>75 cl x 6</v>
          </cell>
          <cell r="H143" t="str">
            <v>U</v>
          </cell>
          <cell r="I143" t="str">
            <v>Italy</v>
          </cell>
          <cell r="J143" t="str">
            <v>Italy</v>
          </cell>
          <cell r="K143" t="str">
            <v>Trentino-Alto Adige</v>
          </cell>
          <cell r="M143" t="str">
            <v>Good</v>
          </cell>
          <cell r="N143">
            <v>6.0442</v>
          </cell>
          <cell r="O143">
            <v>2.6718999999999999</v>
          </cell>
        </row>
        <row r="144">
          <cell r="B144">
            <v>43975</v>
          </cell>
          <cell r="C144" t="str">
            <v>ORG LAGEDER SAND GEWRZ 21 75X6</v>
          </cell>
          <cell r="D144" t="str">
            <v>Alois Lageder Am Sand Gewurztraminer Organic 2021</v>
          </cell>
          <cell r="E144" t="str">
            <v>EA</v>
          </cell>
          <cell r="F144">
            <v>6</v>
          </cell>
          <cell r="G144" t="str">
            <v>75 cl x 6</v>
          </cell>
          <cell r="H144" t="str">
            <v>S</v>
          </cell>
          <cell r="I144" t="str">
            <v>Italy</v>
          </cell>
          <cell r="J144" t="str">
            <v>Italy</v>
          </cell>
          <cell r="K144" t="str">
            <v>Trentino-Alto Adige</v>
          </cell>
          <cell r="M144" t="str">
            <v>Best</v>
          </cell>
          <cell r="N144">
            <v>10.320499999999999</v>
          </cell>
          <cell r="O144">
            <v>2.6718999999999999</v>
          </cell>
        </row>
        <row r="145">
          <cell r="B145">
            <v>43980</v>
          </cell>
          <cell r="C145" t="str">
            <v>LAGEDER SAND GEWRZ 20 75X6</v>
          </cell>
          <cell r="D145" t="str">
            <v>Alois Lageder Am Sand Gewurztraminer 2020</v>
          </cell>
          <cell r="E145" t="str">
            <v>EA</v>
          </cell>
          <cell r="F145">
            <v>6</v>
          </cell>
          <cell r="G145" t="str">
            <v>75 cl x 6</v>
          </cell>
          <cell r="H145" t="str">
            <v>U</v>
          </cell>
          <cell r="I145" t="str">
            <v>Italy</v>
          </cell>
          <cell r="J145" t="str">
            <v>Italy</v>
          </cell>
          <cell r="K145" t="str">
            <v>Trentino-Alto Adige</v>
          </cell>
          <cell r="M145" t="str">
            <v>Best</v>
          </cell>
          <cell r="N145">
            <v>10.320499999999999</v>
          </cell>
          <cell r="O145">
            <v>2.6718999999999999</v>
          </cell>
        </row>
        <row r="146">
          <cell r="B146">
            <v>43993</v>
          </cell>
          <cell r="C146" t="str">
            <v>LAG VERS P BIANCO 21 75X6</v>
          </cell>
          <cell r="D146" t="str">
            <v>Alois Lageder Versalto Pinot Bianco 2021</v>
          </cell>
          <cell r="E146" t="str">
            <v>EA</v>
          </cell>
          <cell r="F146">
            <v>6</v>
          </cell>
          <cell r="G146" t="str">
            <v>75 cl x 6</v>
          </cell>
          <cell r="H146" t="str">
            <v>U</v>
          </cell>
          <cell r="I146" t="str">
            <v>Italy</v>
          </cell>
          <cell r="J146" t="str">
            <v>Italy</v>
          </cell>
          <cell r="K146" t="str">
            <v>Trentino-Alto Adige</v>
          </cell>
          <cell r="M146" t="str">
            <v>Better</v>
          </cell>
          <cell r="N146">
            <v>8.7853999999999992</v>
          </cell>
          <cell r="O146">
            <v>2.6718999999999999</v>
          </cell>
        </row>
        <row r="147">
          <cell r="B147">
            <v>44176</v>
          </cell>
          <cell r="C147" t="str">
            <v>LAGEDER PNT BIANCO 22 75X6</v>
          </cell>
          <cell r="D147" t="str">
            <v>Alois Lageder Alto Adige Pinot Bianco 2022</v>
          </cell>
          <cell r="E147" t="str">
            <v>EA</v>
          </cell>
          <cell r="F147">
            <v>6</v>
          </cell>
          <cell r="G147" t="str">
            <v>75 cl x 6</v>
          </cell>
          <cell r="H147" t="str">
            <v>S</v>
          </cell>
          <cell r="I147" t="str">
            <v>Italy</v>
          </cell>
          <cell r="J147" t="str">
            <v>Italy</v>
          </cell>
          <cell r="K147" t="str">
            <v>Trentino-Alto Adige</v>
          </cell>
          <cell r="M147" t="str">
            <v>Good</v>
          </cell>
          <cell r="N147">
            <v>6.0442</v>
          </cell>
          <cell r="O147">
            <v>2.6718999999999999</v>
          </cell>
        </row>
        <row r="148">
          <cell r="B148">
            <v>44924</v>
          </cell>
          <cell r="C148" t="str">
            <v>LAGEDER PINOT NOIR 21 75X6</v>
          </cell>
          <cell r="D148" t="str">
            <v>Pinot Noir Alto Adige Alois Lageder 2021</v>
          </cell>
          <cell r="E148" t="str">
            <v>EA</v>
          </cell>
          <cell r="F148">
            <v>6</v>
          </cell>
          <cell r="G148" t="str">
            <v>75 cl x 6</v>
          </cell>
          <cell r="H148" t="str">
            <v>S</v>
          </cell>
          <cell r="I148" t="str">
            <v>Italy</v>
          </cell>
          <cell r="J148" t="str">
            <v>Italy</v>
          </cell>
          <cell r="K148" t="str">
            <v>Trentino-Alto Adige</v>
          </cell>
          <cell r="M148" t="str">
            <v>Better</v>
          </cell>
          <cell r="N148">
            <v>8.1274999999999995</v>
          </cell>
          <cell r="O148">
            <v>2.6718999999999999</v>
          </cell>
        </row>
        <row r="149">
          <cell r="B149">
            <v>44953</v>
          </cell>
          <cell r="C149" t="str">
            <v>ORG LAGEDER CASON BIAN 20 75X6</v>
          </cell>
          <cell r="D149" t="str">
            <v>Alois Lageder Cason Bianco 2020, Alto Adige</v>
          </cell>
          <cell r="E149" t="str">
            <v>EA</v>
          </cell>
          <cell r="F149">
            <v>6</v>
          </cell>
          <cell r="G149" t="str">
            <v>75 cl x 6</v>
          </cell>
          <cell r="H149" t="str">
            <v>U</v>
          </cell>
          <cell r="I149" t="str">
            <v>Italy</v>
          </cell>
          <cell r="J149" t="str">
            <v>Italy</v>
          </cell>
          <cell r="K149" t="str">
            <v>Trentino-Alto Adige</v>
          </cell>
          <cell r="L149" t="str">
            <v>Still White</v>
          </cell>
          <cell r="M149" t="str">
            <v>Fine Wine</v>
          </cell>
          <cell r="N149">
            <v>18.215299999999999</v>
          </cell>
          <cell r="O149">
            <v>2.6718999999999999</v>
          </cell>
        </row>
        <row r="150">
          <cell r="B150">
            <v>44954</v>
          </cell>
          <cell r="C150" t="str">
            <v>ORG LAGEDER CONUS LAGR 20 75X6</v>
          </cell>
          <cell r="D150" t="str">
            <v>Alois Lageder Conus Lagrein 2020, Alto Adige</v>
          </cell>
          <cell r="E150" t="str">
            <v>EA</v>
          </cell>
          <cell r="F150">
            <v>6</v>
          </cell>
          <cell r="G150" t="str">
            <v>75 cl x 6</v>
          </cell>
          <cell r="H150" t="str">
            <v>S</v>
          </cell>
          <cell r="I150" t="str">
            <v>Italy</v>
          </cell>
          <cell r="J150" t="str">
            <v>Italy</v>
          </cell>
          <cell r="K150" t="str">
            <v>Italy</v>
          </cell>
          <cell r="L150" t="str">
            <v>Still Red</v>
          </cell>
          <cell r="M150" t="str">
            <v>Better</v>
          </cell>
          <cell r="N150">
            <v>9.0046999999999997</v>
          </cell>
          <cell r="O150">
            <v>2.3513000000000002</v>
          </cell>
        </row>
        <row r="151">
          <cell r="B151">
            <v>44955</v>
          </cell>
          <cell r="C151" t="str">
            <v>ORG LAGEDER ROMIG CABS 18 75X6</v>
          </cell>
          <cell r="D151" t="str">
            <v>Alois Lageder Cor Römigberg Cabernet Sauvignon 2018, Alto Adige</v>
          </cell>
          <cell r="E151" t="str">
            <v>EA</v>
          </cell>
          <cell r="F151">
            <v>6</v>
          </cell>
          <cell r="G151" t="str">
            <v>75 cl x 6</v>
          </cell>
          <cell r="H151" t="str">
            <v>S</v>
          </cell>
          <cell r="I151" t="str">
            <v>Italy</v>
          </cell>
          <cell r="J151" t="str">
            <v>Italy</v>
          </cell>
          <cell r="K151" t="str">
            <v>Italy</v>
          </cell>
          <cell r="L151" t="str">
            <v>Still Red</v>
          </cell>
          <cell r="M151" t="str">
            <v>Fine Wine</v>
          </cell>
          <cell r="N151">
            <v>23.478400000000001</v>
          </cell>
          <cell r="O151">
            <v>2.6718999999999999</v>
          </cell>
        </row>
        <row r="152">
          <cell r="B152">
            <v>44956</v>
          </cell>
          <cell r="C152" t="str">
            <v>ORG LAGEDER ROMIG VERN 21 75X6</v>
          </cell>
          <cell r="D152" t="str">
            <v>Alois Lageder Römigberg Vernatsch 2021, Alto Adige</v>
          </cell>
          <cell r="E152" t="str">
            <v>EA</v>
          </cell>
          <cell r="F152">
            <v>6</v>
          </cell>
          <cell r="G152" t="str">
            <v>75 cl x 6</v>
          </cell>
          <cell r="H152" t="str">
            <v>U</v>
          </cell>
          <cell r="I152" t="str">
            <v>Italy</v>
          </cell>
          <cell r="J152" t="str">
            <v>Italy</v>
          </cell>
          <cell r="K152" t="str">
            <v>Italy</v>
          </cell>
          <cell r="L152" t="str">
            <v>Still Red</v>
          </cell>
          <cell r="M152" t="str">
            <v>Better</v>
          </cell>
          <cell r="N152">
            <v>7.6889000000000003</v>
          </cell>
          <cell r="O152">
            <v>2.6718999999999999</v>
          </cell>
        </row>
        <row r="153">
          <cell r="B153">
            <v>44957</v>
          </cell>
          <cell r="C153" t="str">
            <v>ORG LAGEDER GAUN CHARD 21 75X6</v>
          </cell>
          <cell r="D153" t="str">
            <v>ORG LAGEDER GAUN CHARD 21 75X6</v>
          </cell>
          <cell r="E153" t="str">
            <v>EA</v>
          </cell>
          <cell r="F153">
            <v>6</v>
          </cell>
          <cell r="G153" t="str">
            <v>75 cl x 6</v>
          </cell>
          <cell r="H153" t="str">
            <v>S</v>
          </cell>
          <cell r="I153" t="str">
            <v>Italy</v>
          </cell>
          <cell r="J153" t="str">
            <v>Italy</v>
          </cell>
          <cell r="K153" t="str">
            <v>Italy</v>
          </cell>
          <cell r="L153" t="str">
            <v>Still White</v>
          </cell>
          <cell r="M153" t="str">
            <v>Better</v>
          </cell>
          <cell r="N153">
            <v>8.6976999999999993</v>
          </cell>
          <cell r="O153">
            <v>2.6718999999999999</v>
          </cell>
        </row>
        <row r="154">
          <cell r="B154">
            <v>45242</v>
          </cell>
          <cell r="C154" t="str">
            <v>LAGEDER LOWEN CHARD13 75X6</v>
          </cell>
          <cell r="D154" t="str">
            <v>Alois Lageder Lowengang Chardonnay Biodynamic 2013</v>
          </cell>
          <cell r="E154" t="str">
            <v>EA</v>
          </cell>
          <cell r="F154">
            <v>6</v>
          </cell>
          <cell r="G154" t="str">
            <v>75 cl x 6</v>
          </cell>
          <cell r="H154" t="str">
            <v>S</v>
          </cell>
          <cell r="I154" t="str">
            <v>Italy</v>
          </cell>
          <cell r="J154" t="str">
            <v>Italy</v>
          </cell>
          <cell r="K154" t="str">
            <v>Trentino-Alto Adige</v>
          </cell>
          <cell r="L154" t="str">
            <v>Still White</v>
          </cell>
          <cell r="M154" t="str">
            <v>Fine Wine</v>
          </cell>
          <cell r="N154">
            <v>46.066099999999999</v>
          </cell>
          <cell r="O154">
            <v>2.6718999999999999</v>
          </cell>
        </row>
        <row r="155">
          <cell r="B155">
            <v>45283</v>
          </cell>
          <cell r="C155" t="str">
            <v>LAGEDER FORRA MANZ 21 75X6</v>
          </cell>
          <cell r="D155" t="str">
            <v>Alois Lageder Forra Manzoni Bianco Biodynamic 2021</v>
          </cell>
          <cell r="E155" t="str">
            <v>EA</v>
          </cell>
          <cell r="F155">
            <v>6</v>
          </cell>
          <cell r="G155" t="str">
            <v>75 cl x 6</v>
          </cell>
          <cell r="H155" t="str">
            <v>S</v>
          </cell>
          <cell r="I155" t="str">
            <v>Italy</v>
          </cell>
          <cell r="J155" t="str">
            <v>Italy</v>
          </cell>
          <cell r="K155" t="str">
            <v>Trentino-Alto Adige</v>
          </cell>
          <cell r="M155" t="str">
            <v>Fine Wine</v>
          </cell>
          <cell r="N155">
            <v>10.320499999999999</v>
          </cell>
          <cell r="O155">
            <v>2.6718999999999999</v>
          </cell>
        </row>
        <row r="156">
          <cell r="B156">
            <v>46496</v>
          </cell>
          <cell r="C156" t="str">
            <v>LAGEDER LAGREIN RSO23 75X6</v>
          </cell>
          <cell r="D156" t="str">
            <v>Lagrein Rosato Alto Adige Alois Lageder 2023</v>
          </cell>
          <cell r="E156" t="str">
            <v>EA</v>
          </cell>
          <cell r="F156">
            <v>6</v>
          </cell>
          <cell r="G156" t="str">
            <v>75 cl x 6</v>
          </cell>
          <cell r="H156" t="str">
            <v>S</v>
          </cell>
          <cell r="I156" t="str">
            <v>Italy</v>
          </cell>
          <cell r="J156" t="str">
            <v>Italy</v>
          </cell>
          <cell r="K156" t="str">
            <v>Trentino-Alto Adige</v>
          </cell>
          <cell r="M156" t="str">
            <v>Good</v>
          </cell>
          <cell r="N156">
            <v>6.0620000000000003</v>
          </cell>
          <cell r="O156">
            <v>2.6718999999999999</v>
          </cell>
        </row>
        <row r="157">
          <cell r="B157">
            <v>46523</v>
          </cell>
          <cell r="C157" t="str">
            <v>LAG VERS P BIANCO 22 75X6</v>
          </cell>
          <cell r="D157" t="str">
            <v>Alois Lageder Versalto Pinot Bianco 2022</v>
          </cell>
          <cell r="E157" t="str">
            <v>EA</v>
          </cell>
          <cell r="F157">
            <v>6</v>
          </cell>
          <cell r="G157" t="str">
            <v>75 cl x 6</v>
          </cell>
          <cell r="H157" t="str">
            <v>S</v>
          </cell>
          <cell r="I157" t="str">
            <v>Italy</v>
          </cell>
          <cell r="J157" t="str">
            <v>Italy</v>
          </cell>
          <cell r="K157" t="str">
            <v>Trentino-Alto Adige</v>
          </cell>
          <cell r="M157" t="str">
            <v>Better</v>
          </cell>
          <cell r="N157">
            <v>8.8118999999999996</v>
          </cell>
          <cell r="O157">
            <v>2.6718999999999999</v>
          </cell>
        </row>
        <row r="158">
          <cell r="B158">
            <v>46655</v>
          </cell>
          <cell r="C158" t="str">
            <v>ORG LAGEDER CASON BIAN 21 75X6</v>
          </cell>
          <cell r="D158" t="str">
            <v>Alois Lageder Cason Bianco 2021, Alto Adige</v>
          </cell>
          <cell r="E158" t="str">
            <v>EA</v>
          </cell>
          <cell r="F158">
            <v>6</v>
          </cell>
          <cell r="G158" t="str">
            <v>75 cl x 6</v>
          </cell>
          <cell r="H158" t="str">
            <v>S</v>
          </cell>
          <cell r="I158" t="str">
            <v>Italy</v>
          </cell>
          <cell r="J158" t="str">
            <v>Italy</v>
          </cell>
          <cell r="K158" t="str">
            <v>Trentino-Alto Adige</v>
          </cell>
          <cell r="L158" t="str">
            <v>Still White</v>
          </cell>
          <cell r="M158" t="str">
            <v>Fine Wine</v>
          </cell>
          <cell r="N158">
            <v>18.271599999999999</v>
          </cell>
          <cell r="O158">
            <v>2.6718999999999999</v>
          </cell>
        </row>
        <row r="159">
          <cell r="B159">
            <v>46656</v>
          </cell>
          <cell r="C159" t="str">
            <v>ORG LAGEDER ROMIG VERN 22 75X6</v>
          </cell>
          <cell r="D159" t="str">
            <v>Alois Lageder Römigberg Vernatsch 2022, Alto Adige</v>
          </cell>
          <cell r="E159" t="str">
            <v>EA</v>
          </cell>
          <cell r="F159">
            <v>6</v>
          </cell>
          <cell r="G159" t="str">
            <v>75 cl x 6</v>
          </cell>
          <cell r="H159" t="str">
            <v>S</v>
          </cell>
          <cell r="I159" t="str">
            <v>Italy</v>
          </cell>
          <cell r="J159" t="str">
            <v>Italy</v>
          </cell>
          <cell r="K159" t="str">
            <v>Italy</v>
          </cell>
          <cell r="L159" t="str">
            <v>Still Red</v>
          </cell>
          <cell r="M159" t="str">
            <v>Better</v>
          </cell>
          <cell r="N159">
            <v>7.7119999999999997</v>
          </cell>
          <cell r="O159">
            <v>2.6718999999999999</v>
          </cell>
        </row>
        <row r="160">
          <cell r="B160">
            <v>73865</v>
          </cell>
          <cell r="C160" t="str">
            <v>LAGEDER FORRA MANZ 18 75X6</v>
          </cell>
          <cell r="D160" t="str">
            <v>Alois Lageder Forra Manzoni Bianco Biodynamic 2018</v>
          </cell>
          <cell r="E160" t="str">
            <v>EA</v>
          </cell>
          <cell r="F160">
            <v>6</v>
          </cell>
          <cell r="G160" t="str">
            <v>75 cl x 6</v>
          </cell>
          <cell r="H160" t="str">
            <v>U</v>
          </cell>
          <cell r="I160" t="str">
            <v>Italy</v>
          </cell>
          <cell r="J160" t="str">
            <v>Italy</v>
          </cell>
          <cell r="K160" t="str">
            <v>Trentino-Alto Adige</v>
          </cell>
          <cell r="M160" t="str">
            <v>Limited Allocation</v>
          </cell>
          <cell r="N160">
            <v>8.6386000000000003</v>
          </cell>
          <cell r="O160">
            <v>2.6718999999999999</v>
          </cell>
        </row>
        <row r="161">
          <cell r="B161">
            <v>74084</v>
          </cell>
          <cell r="C161" t="str">
            <v>LAGADER CHARDONNAY 19 75x6</v>
          </cell>
          <cell r="D161" t="str">
            <v>Alois Lageder Chardonnay Alto Adige 2019</v>
          </cell>
          <cell r="E161" t="str">
            <v>EA</v>
          </cell>
          <cell r="F161">
            <v>6</v>
          </cell>
          <cell r="G161" t="str">
            <v>75 cl x 6</v>
          </cell>
          <cell r="H161" t="str">
            <v>U</v>
          </cell>
          <cell r="I161" t="str">
            <v>Italy</v>
          </cell>
          <cell r="J161" t="str">
            <v>Italy</v>
          </cell>
          <cell r="K161" t="str">
            <v>Trentino-Alto Adige</v>
          </cell>
          <cell r="L161" t="str">
            <v>Still White</v>
          </cell>
          <cell r="M161" t="str">
            <v>Good</v>
          </cell>
          <cell r="N161">
            <v>4.9889999999999999</v>
          </cell>
          <cell r="O161">
            <v>2.6718999999999999</v>
          </cell>
        </row>
        <row r="162">
          <cell r="B162">
            <v>74197</v>
          </cell>
          <cell r="C162" t="str">
            <v>LAGEDER LAGREIN RSO19 75X6</v>
          </cell>
          <cell r="D162" t="str">
            <v>Alois Lageder Alto Adige Lagrein Rosato 2019</v>
          </cell>
          <cell r="E162" t="str">
            <v>EA</v>
          </cell>
          <cell r="F162">
            <v>6</v>
          </cell>
          <cell r="G162" t="str">
            <v>75 cl x 6</v>
          </cell>
          <cell r="H162" t="str">
            <v>U</v>
          </cell>
          <cell r="I162" t="str">
            <v>Italy</v>
          </cell>
          <cell r="J162" t="str">
            <v>Italy</v>
          </cell>
          <cell r="K162" t="str">
            <v>Trentino-Alto Adige</v>
          </cell>
          <cell r="M162" t="str">
            <v>Good</v>
          </cell>
          <cell r="N162">
            <v>4.8277000000000001</v>
          </cell>
          <cell r="O162">
            <v>2.3513000000000002</v>
          </cell>
        </row>
        <row r="163">
          <cell r="B163">
            <v>74198</v>
          </cell>
          <cell r="C163" t="str">
            <v>LAGEDER PINOT NOIR 18 75X6</v>
          </cell>
          <cell r="D163" t="str">
            <v>Alois Lageder Alto Adige Pinot Noir Biodynamic 2018</v>
          </cell>
          <cell r="E163" t="str">
            <v>EA</v>
          </cell>
          <cell r="F163">
            <v>6</v>
          </cell>
          <cell r="G163" t="str">
            <v>75 cl x 6</v>
          </cell>
          <cell r="H163" t="str">
            <v>U</v>
          </cell>
          <cell r="I163" t="str">
            <v>Italy</v>
          </cell>
          <cell r="J163" t="str">
            <v>Italy</v>
          </cell>
          <cell r="K163" t="str">
            <v>Trentino-Alto Adige</v>
          </cell>
          <cell r="M163" t="str">
            <v>Better</v>
          </cell>
          <cell r="N163">
            <v>6.702</v>
          </cell>
          <cell r="O163">
            <v>2.6718999999999999</v>
          </cell>
        </row>
        <row r="164">
          <cell r="B164">
            <v>74301</v>
          </cell>
          <cell r="C164" t="str">
            <v>LAGEDER FORRA MANZ 19 75X6</v>
          </cell>
          <cell r="D164" t="str">
            <v>Alois Lageder Forra Manzoni Bianco Biodynamic 2019</v>
          </cell>
          <cell r="E164" t="str">
            <v>EA</v>
          </cell>
          <cell r="F164">
            <v>6</v>
          </cell>
          <cell r="G164" t="str">
            <v>75 cl x 6</v>
          </cell>
          <cell r="H164" t="str">
            <v>U</v>
          </cell>
          <cell r="I164" t="str">
            <v>Italy</v>
          </cell>
          <cell r="J164" t="str">
            <v>Italy</v>
          </cell>
          <cell r="K164" t="str">
            <v>Trentino-Alto Adige</v>
          </cell>
          <cell r="M164" t="str">
            <v>Fine Wine</v>
          </cell>
          <cell r="N164">
            <v>8.3579000000000008</v>
          </cell>
          <cell r="O164">
            <v>2.6718999999999999</v>
          </cell>
        </row>
        <row r="165">
          <cell r="B165">
            <v>75163</v>
          </cell>
          <cell r="C165" t="str">
            <v>LAGADER CHARDONNAY 75X6</v>
          </cell>
          <cell r="D165" t="str">
            <v>Alois Lageder Chardonnay Alto Adige</v>
          </cell>
          <cell r="E165" t="str">
            <v>EA</v>
          </cell>
          <cell r="F165">
            <v>6</v>
          </cell>
          <cell r="G165" t="str">
            <v>75 cl x 6</v>
          </cell>
          <cell r="H165" t="str">
            <v>S</v>
          </cell>
          <cell r="I165" t="str">
            <v>Italy</v>
          </cell>
          <cell r="J165" t="str">
            <v>Italy</v>
          </cell>
          <cell r="K165" t="str">
            <v>Trentino-Alto Adige</v>
          </cell>
          <cell r="L165" t="str">
            <v>Still White</v>
          </cell>
          <cell r="M165" t="str">
            <v>Good</v>
          </cell>
          <cell r="N165">
            <v>6.0442</v>
          </cell>
          <cell r="O165">
            <v>2.6718999999999999</v>
          </cell>
        </row>
        <row r="166">
          <cell r="B166">
            <v>76052</v>
          </cell>
          <cell r="C166" t="str">
            <v>LAGEDER SAND GEWRZ18 75X6</v>
          </cell>
          <cell r="D166" t="str">
            <v>Alois Lageder Am Sand Gewurztraminer 2018</v>
          </cell>
          <cell r="E166" t="str">
            <v>EA</v>
          </cell>
          <cell r="F166">
            <v>6</v>
          </cell>
          <cell r="G166" t="str">
            <v>75 cl x 6</v>
          </cell>
          <cell r="H166" t="str">
            <v>U</v>
          </cell>
          <cell r="I166" t="str">
            <v>Italy</v>
          </cell>
          <cell r="J166" t="str">
            <v>Italy</v>
          </cell>
          <cell r="K166" t="str">
            <v>Trentino-Alto Adige</v>
          </cell>
          <cell r="M166" t="str">
            <v>Best</v>
          </cell>
          <cell r="N166">
            <v>10.293200000000001</v>
          </cell>
          <cell r="O166">
            <v>2.6718999999999999</v>
          </cell>
        </row>
        <row r="167">
          <cell r="B167">
            <v>76053</v>
          </cell>
          <cell r="C167" t="str">
            <v>LAGEDER PORER PG 75X6</v>
          </cell>
          <cell r="D167" t="str">
            <v>Alois Lageder Porer Pinot Grigio</v>
          </cell>
          <cell r="E167" t="str">
            <v>EA</v>
          </cell>
          <cell r="F167">
            <v>6</v>
          </cell>
          <cell r="G167" t="str">
            <v>75 cl x 6</v>
          </cell>
          <cell r="H167" t="str">
            <v>S</v>
          </cell>
          <cell r="I167" t="str">
            <v>Italy</v>
          </cell>
          <cell r="J167" t="str">
            <v>Italy</v>
          </cell>
          <cell r="K167" t="str">
            <v>Trentino-Alto Adige</v>
          </cell>
          <cell r="M167" t="str">
            <v>Best</v>
          </cell>
          <cell r="N167">
            <v>9.0046999999999997</v>
          </cell>
          <cell r="O167">
            <v>2.6718999999999999</v>
          </cell>
        </row>
        <row r="168">
          <cell r="B168">
            <v>76054</v>
          </cell>
          <cell r="C168" t="str">
            <v>TER ALP DOLO PG 20 75X6</v>
          </cell>
          <cell r="D168" t="str">
            <v>Alois Lageder Terra Alpina Pinot Grigio Dolomiti IGT 2020</v>
          </cell>
          <cell r="E168" t="str">
            <v>EA</v>
          </cell>
          <cell r="F168">
            <v>6</v>
          </cell>
          <cell r="G168" t="str">
            <v>75 cl x 6</v>
          </cell>
          <cell r="H168" t="str">
            <v>U</v>
          </cell>
          <cell r="I168" t="str">
            <v>Italy</v>
          </cell>
          <cell r="J168" t="str">
            <v>Italy</v>
          </cell>
          <cell r="K168" t="str">
            <v>Trentino-Alto Adige</v>
          </cell>
          <cell r="M168" t="str">
            <v>Good</v>
          </cell>
          <cell r="N168">
            <v>4.8234000000000004</v>
          </cell>
          <cell r="O168">
            <v>2.6718999999999999</v>
          </cell>
        </row>
        <row r="169">
          <cell r="B169">
            <v>76055</v>
          </cell>
          <cell r="C169" t="str">
            <v>LAGEDER LAGREIN RSO20 75X6</v>
          </cell>
          <cell r="D169" t="str">
            <v>Lagrein Rosato Alto Adige Alois Lageder 2020</v>
          </cell>
          <cell r="E169" t="str">
            <v>EA</v>
          </cell>
          <cell r="F169">
            <v>6</v>
          </cell>
          <cell r="G169" t="str">
            <v>75 cl x 6</v>
          </cell>
          <cell r="H169" t="str">
            <v>U</v>
          </cell>
          <cell r="I169" t="str">
            <v>Italy</v>
          </cell>
          <cell r="J169" t="str">
            <v>Italy</v>
          </cell>
          <cell r="K169" t="str">
            <v>Trentino-Alto Adige</v>
          </cell>
          <cell r="M169" t="str">
            <v>Good</v>
          </cell>
          <cell r="N169">
            <v>4.9508999999999999</v>
          </cell>
          <cell r="O169">
            <v>2.3513000000000002</v>
          </cell>
        </row>
        <row r="170">
          <cell r="B170">
            <v>76056</v>
          </cell>
          <cell r="C170" t="str">
            <v>LAGEDER PINOT NOIR 19 75X6</v>
          </cell>
          <cell r="D170" t="str">
            <v>Pinot Noir Alto Adige Alois Lageder 2019</v>
          </cell>
          <cell r="E170" t="str">
            <v>EA</v>
          </cell>
          <cell r="F170">
            <v>6</v>
          </cell>
          <cell r="G170" t="str">
            <v>75 cl x 6</v>
          </cell>
          <cell r="H170" t="str">
            <v>U</v>
          </cell>
          <cell r="I170" t="str">
            <v>Italy</v>
          </cell>
          <cell r="J170" t="str">
            <v>Italy</v>
          </cell>
          <cell r="K170" t="str">
            <v>Trentino-Alto Adige</v>
          </cell>
          <cell r="M170" t="str">
            <v>Better</v>
          </cell>
          <cell r="N170">
            <v>6.6083999999999996</v>
          </cell>
          <cell r="O170">
            <v>2.6718999999999999</v>
          </cell>
        </row>
        <row r="171">
          <cell r="B171">
            <v>76084</v>
          </cell>
          <cell r="C171" t="str">
            <v>LAGEDER HABR P BIANCO 19 75X6</v>
          </cell>
          <cell r="D171" t="str">
            <v>Alois Lageder Haberle Pinot Bianco 2019</v>
          </cell>
          <cell r="E171" t="str">
            <v>EA</v>
          </cell>
          <cell r="F171">
            <v>6</v>
          </cell>
          <cell r="G171" t="str">
            <v>75 cl x 6</v>
          </cell>
          <cell r="H171" t="str">
            <v>U</v>
          </cell>
          <cell r="I171" t="str">
            <v>Italy</v>
          </cell>
          <cell r="J171" t="str">
            <v>Italy</v>
          </cell>
          <cell r="K171" t="str">
            <v>Trentino-Alto Adige</v>
          </cell>
          <cell r="M171" t="str">
            <v>Better</v>
          </cell>
          <cell r="N171">
            <v>7.3662999999999998</v>
          </cell>
          <cell r="O171">
            <v>2.6718999999999999</v>
          </cell>
        </row>
        <row r="172">
          <cell r="B172">
            <v>4247408</v>
          </cell>
          <cell r="C172" t="str">
            <v>FW ORG LAGEDE KRAFUS PN08 75X6</v>
          </cell>
          <cell r="D172" t="str">
            <v>Alois Lageder Krafuss Pinot Noir Biodynamic 2008</v>
          </cell>
          <cell r="E172" t="str">
            <v>EA</v>
          </cell>
          <cell r="F172">
            <v>6</v>
          </cell>
          <cell r="G172" t="str">
            <v>75 cl x 6</v>
          </cell>
          <cell r="H172" t="str">
            <v>U</v>
          </cell>
          <cell r="I172" t="str">
            <v>Italy</v>
          </cell>
          <cell r="J172" t="str">
            <v>Italy</v>
          </cell>
          <cell r="K172" t="str">
            <v>Trentino-Alto Adige</v>
          </cell>
          <cell r="M172" t="str">
            <v>Fine Wine</v>
          </cell>
          <cell r="N172">
            <v>35.5398</v>
          </cell>
          <cell r="O172">
            <v>2.6718999999999999</v>
          </cell>
        </row>
        <row r="173">
          <cell r="B173">
            <v>4247417</v>
          </cell>
          <cell r="C173" t="str">
            <v>ORG LAGEDER KRAFUSS PN 17 75X6</v>
          </cell>
          <cell r="D173" t="str">
            <v>Alois Lageder Krafuss Pinot Noir Biodynamic 2017</v>
          </cell>
          <cell r="E173" t="str">
            <v>EA</v>
          </cell>
          <cell r="F173">
            <v>6</v>
          </cell>
          <cell r="G173" t="str">
            <v>75 cl x 6</v>
          </cell>
          <cell r="H173" t="str">
            <v>U</v>
          </cell>
          <cell r="I173" t="str">
            <v>Italy</v>
          </cell>
          <cell r="J173" t="str">
            <v>Italy</v>
          </cell>
          <cell r="K173" t="str">
            <v>Trentino-Alto Adige</v>
          </cell>
          <cell r="M173" t="str">
            <v>Fine Wine</v>
          </cell>
          <cell r="N173">
            <v>16.7073</v>
          </cell>
          <cell r="O173">
            <v>2.6718999999999999</v>
          </cell>
        </row>
        <row r="174">
          <cell r="B174">
            <v>4247418</v>
          </cell>
          <cell r="C174" t="str">
            <v>ORG LAGEDER KRAFUSS PN 18 75X6</v>
          </cell>
          <cell r="D174" t="str">
            <v>Alois Lageder Krafuss Pinot Noir Biodynamic 2018</v>
          </cell>
          <cell r="E174" t="str">
            <v>EA</v>
          </cell>
          <cell r="F174">
            <v>6</v>
          </cell>
          <cell r="G174" t="str">
            <v>75 cl x 6</v>
          </cell>
          <cell r="H174" t="str">
            <v>U</v>
          </cell>
          <cell r="I174" t="str">
            <v>Italy</v>
          </cell>
          <cell r="J174" t="str">
            <v>Italy</v>
          </cell>
          <cell r="K174" t="str">
            <v>Trentino-Alto Adige</v>
          </cell>
          <cell r="M174" t="str">
            <v>Fine Wine</v>
          </cell>
          <cell r="N174">
            <v>17.991</v>
          </cell>
          <cell r="O174">
            <v>2.6718999999999999</v>
          </cell>
        </row>
        <row r="175">
          <cell r="B175">
            <v>4247420</v>
          </cell>
          <cell r="C175" t="str">
            <v>ORG LAGEDER KRAFUSS PN 20 75X6</v>
          </cell>
          <cell r="D175" t="str">
            <v>Alois Lageder Krafuss Pinot Noir Biodynamic 2020</v>
          </cell>
          <cell r="E175" t="str">
            <v>EA</v>
          </cell>
          <cell r="F175">
            <v>6</v>
          </cell>
          <cell r="G175" t="str">
            <v>75 cl x 6</v>
          </cell>
          <cell r="H175" t="str">
            <v>U</v>
          </cell>
          <cell r="I175" t="str">
            <v>Italy</v>
          </cell>
          <cell r="J175" t="str">
            <v>Italy</v>
          </cell>
          <cell r="K175" t="str">
            <v>Trentino-Alto Adige</v>
          </cell>
          <cell r="M175" t="str">
            <v>Fine Wine</v>
          </cell>
          <cell r="N175">
            <v>23.2591</v>
          </cell>
          <cell r="O175">
            <v>2.6718999999999999</v>
          </cell>
        </row>
        <row r="176">
          <cell r="B176">
            <v>4247422</v>
          </cell>
          <cell r="C176" t="str">
            <v>ORG LAGEDER KRAFUSS PN 22 75X6</v>
          </cell>
          <cell r="D176" t="str">
            <v>Alois Lageder Krafuss Pinot Noir Biodynamic 2022</v>
          </cell>
          <cell r="E176" t="str">
            <v>EA</v>
          </cell>
          <cell r="F176">
            <v>6</v>
          </cell>
          <cell r="G176" t="str">
            <v>75 cl x 6</v>
          </cell>
          <cell r="H176" t="str">
            <v>S</v>
          </cell>
          <cell r="I176" t="str">
            <v>Italy</v>
          </cell>
          <cell r="J176" t="str">
            <v>Italy</v>
          </cell>
          <cell r="K176" t="str">
            <v>Trentino-Alto Adige</v>
          </cell>
          <cell r="M176" t="str">
            <v>Fine Wine</v>
          </cell>
          <cell r="N176">
            <v>23.331499999999998</v>
          </cell>
          <cell r="O176">
            <v>2.6718999999999999</v>
          </cell>
        </row>
        <row r="177">
          <cell r="B177">
            <v>7528117</v>
          </cell>
          <cell r="C177" t="str">
            <v>LAGEDER LOWEN CHARD17 75X6</v>
          </cell>
          <cell r="D177" t="str">
            <v>Alois Lageder Lowengang Chardonnay Biodynamic 2017</v>
          </cell>
          <cell r="E177" t="str">
            <v>EA</v>
          </cell>
          <cell r="F177">
            <v>6</v>
          </cell>
          <cell r="G177" t="str">
            <v>75 cl x 6</v>
          </cell>
          <cell r="H177" t="str">
            <v>U</v>
          </cell>
          <cell r="I177" t="str">
            <v>Italy</v>
          </cell>
          <cell r="J177" t="str">
            <v>Italy</v>
          </cell>
          <cell r="K177" t="str">
            <v>Trentino-Alto Adige</v>
          </cell>
          <cell r="M177" t="str">
            <v>Fine Wine</v>
          </cell>
          <cell r="N177">
            <v>16.927299999999999</v>
          </cell>
          <cell r="O177">
            <v>2.6718999999999999</v>
          </cell>
        </row>
        <row r="178">
          <cell r="B178">
            <v>7528118</v>
          </cell>
          <cell r="C178" t="str">
            <v>LAGEDER LOWEN CHARD18 75X6</v>
          </cell>
          <cell r="D178" t="str">
            <v>Alois Lageder Lowengang Chardonnay Biodynamic 2018</v>
          </cell>
          <cell r="E178" t="str">
            <v>EA</v>
          </cell>
          <cell r="F178">
            <v>6</v>
          </cell>
          <cell r="G178" t="str">
            <v>75 cl x 6</v>
          </cell>
          <cell r="H178" t="str">
            <v>U</v>
          </cell>
          <cell r="I178" t="str">
            <v>Italy</v>
          </cell>
          <cell r="J178" t="str">
            <v>Italy</v>
          </cell>
          <cell r="K178" t="str">
            <v>Trentino-Alto Adige</v>
          </cell>
          <cell r="M178" t="str">
            <v>Fine Wine</v>
          </cell>
          <cell r="N178">
            <v>20.2576</v>
          </cell>
          <cell r="O178">
            <v>2.6718999999999999</v>
          </cell>
        </row>
        <row r="179">
          <cell r="B179">
            <v>7528119</v>
          </cell>
          <cell r="C179" t="str">
            <v>FW LAGEDER LOWEN CHARD19 75X6</v>
          </cell>
          <cell r="D179" t="str">
            <v>Alois Lageder Lowengang Chardonnay Biodynamic 2019</v>
          </cell>
          <cell r="E179" t="str">
            <v>EA</v>
          </cell>
          <cell r="F179">
            <v>6</v>
          </cell>
          <cell r="G179" t="str">
            <v>75 cl x 6</v>
          </cell>
          <cell r="H179" t="str">
            <v>S</v>
          </cell>
          <cell r="I179" t="str">
            <v>Italy</v>
          </cell>
          <cell r="J179" t="str">
            <v>Italy</v>
          </cell>
          <cell r="K179" t="str">
            <v>Trentino-Alto Adige</v>
          </cell>
          <cell r="M179" t="str">
            <v>Fine Wine</v>
          </cell>
          <cell r="N179">
            <v>28.522300000000001</v>
          </cell>
          <cell r="O179">
            <v>2.6718999999999999</v>
          </cell>
        </row>
        <row r="180">
          <cell r="B180">
            <v>7528120</v>
          </cell>
          <cell r="C180" t="str">
            <v>FW LAGEDER LOWEN CHARD20 75X6</v>
          </cell>
          <cell r="D180" t="str">
            <v>Alois Lageder Lowengang Chardonnay Biodynamic 2020</v>
          </cell>
          <cell r="E180" t="str">
            <v>EA</v>
          </cell>
          <cell r="F180">
            <v>6</v>
          </cell>
          <cell r="G180" t="str">
            <v>75 cl x 6</v>
          </cell>
          <cell r="H180" t="str">
            <v>U</v>
          </cell>
          <cell r="I180" t="str">
            <v>Italy</v>
          </cell>
          <cell r="J180" t="str">
            <v>Italy</v>
          </cell>
          <cell r="K180" t="str">
            <v>Trentino-Alto Adige</v>
          </cell>
          <cell r="M180" t="str">
            <v>Fine Wine</v>
          </cell>
          <cell r="N180">
            <v>28.522300000000001</v>
          </cell>
          <cell r="O180">
            <v>2.6718999999999999</v>
          </cell>
        </row>
        <row r="181">
          <cell r="B181">
            <v>7528121</v>
          </cell>
          <cell r="C181" t="str">
            <v>FW LAGEDER LOWEN CHARD21 75X6</v>
          </cell>
          <cell r="D181" t="str">
            <v>Alois Lageder Lowengang Chardonnay Biodynamic 2021</v>
          </cell>
          <cell r="E181" t="str">
            <v>EA</v>
          </cell>
          <cell r="F181">
            <v>6</v>
          </cell>
          <cell r="G181" t="str">
            <v>75 cl x 6</v>
          </cell>
          <cell r="H181" t="str">
            <v>S</v>
          </cell>
          <cell r="I181" t="str">
            <v>Italy</v>
          </cell>
          <cell r="J181" t="str">
            <v>Italy</v>
          </cell>
          <cell r="K181" t="str">
            <v>Trentino-Alto Adige</v>
          </cell>
          <cell r="L181" t="str">
            <v>Still White</v>
          </cell>
          <cell r="M181" t="str">
            <v>Fine Wine</v>
          </cell>
          <cell r="N181">
            <v>28.6113</v>
          </cell>
          <cell r="O181">
            <v>2.6718999999999999</v>
          </cell>
        </row>
        <row r="182">
          <cell r="B182">
            <v>45956</v>
          </cell>
          <cell r="C182" t="str">
            <v>ORG TER ALP DOLO PG 37.5X12</v>
          </cell>
          <cell r="D182" t="str">
            <v>Alois Lageder Terra Alpina Dolomiti Organic Pinot Grigio</v>
          </cell>
          <cell r="E182" t="str">
            <v>EA</v>
          </cell>
          <cell r="F182">
            <v>12</v>
          </cell>
          <cell r="G182" t="str">
            <v>37.5 cl x 12</v>
          </cell>
          <cell r="H182" t="str">
            <v>S</v>
          </cell>
          <cell r="I182" t="str">
            <v>Italy</v>
          </cell>
          <cell r="J182" t="str">
            <v>Italy</v>
          </cell>
          <cell r="K182" t="str">
            <v>Trentino-Alto Adige</v>
          </cell>
          <cell r="L182" t="str">
            <v>Still White</v>
          </cell>
          <cell r="M182" t="str">
            <v>Better</v>
          </cell>
          <cell r="N182">
            <v>2.8614999999999999</v>
          </cell>
          <cell r="O182">
            <v>1.3359000000000001</v>
          </cell>
        </row>
        <row r="183">
          <cell r="B183">
            <v>76337</v>
          </cell>
          <cell r="C183" t="str">
            <v>TER ALP DOLO PG 37.5X12</v>
          </cell>
          <cell r="D183" t="str">
            <v xml:space="preserve">Alois Lageder Terra Alpina Dolomiti Pinot Grigio
</v>
          </cell>
          <cell r="E183" t="str">
            <v>EA</v>
          </cell>
          <cell r="F183">
            <v>12</v>
          </cell>
          <cell r="G183" t="str">
            <v>37.5 cl x 12</v>
          </cell>
          <cell r="H183" t="str">
            <v>U</v>
          </cell>
          <cell r="I183" t="str">
            <v>Italy</v>
          </cell>
          <cell r="J183" t="str">
            <v>Italy</v>
          </cell>
          <cell r="K183" t="str">
            <v>Trentino-Alto Adige</v>
          </cell>
          <cell r="M183" t="str">
            <v>Better</v>
          </cell>
          <cell r="N183">
            <v>2.8632</v>
          </cell>
          <cell r="O183">
            <v>1.3359000000000001</v>
          </cell>
        </row>
        <row r="184">
          <cell r="B184">
            <v>45188</v>
          </cell>
          <cell r="C184" t="str">
            <v>LAGEDER INEDITO CHAR 2 75X3</v>
          </cell>
          <cell r="D184" t="str">
            <v>Alois Lageder Löwengang Inedito II Chardonnay Organic, Trentino</v>
          </cell>
          <cell r="E184" t="str">
            <v>EA</v>
          </cell>
          <cell r="F184">
            <v>3</v>
          </cell>
          <cell r="G184" t="str">
            <v>75 cl x 3</v>
          </cell>
          <cell r="H184" t="str">
            <v>S</v>
          </cell>
          <cell r="I184" t="str">
            <v>Italy</v>
          </cell>
          <cell r="J184" t="str">
            <v>Italy</v>
          </cell>
          <cell r="K184" t="str">
            <v>Trentino-Alto Adige</v>
          </cell>
          <cell r="L184" t="str">
            <v>Still White</v>
          </cell>
          <cell r="M184" t="str">
            <v>Fine Wine</v>
          </cell>
          <cell r="N184">
            <v>110.2739</v>
          </cell>
          <cell r="O184">
            <v>2.6718999999999999</v>
          </cell>
        </row>
        <row r="185">
          <cell r="B185">
            <v>42679</v>
          </cell>
          <cell r="C185" t="str">
            <v>FW LAGEDER MUS XX 2020 75X2</v>
          </cell>
          <cell r="D185" t="str">
            <v>Alois Lageder MUS XX 2020</v>
          </cell>
          <cell r="E185" t="str">
            <v>EA</v>
          </cell>
          <cell r="F185">
            <v>2</v>
          </cell>
          <cell r="G185" t="str">
            <v>75 cl x 2</v>
          </cell>
          <cell r="H185" t="str">
            <v>U</v>
          </cell>
          <cell r="I185" t="str">
            <v>Italy</v>
          </cell>
          <cell r="J185" t="str">
            <v>Italy</v>
          </cell>
          <cell r="K185" t="str">
            <v>Trentino-Alto Adige</v>
          </cell>
          <cell r="L185" t="str">
            <v>Still White</v>
          </cell>
          <cell r="M185" t="str">
            <v>Fine Wine</v>
          </cell>
          <cell r="N185">
            <v>10.3598</v>
          </cell>
          <cell r="O185">
            <v>2.3513000000000002</v>
          </cell>
        </row>
        <row r="186">
          <cell r="B186">
            <v>42680</v>
          </cell>
          <cell r="C186" t="str">
            <v>FW LAGEDER CHE XVII 2018 75X2</v>
          </cell>
          <cell r="D186" t="str">
            <v>Alois Lageder CHE XVIII 2018</v>
          </cell>
          <cell r="E186" t="str">
            <v>EA</v>
          </cell>
          <cell r="F186">
            <v>2</v>
          </cell>
          <cell r="G186" t="str">
            <v>75 cl x 2</v>
          </cell>
          <cell r="H186" t="str">
            <v>U</v>
          </cell>
          <cell r="I186" t="str">
            <v>Italy</v>
          </cell>
          <cell r="J186" t="str">
            <v>Italy</v>
          </cell>
          <cell r="K186" t="str">
            <v>Trentino-Alto Adige</v>
          </cell>
          <cell r="L186" t="str">
            <v>Still White</v>
          </cell>
          <cell r="M186" t="str">
            <v>Fine Wine</v>
          </cell>
          <cell r="N186">
            <v>10.3598</v>
          </cell>
          <cell r="O186">
            <v>2.6718999999999999</v>
          </cell>
        </row>
        <row r="187">
          <cell r="B187">
            <v>73299</v>
          </cell>
          <cell r="C187" t="str">
            <v>FW Alois Lag BLA BLA 2 75x2</v>
          </cell>
          <cell r="D187" t="str">
            <v>Alois Lageder BLA BLA 2 NV 2x75cl</v>
          </cell>
          <cell r="E187" t="str">
            <v>EA</v>
          </cell>
          <cell r="F187">
            <v>2</v>
          </cell>
          <cell r="G187" t="str">
            <v>75 cl x 2</v>
          </cell>
          <cell r="H187" t="str">
            <v>S</v>
          </cell>
          <cell r="I187" t="str">
            <v>Italy</v>
          </cell>
          <cell r="J187" t="str">
            <v>Italy</v>
          </cell>
          <cell r="K187" t="str">
            <v>Trentino-Alto Adige</v>
          </cell>
          <cell r="L187" t="str">
            <v>Still White</v>
          </cell>
          <cell r="M187" t="str">
            <v>Fine Wine</v>
          </cell>
          <cell r="N187">
            <v>13.5472</v>
          </cell>
          <cell r="O187">
            <v>2.6718999999999999</v>
          </cell>
        </row>
        <row r="188">
          <cell r="B188">
            <v>74103</v>
          </cell>
          <cell r="C188" t="str">
            <v>ALVEAR PALE CREAM NV 75X12</v>
          </cell>
          <cell r="D188" t="str">
            <v>Alvear Pale Cream Sherry NV</v>
          </cell>
          <cell r="E188" t="str">
            <v>EA</v>
          </cell>
          <cell r="F188">
            <v>12</v>
          </cell>
          <cell r="G188" t="str">
            <v>75 cl x 12</v>
          </cell>
          <cell r="H188" t="str">
            <v>S</v>
          </cell>
          <cell r="I188" t="str">
            <v>Spain</v>
          </cell>
          <cell r="J188" t="str">
            <v>Spain</v>
          </cell>
          <cell r="K188" t="str">
            <v>Andalucía</v>
          </cell>
          <cell r="L188" t="str">
            <v>Still Red</v>
          </cell>
          <cell r="M188" t="str">
            <v>Better</v>
          </cell>
          <cell r="N188">
            <v>4.4962999999999997</v>
          </cell>
          <cell r="O188">
            <v>3.2063000000000001</v>
          </cell>
        </row>
        <row r="189">
          <cell r="B189">
            <v>43163</v>
          </cell>
          <cell r="C189" t="str">
            <v>PALO CORTADO N7 PX NV 75X6</v>
          </cell>
          <cell r="D189" t="str">
            <v>Alvear Palo Cortado Nº 7 PX NV, Montilla Moriles</v>
          </cell>
          <cell r="E189" t="str">
            <v>EA</v>
          </cell>
          <cell r="F189">
            <v>6</v>
          </cell>
          <cell r="G189" t="str">
            <v>75 cl x 6</v>
          </cell>
          <cell r="H189" t="str">
            <v>S</v>
          </cell>
          <cell r="I189" t="str">
            <v>Spain</v>
          </cell>
          <cell r="J189" t="str">
            <v>Spain</v>
          </cell>
          <cell r="K189" t="str">
            <v>Andalucía</v>
          </cell>
          <cell r="M189" t="str">
            <v>Good</v>
          </cell>
          <cell r="N189">
            <v>10.4964</v>
          </cell>
          <cell r="O189">
            <v>4.0613000000000001</v>
          </cell>
        </row>
        <row r="190">
          <cell r="B190">
            <v>69211</v>
          </cell>
          <cell r="C190" t="str">
            <v>M DE SIERRA DRY PX 75X6</v>
          </cell>
          <cell r="D190" t="str">
            <v>Marques de la Sierra Dry Pedro Ximenez Montilla-Moriles</v>
          </cell>
          <cell r="E190" t="str">
            <v>EA</v>
          </cell>
          <cell r="F190">
            <v>6</v>
          </cell>
          <cell r="G190" t="str">
            <v>75 cl x 6</v>
          </cell>
          <cell r="H190" t="str">
            <v>U</v>
          </cell>
          <cell r="I190" t="str">
            <v>Spain</v>
          </cell>
          <cell r="J190" t="str">
            <v>Spain</v>
          </cell>
          <cell r="K190" t="str">
            <v>Andalucía</v>
          </cell>
          <cell r="L190" t="str">
            <v>Still White</v>
          </cell>
          <cell r="M190" t="str">
            <v>Good</v>
          </cell>
          <cell r="N190">
            <v>3.2109999999999999</v>
          </cell>
          <cell r="O190">
            <v>2.6718999999999999</v>
          </cell>
        </row>
        <row r="191">
          <cell r="B191">
            <v>73049</v>
          </cell>
          <cell r="C191" t="str">
            <v>ALVEAR 3 MIRADAS PUEBLO 75X6</v>
          </cell>
          <cell r="D191" t="str">
            <v>Alvear 3 Miradas Vino de Pueblo Montilla-Moriles</v>
          </cell>
          <cell r="E191" t="str">
            <v>EA</v>
          </cell>
          <cell r="F191">
            <v>6</v>
          </cell>
          <cell r="G191" t="str">
            <v>75 cl x 6</v>
          </cell>
          <cell r="H191" t="str">
            <v>S</v>
          </cell>
          <cell r="I191" t="str">
            <v>Spain</v>
          </cell>
          <cell r="J191" t="str">
            <v>Spain</v>
          </cell>
          <cell r="K191" t="str">
            <v>Andalucía</v>
          </cell>
          <cell r="L191" t="str">
            <v>Still White</v>
          </cell>
          <cell r="M191" t="str">
            <v>Good</v>
          </cell>
          <cell r="N191">
            <v>5.1045999999999996</v>
          </cell>
          <cell r="O191">
            <v>2.6718999999999999</v>
          </cell>
        </row>
        <row r="192">
          <cell r="B192">
            <v>41464</v>
          </cell>
          <cell r="C192" t="str">
            <v>ALVEAR PX DE ANADA 37.5X6</v>
          </cell>
          <cell r="D192" t="str">
            <v>Alvear Pedro Ximenez de Anada</v>
          </cell>
          <cell r="E192" t="str">
            <v>EA</v>
          </cell>
          <cell r="F192">
            <v>6</v>
          </cell>
          <cell r="G192" t="str">
            <v>37.5 cl x 6</v>
          </cell>
          <cell r="H192" t="str">
            <v>S</v>
          </cell>
          <cell r="I192" t="str">
            <v>Spain</v>
          </cell>
          <cell r="J192" t="str">
            <v>Spain</v>
          </cell>
          <cell r="K192" t="str">
            <v>Andalucía</v>
          </cell>
          <cell r="M192" t="str">
            <v>Best</v>
          </cell>
          <cell r="N192">
            <v>6.5408999999999997</v>
          </cell>
          <cell r="O192">
            <v>1.71</v>
          </cell>
        </row>
        <row r="193">
          <cell r="B193">
            <v>42614</v>
          </cell>
          <cell r="C193" t="str">
            <v>ALVEAR PX SOLER 1910 NV 37.5X6</v>
          </cell>
          <cell r="D193" t="str">
            <v>Alvear Pedro Ximénez Solera 1910, Montilla Moriles</v>
          </cell>
          <cell r="E193" t="str">
            <v>EA</v>
          </cell>
          <cell r="F193">
            <v>6</v>
          </cell>
          <cell r="G193" t="str">
            <v>37.5 cl x 6</v>
          </cell>
          <cell r="H193" t="str">
            <v>S</v>
          </cell>
          <cell r="I193" t="str">
            <v>Spain</v>
          </cell>
          <cell r="J193" t="str">
            <v>Spain</v>
          </cell>
          <cell r="K193" t="str">
            <v>Andalucía</v>
          </cell>
          <cell r="M193" t="str">
            <v>Best</v>
          </cell>
          <cell r="N193">
            <v>14.326000000000001</v>
          </cell>
          <cell r="O193">
            <v>1.6031</v>
          </cell>
        </row>
        <row r="194">
          <cell r="B194">
            <v>63029</v>
          </cell>
          <cell r="C194" t="str">
            <v>ALVEAR PX SOLERA 1927NV 37.5X6</v>
          </cell>
          <cell r="D194" t="str">
            <v>Alvear Pedro Ximenez Solera 1927</v>
          </cell>
          <cell r="E194" t="str">
            <v>EA</v>
          </cell>
          <cell r="F194">
            <v>6</v>
          </cell>
          <cell r="G194" t="str">
            <v>37.5 cl x 6</v>
          </cell>
          <cell r="H194" t="str">
            <v>S</v>
          </cell>
          <cell r="I194" t="str">
            <v>Spain</v>
          </cell>
          <cell r="J194" t="str">
            <v>Spain</v>
          </cell>
          <cell r="K194" t="str">
            <v>Andalucía</v>
          </cell>
          <cell r="M194" t="str">
            <v>Best</v>
          </cell>
          <cell r="N194">
            <v>6.883</v>
          </cell>
          <cell r="O194">
            <v>1.71</v>
          </cell>
        </row>
        <row r="195">
          <cell r="B195">
            <v>70538</v>
          </cell>
          <cell r="C195" t="str">
            <v>ALVEAR PX DE ANADA 15 37.5X6</v>
          </cell>
          <cell r="D195" t="str">
            <v>Alvear Pedro Ximenez de Anada 2015</v>
          </cell>
          <cell r="E195" t="str">
            <v>EA</v>
          </cell>
          <cell r="F195">
            <v>6</v>
          </cell>
          <cell r="G195" t="str">
            <v>37.5 cl x 6</v>
          </cell>
          <cell r="H195" t="str">
            <v>U</v>
          </cell>
          <cell r="I195" t="str">
            <v>Spain</v>
          </cell>
          <cell r="J195" t="str">
            <v>Spain</v>
          </cell>
          <cell r="K195" t="str">
            <v>Andalucía</v>
          </cell>
          <cell r="M195" t="str">
            <v>Best</v>
          </cell>
          <cell r="N195">
            <v>5.7560000000000002</v>
          </cell>
          <cell r="O195">
            <v>1.8169</v>
          </cell>
        </row>
        <row r="196">
          <cell r="B196">
            <v>62223</v>
          </cell>
          <cell r="C196" t="str">
            <v>BULLETIN RED ZIN 75X12</v>
          </cell>
          <cell r="D196" t="str">
            <v>The Bulletin Red Zinfandel</v>
          </cell>
          <cell r="E196" t="str">
            <v>EA</v>
          </cell>
          <cell r="F196">
            <v>12</v>
          </cell>
          <cell r="G196" t="str">
            <v>75 cl x 12</v>
          </cell>
          <cell r="H196" t="str">
            <v>U</v>
          </cell>
          <cell r="I196" t="str">
            <v>United States</v>
          </cell>
          <cell r="J196" t="str">
            <v>USA</v>
          </cell>
          <cell r="K196" t="str">
            <v>California</v>
          </cell>
          <cell r="M196" t="str">
            <v>Price Fighter</v>
          </cell>
          <cell r="N196">
            <v>1.5617000000000001</v>
          </cell>
          <cell r="O196">
            <v>2.6718999999999999</v>
          </cell>
        </row>
        <row r="197">
          <cell r="B197">
            <v>41689</v>
          </cell>
          <cell r="C197" t="str">
            <v>BULLETIN ZIN ROSE 75X6</v>
          </cell>
          <cell r="D197" t="str">
            <v>The Bulletin Zinfandel Rose</v>
          </cell>
          <cell r="E197" t="str">
            <v>EA</v>
          </cell>
          <cell r="F197">
            <v>6</v>
          </cell>
          <cell r="G197" t="str">
            <v>75 cl x 6</v>
          </cell>
          <cell r="H197" t="str">
            <v>U</v>
          </cell>
          <cell r="I197" t="str">
            <v>United States</v>
          </cell>
          <cell r="J197" t="str">
            <v>USA</v>
          </cell>
          <cell r="K197" t="str">
            <v>California</v>
          </cell>
          <cell r="L197" t="str">
            <v>Still Rose</v>
          </cell>
          <cell r="M197" t="str">
            <v>Price Fighter</v>
          </cell>
          <cell r="N197">
            <v>1.4113</v>
          </cell>
          <cell r="O197">
            <v>2.2444000000000002</v>
          </cell>
        </row>
        <row r="198">
          <cell r="B198">
            <v>44984</v>
          </cell>
          <cell r="C198" t="str">
            <v>BULLETIN ZIN ROSE 9% 75X6</v>
          </cell>
          <cell r="D198" t="str">
            <v>Bulletin Zinfandel Rose 9%, California</v>
          </cell>
          <cell r="E198" t="str">
            <v>EA</v>
          </cell>
          <cell r="F198">
            <v>6</v>
          </cell>
          <cell r="G198" t="str">
            <v>75 cl x 6</v>
          </cell>
          <cell r="H198" t="str">
            <v>U</v>
          </cell>
          <cell r="I198" t="str">
            <v>United States</v>
          </cell>
          <cell r="J198" t="str">
            <v>USA</v>
          </cell>
          <cell r="K198" t="str">
            <v>California</v>
          </cell>
          <cell r="L198" t="str">
            <v>Still Rose</v>
          </cell>
          <cell r="M198" t="str">
            <v>Price Fighter</v>
          </cell>
          <cell r="N198">
            <v>1.6191</v>
          </cell>
          <cell r="O198">
            <v>1.9238</v>
          </cell>
        </row>
        <row r="199">
          <cell r="B199">
            <v>41786</v>
          </cell>
          <cell r="C199" t="str">
            <v>BULGARINI LUGANA  21 75X6</v>
          </cell>
          <cell r="D199" t="str">
            <v>Bulgarini Lugana DOC 2021</v>
          </cell>
          <cell r="E199" t="str">
            <v>EA</v>
          </cell>
          <cell r="F199">
            <v>6</v>
          </cell>
          <cell r="G199" t="str">
            <v>75 cl x 6</v>
          </cell>
          <cell r="H199" t="str">
            <v>U</v>
          </cell>
          <cell r="I199" t="str">
            <v>Italy</v>
          </cell>
          <cell r="J199" t="str">
            <v>Italy</v>
          </cell>
          <cell r="K199" t="str">
            <v>Veneto</v>
          </cell>
          <cell r="M199" t="str">
            <v>Good</v>
          </cell>
          <cell r="N199">
            <v>5.0147000000000004</v>
          </cell>
          <cell r="O199">
            <v>2.6718999999999999</v>
          </cell>
        </row>
        <row r="200">
          <cell r="B200">
            <v>74806</v>
          </cell>
          <cell r="C200" t="str">
            <v>BULGARINI CHIARETTO 20 75X6</v>
          </cell>
          <cell r="D200" t="str">
            <v>Bulgarini Garda Classico Chiaretto DOC 2020</v>
          </cell>
          <cell r="E200" t="str">
            <v>EA</v>
          </cell>
          <cell r="F200">
            <v>6</v>
          </cell>
          <cell r="G200" t="str">
            <v>75 cl x 6</v>
          </cell>
          <cell r="H200" t="str">
            <v>U</v>
          </cell>
          <cell r="I200" t="str">
            <v>Italy</v>
          </cell>
          <cell r="J200" t="str">
            <v>Italy</v>
          </cell>
          <cell r="K200" t="str">
            <v>Lombardia</v>
          </cell>
          <cell r="L200" t="str">
            <v>Still Rose</v>
          </cell>
          <cell r="M200" t="str">
            <v>Good</v>
          </cell>
          <cell r="N200">
            <v>4.8719999999999999</v>
          </cell>
          <cell r="O200">
            <v>2.6718999999999999</v>
          </cell>
        </row>
        <row r="201">
          <cell r="B201">
            <v>74909</v>
          </cell>
          <cell r="C201" t="str">
            <v>BULGARINI LUGANA 75X6</v>
          </cell>
          <cell r="D201" t="str">
            <v>Bulgarini Lugana DOC</v>
          </cell>
          <cell r="E201" t="str">
            <v>EA</v>
          </cell>
          <cell r="F201">
            <v>6</v>
          </cell>
          <cell r="G201" t="str">
            <v>75 cl x 6</v>
          </cell>
          <cell r="H201" t="str">
            <v>U</v>
          </cell>
          <cell r="I201" t="str">
            <v>Italy</v>
          </cell>
          <cell r="J201" t="str">
            <v>Italy</v>
          </cell>
          <cell r="K201" t="str">
            <v>Veneto</v>
          </cell>
          <cell r="M201" t="str">
            <v>Good</v>
          </cell>
          <cell r="N201">
            <v>4.7640000000000002</v>
          </cell>
          <cell r="O201">
            <v>2.6718999999999999</v>
          </cell>
        </row>
        <row r="202">
          <cell r="B202">
            <v>70114</v>
          </cell>
          <cell r="C202" t="str">
            <v>KEY KEG SANGIOVESE 20LX1</v>
          </cell>
          <cell r="D202" t="str">
            <v>Key Keg Italian Sangiovese Rubicone IGT</v>
          </cell>
          <cell r="E202" t="str">
            <v>EA</v>
          </cell>
          <cell r="F202">
            <v>1</v>
          </cell>
          <cell r="G202" t="str">
            <v>20 lt x 1</v>
          </cell>
          <cell r="H202" t="str">
            <v>S</v>
          </cell>
          <cell r="I202" t="str">
            <v>Italy</v>
          </cell>
          <cell r="J202" t="str">
            <v>Italy</v>
          </cell>
          <cell r="K202" t="str">
            <v>Emilia Romagna</v>
          </cell>
          <cell r="M202" t="str">
            <v>Price Fighter</v>
          </cell>
          <cell r="N202">
            <v>40.589199999999998</v>
          </cell>
          <cell r="O202">
            <v>71.25</v>
          </cell>
        </row>
        <row r="203">
          <cell r="B203">
            <v>70116</v>
          </cell>
          <cell r="C203" t="str">
            <v>KEY KEG TREBBIANO 20LX1</v>
          </cell>
          <cell r="D203" t="str">
            <v>Key Keg Italian Trebbiano Rubicone IGT</v>
          </cell>
          <cell r="E203" t="str">
            <v>EA</v>
          </cell>
          <cell r="F203">
            <v>1</v>
          </cell>
          <cell r="G203" t="str">
            <v>20 lt x 1</v>
          </cell>
          <cell r="H203" t="str">
            <v>S</v>
          </cell>
          <cell r="I203" t="str">
            <v>Italy</v>
          </cell>
          <cell r="J203" t="str">
            <v>Italy</v>
          </cell>
          <cell r="K203" t="str">
            <v>Emilia Romagna</v>
          </cell>
          <cell r="M203" t="str">
            <v>Price Fighter</v>
          </cell>
          <cell r="N203">
            <v>40.589199999999998</v>
          </cell>
          <cell r="O203">
            <v>71.25</v>
          </cell>
        </row>
        <row r="204">
          <cell r="B204">
            <v>70127</v>
          </cell>
          <cell r="C204" t="str">
            <v>KEY KEG FRIZZANTE NV 20LX1</v>
          </cell>
          <cell r="D204" t="str">
            <v>Key Keg Italian Frizzante Veneto NV</v>
          </cell>
          <cell r="E204" t="str">
            <v>EA</v>
          </cell>
          <cell r="F204">
            <v>1</v>
          </cell>
          <cell r="G204" t="str">
            <v>20 lt x 1</v>
          </cell>
          <cell r="H204" t="str">
            <v>S</v>
          </cell>
          <cell r="I204" t="str">
            <v>Italy</v>
          </cell>
          <cell r="J204" t="str">
            <v>Italy</v>
          </cell>
          <cell r="K204" t="str">
            <v>Veneto</v>
          </cell>
          <cell r="M204" t="str">
            <v>Price Fighter</v>
          </cell>
          <cell r="N204">
            <v>36.484000000000002</v>
          </cell>
          <cell r="O204">
            <v>62.7</v>
          </cell>
        </row>
        <row r="205">
          <cell r="B205">
            <v>41491</v>
          </cell>
          <cell r="C205" t="str">
            <v>ORG BOSWORTH PURITN SRZ 75X6</v>
          </cell>
          <cell r="D205" t="str">
            <v xml:space="preserve">Battle of Bosworth Organic Puritan Shiraz 2022
</v>
          </cell>
          <cell r="E205" t="str">
            <v>EA</v>
          </cell>
          <cell r="F205">
            <v>6</v>
          </cell>
          <cell r="G205" t="str">
            <v>75 cl x 6</v>
          </cell>
          <cell r="H205" t="str">
            <v>S</v>
          </cell>
          <cell r="I205" t="str">
            <v>Australia</v>
          </cell>
          <cell r="J205" t="str">
            <v>Australia</v>
          </cell>
          <cell r="K205" t="str">
            <v>South Australia</v>
          </cell>
          <cell r="M205" t="str">
            <v>Better</v>
          </cell>
          <cell r="N205">
            <v>4.8273000000000001</v>
          </cell>
          <cell r="O205">
            <v>2.6718999999999999</v>
          </cell>
        </row>
        <row r="206">
          <cell r="B206">
            <v>46446</v>
          </cell>
          <cell r="C206" t="str">
            <v>ORG BOSWORTH HERETIC 23 75X6</v>
          </cell>
          <cell r="D206" t="str">
            <v>Battle of Bosworth Heretic 2023 Organic, McLaren Vale</v>
          </cell>
          <cell r="E206" t="str">
            <v>EA</v>
          </cell>
          <cell r="F206">
            <v>6</v>
          </cell>
          <cell r="G206" t="str">
            <v>75 cl x 6</v>
          </cell>
          <cell r="H206" t="str">
            <v>S</v>
          </cell>
          <cell r="I206" t="str">
            <v>Australia</v>
          </cell>
          <cell r="J206" t="str">
            <v>Australia</v>
          </cell>
          <cell r="L206" t="str">
            <v>Still Red</v>
          </cell>
          <cell r="M206" t="str">
            <v>Better</v>
          </cell>
          <cell r="N206">
            <v>5.8147000000000002</v>
          </cell>
          <cell r="O206">
            <v>2.6718999999999999</v>
          </cell>
        </row>
        <row r="207">
          <cell r="B207">
            <v>70756</v>
          </cell>
          <cell r="C207" t="str">
            <v>BOSWORTH GRACIANO 75X6</v>
          </cell>
          <cell r="D207" t="str">
            <v>Battle of Bosworth Graciano</v>
          </cell>
          <cell r="E207" t="str">
            <v>EA</v>
          </cell>
          <cell r="F207">
            <v>6</v>
          </cell>
          <cell r="G207" t="str">
            <v>75 cl x 6</v>
          </cell>
          <cell r="H207" t="str">
            <v>U</v>
          </cell>
          <cell r="I207" t="str">
            <v>Australia</v>
          </cell>
          <cell r="J207" t="str">
            <v>Australia</v>
          </cell>
          <cell r="K207" t="str">
            <v>South Australia</v>
          </cell>
          <cell r="L207" t="str">
            <v>Still Red</v>
          </cell>
          <cell r="M207" t="str">
            <v>Better</v>
          </cell>
          <cell r="N207">
            <v>6.5734000000000004</v>
          </cell>
          <cell r="O207">
            <v>2.6718999999999999</v>
          </cell>
        </row>
        <row r="208">
          <cell r="B208">
            <v>76156</v>
          </cell>
          <cell r="C208" t="str">
            <v>ORG BOSWORTH PINOT NOIR 75X6</v>
          </cell>
          <cell r="D208" t="str">
            <v>Battle of Bosworth Organic Pinot Noir 2020</v>
          </cell>
          <cell r="E208" t="str">
            <v>EA</v>
          </cell>
          <cell r="F208">
            <v>6</v>
          </cell>
          <cell r="G208" t="str">
            <v>75 cl x 6</v>
          </cell>
          <cell r="H208" t="str">
            <v>S</v>
          </cell>
          <cell r="I208" t="str">
            <v>Australia</v>
          </cell>
          <cell r="J208" t="str">
            <v>Australia</v>
          </cell>
          <cell r="K208" t="str">
            <v>South Australia</v>
          </cell>
          <cell r="M208" t="str">
            <v>Better</v>
          </cell>
          <cell r="N208">
            <v>4.8273000000000001</v>
          </cell>
          <cell r="O208">
            <v>2.6718999999999999</v>
          </cell>
        </row>
        <row r="209">
          <cell r="B209">
            <v>76157</v>
          </cell>
          <cell r="C209" t="str">
            <v>ORG BOSWORTH CAB SAUV 75X6</v>
          </cell>
          <cell r="D209" t="str">
            <v>Battle of Bosworth Cabernet Sauvignon 2018</v>
          </cell>
          <cell r="E209" t="str">
            <v>EA</v>
          </cell>
          <cell r="F209">
            <v>6</v>
          </cell>
          <cell r="G209" t="str">
            <v>75 cl x 6</v>
          </cell>
          <cell r="H209" t="str">
            <v>S</v>
          </cell>
          <cell r="I209" t="str">
            <v>Australia</v>
          </cell>
          <cell r="J209" t="str">
            <v>Australia</v>
          </cell>
          <cell r="K209" t="str">
            <v>South Australia</v>
          </cell>
          <cell r="M209" t="str">
            <v>Better</v>
          </cell>
          <cell r="N209">
            <v>5.3658000000000001</v>
          </cell>
          <cell r="O209">
            <v>2.6718999999999999</v>
          </cell>
        </row>
        <row r="210">
          <cell r="B210">
            <v>41693</v>
          </cell>
          <cell r="C210" t="str">
            <v>ORG ARGEN SI BLOCK MALBEC 75X6</v>
          </cell>
          <cell r="D210" t="str">
            <v>Argento Single Block Organic Malbec, Medoza</v>
          </cell>
          <cell r="E210" t="str">
            <v>EA</v>
          </cell>
          <cell r="F210">
            <v>6</v>
          </cell>
          <cell r="G210" t="str">
            <v>75 cl x 6</v>
          </cell>
          <cell r="H210" t="str">
            <v>S</v>
          </cell>
          <cell r="I210" t="str">
            <v>Argentina</v>
          </cell>
          <cell r="J210" t="str">
            <v>Argentina</v>
          </cell>
          <cell r="K210" t="str">
            <v>Mendoza</v>
          </cell>
          <cell r="L210" t="str">
            <v>sr</v>
          </cell>
          <cell r="M210" t="str">
            <v>Better</v>
          </cell>
          <cell r="N210">
            <v>8.7987000000000002</v>
          </cell>
          <cell r="O210">
            <v>2.6718999999999999</v>
          </cell>
        </row>
        <row r="211">
          <cell r="B211">
            <v>41721</v>
          </cell>
          <cell r="C211" t="str">
            <v>ORG ARGENTO FAITRADE ROSE 75X6</v>
          </cell>
          <cell r="D211" t="str">
            <v>Argento Organic Fairtrade Rose, Mendoza</v>
          </cell>
          <cell r="E211" t="str">
            <v>EA</v>
          </cell>
          <cell r="F211">
            <v>6</v>
          </cell>
          <cell r="G211" t="str">
            <v>75 cl x 6</v>
          </cell>
          <cell r="H211" t="str">
            <v>S</v>
          </cell>
          <cell r="I211" t="str">
            <v>Argentina</v>
          </cell>
          <cell r="J211" t="str">
            <v>Argentina</v>
          </cell>
          <cell r="K211" t="str">
            <v>Mendoza</v>
          </cell>
          <cell r="L211" t="str">
            <v>Still Rose</v>
          </cell>
          <cell r="M211" t="str">
            <v>Price Fighter</v>
          </cell>
          <cell r="N211">
            <v>3.0459999999999998</v>
          </cell>
          <cell r="O211">
            <v>2.6718999999999999</v>
          </cell>
        </row>
        <row r="212">
          <cell r="B212">
            <v>41729</v>
          </cell>
          <cell r="C212" t="str">
            <v>ORG ARGENTO RESER MALBEC 75X6</v>
          </cell>
          <cell r="D212" t="str">
            <v>Argento Estate Reserve Organic Fairtrade Malbec, Mendoza</v>
          </cell>
          <cell r="E212" t="str">
            <v>EA</v>
          </cell>
          <cell r="F212">
            <v>6</v>
          </cell>
          <cell r="G212" t="str">
            <v>75 cl x 6</v>
          </cell>
          <cell r="H212" t="str">
            <v>S</v>
          </cell>
          <cell r="I212" t="str">
            <v>Argentina</v>
          </cell>
          <cell r="J212" t="str">
            <v>Argentina</v>
          </cell>
          <cell r="K212" t="str">
            <v>Mendoza</v>
          </cell>
          <cell r="L212" t="str">
            <v>Still Red</v>
          </cell>
          <cell r="M212" t="str">
            <v>Price Fighter</v>
          </cell>
          <cell r="N212">
            <v>3.7441</v>
          </cell>
          <cell r="O212">
            <v>2.6718999999999999</v>
          </cell>
        </row>
        <row r="213">
          <cell r="B213">
            <v>41867</v>
          </cell>
          <cell r="C213" t="str">
            <v>ARTE DE ARGENTO MALBEC 75X6</v>
          </cell>
          <cell r="D213" t="str">
            <v>Arte de Argento Malbec (Gaucho)</v>
          </cell>
          <cell r="E213" t="str">
            <v>EA</v>
          </cell>
          <cell r="F213">
            <v>6</v>
          </cell>
          <cell r="G213" t="str">
            <v>75 cl x 6</v>
          </cell>
          <cell r="H213" t="str">
            <v>U</v>
          </cell>
          <cell r="I213" t="str">
            <v>Argentina</v>
          </cell>
          <cell r="J213" t="str">
            <v>Argentina</v>
          </cell>
          <cell r="K213" t="str">
            <v>Mendoza</v>
          </cell>
          <cell r="L213" t="str">
            <v>Still Red</v>
          </cell>
          <cell r="M213" t="str">
            <v>Good</v>
          </cell>
          <cell r="N213">
            <v>2.7877999999999998</v>
          </cell>
          <cell r="O213">
            <v>2.6718999999999999</v>
          </cell>
        </row>
        <row r="214">
          <cell r="B214">
            <v>42012</v>
          </cell>
          <cell r="C214" t="str">
            <v>ARTE DE ARGENTO SAUV BL 75X6</v>
          </cell>
          <cell r="D214" t="str">
            <v>Arte de Argento Sauvignon Blanc</v>
          </cell>
          <cell r="E214" t="str">
            <v>EA</v>
          </cell>
          <cell r="F214">
            <v>6</v>
          </cell>
          <cell r="G214" t="str">
            <v>75 cl x 6</v>
          </cell>
          <cell r="H214" t="str">
            <v>U</v>
          </cell>
          <cell r="I214" t="str">
            <v>Argentina</v>
          </cell>
          <cell r="J214" t="str">
            <v>Argentina</v>
          </cell>
          <cell r="K214" t="str">
            <v>Mendoza</v>
          </cell>
          <cell r="L214" t="str">
            <v>Still White</v>
          </cell>
          <cell r="M214" t="str">
            <v>Good</v>
          </cell>
          <cell r="N214">
            <v>2.7728000000000002</v>
          </cell>
          <cell r="O214">
            <v>2.6718999999999999</v>
          </cell>
        </row>
        <row r="215">
          <cell r="B215">
            <v>45532</v>
          </cell>
          <cell r="C215" t="str">
            <v>ORG ARGENTO ESTATE MALBEC 75X6</v>
          </cell>
          <cell r="D215" t="str">
            <v>Argento Estate Bottled Organic Malbec, Mendoza</v>
          </cell>
          <cell r="E215" t="str">
            <v>EA</v>
          </cell>
          <cell r="F215">
            <v>6</v>
          </cell>
          <cell r="G215" t="str">
            <v>75 cl x 6</v>
          </cell>
          <cell r="H215" t="str">
            <v>S</v>
          </cell>
          <cell r="I215" t="str">
            <v>Argentina</v>
          </cell>
          <cell r="J215" t="str">
            <v>Argentina</v>
          </cell>
          <cell r="K215" t="str">
            <v>Mendoza</v>
          </cell>
          <cell r="L215" t="str">
            <v>Still Red</v>
          </cell>
          <cell r="M215" t="str">
            <v>Good</v>
          </cell>
          <cell r="N215">
            <v>3.2441</v>
          </cell>
          <cell r="O215">
            <v>2.6718999999999999</v>
          </cell>
        </row>
        <row r="216">
          <cell r="B216">
            <v>46735</v>
          </cell>
          <cell r="C216" t="str">
            <v>ARTE DE ARGENTO MALBEC 13%75X6</v>
          </cell>
          <cell r="D216" t="str">
            <v>Arte de Argento Malbec 75cl (Gaucho) 13%</v>
          </cell>
          <cell r="E216" t="str">
            <v>EA</v>
          </cell>
          <cell r="F216">
            <v>6</v>
          </cell>
          <cell r="G216" t="str">
            <v>75 cl x 6</v>
          </cell>
          <cell r="H216" t="str">
            <v>S</v>
          </cell>
          <cell r="I216" t="str">
            <v>Argentina</v>
          </cell>
          <cell r="J216" t="str">
            <v>Argentina</v>
          </cell>
          <cell r="K216" t="str">
            <v>Mendoza</v>
          </cell>
          <cell r="L216" t="str">
            <v>Still Red</v>
          </cell>
          <cell r="M216" t="str">
            <v>Good</v>
          </cell>
          <cell r="N216">
            <v>2.7953000000000001</v>
          </cell>
          <cell r="O216">
            <v>2.6718999999999999</v>
          </cell>
        </row>
        <row r="217">
          <cell r="B217">
            <v>70181</v>
          </cell>
          <cell r="C217" t="str">
            <v>ANDES SOUL PINOT GRIGIO 75X6</v>
          </cell>
          <cell r="D217" t="str">
            <v>Andes Soul Pinot Grigio</v>
          </cell>
          <cell r="E217" t="str">
            <v>EA</v>
          </cell>
          <cell r="F217">
            <v>6</v>
          </cell>
          <cell r="G217" t="str">
            <v>75 cl x 6</v>
          </cell>
          <cell r="H217" t="str">
            <v>S</v>
          </cell>
          <cell r="I217" t="str">
            <v>Argentina</v>
          </cell>
          <cell r="J217" t="str">
            <v>Argentina</v>
          </cell>
          <cell r="K217" t="str">
            <v>Mendoza</v>
          </cell>
          <cell r="M217" t="str">
            <v>Good</v>
          </cell>
          <cell r="N217">
            <v>2.7044999999999999</v>
          </cell>
          <cell r="O217">
            <v>2.6718999999999999</v>
          </cell>
        </row>
        <row r="218">
          <cell r="B218">
            <v>70182</v>
          </cell>
          <cell r="C218" t="str">
            <v>ANDES SOUL MALBEC 75X6</v>
          </cell>
          <cell r="D218" t="str">
            <v xml:space="preserve">Andes Soul Malbec
</v>
          </cell>
          <cell r="E218" t="str">
            <v>EA</v>
          </cell>
          <cell r="F218">
            <v>6</v>
          </cell>
          <cell r="G218" t="str">
            <v>75 cl x 6</v>
          </cell>
          <cell r="H218" t="str">
            <v>S</v>
          </cell>
          <cell r="I218" t="str">
            <v>Argentina</v>
          </cell>
          <cell r="J218" t="str">
            <v>Argentina</v>
          </cell>
          <cell r="K218" t="str">
            <v>Mendoza</v>
          </cell>
          <cell r="M218" t="str">
            <v>Good</v>
          </cell>
          <cell r="N218">
            <v>2.6375000000000002</v>
          </cell>
          <cell r="O218">
            <v>2.6718999999999999</v>
          </cell>
        </row>
        <row r="219">
          <cell r="B219">
            <v>70673</v>
          </cell>
          <cell r="C219" t="str">
            <v>ORG ARGENTO RES CAB FRANC 75X6</v>
          </cell>
          <cell r="D219" t="str">
            <v>Argento Estate Reserve Organic Cabernet Franc</v>
          </cell>
          <cell r="E219" t="str">
            <v>EA</v>
          </cell>
          <cell r="F219">
            <v>6</v>
          </cell>
          <cell r="G219" t="str">
            <v>75 cl x 6</v>
          </cell>
          <cell r="H219" t="str">
            <v>S</v>
          </cell>
          <cell r="I219" t="str">
            <v>Argentina</v>
          </cell>
          <cell r="J219" t="str">
            <v>Argentina</v>
          </cell>
          <cell r="K219" t="str">
            <v>Mendoza</v>
          </cell>
          <cell r="L219" t="str">
            <v>Still Red</v>
          </cell>
          <cell r="M219" t="str">
            <v>Good</v>
          </cell>
          <cell r="N219">
            <v>3.7441</v>
          </cell>
          <cell r="O219">
            <v>2.6718999999999999</v>
          </cell>
        </row>
        <row r="220">
          <cell r="B220">
            <v>70879</v>
          </cell>
          <cell r="C220" t="str">
            <v>ANDES SOUL CHARDONNAY 75X6</v>
          </cell>
          <cell r="D220" t="str">
            <v>Andes Soul Chardonnay</v>
          </cell>
          <cell r="E220" t="str">
            <v>EA</v>
          </cell>
          <cell r="F220">
            <v>6</v>
          </cell>
          <cell r="G220" t="str">
            <v>75 cl x 6</v>
          </cell>
          <cell r="H220" t="str">
            <v>S</v>
          </cell>
          <cell r="I220" t="str">
            <v>Argentina</v>
          </cell>
          <cell r="J220" t="str">
            <v>Argentina</v>
          </cell>
          <cell r="K220" t="str">
            <v>Mendoza</v>
          </cell>
          <cell r="M220" t="str">
            <v>Good</v>
          </cell>
          <cell r="N220">
            <v>2.7044999999999999</v>
          </cell>
          <cell r="O220">
            <v>2.6718999999999999</v>
          </cell>
        </row>
        <row r="221">
          <cell r="B221">
            <v>71430</v>
          </cell>
          <cell r="C221" t="str">
            <v>ORG ARGENTO ALTAM MALBEC 75X6</v>
          </cell>
          <cell r="D221" t="str">
            <v>Argento Single Vineyard Altamira Organic Malbec</v>
          </cell>
          <cell r="E221" t="str">
            <v>EA</v>
          </cell>
          <cell r="F221">
            <v>6</v>
          </cell>
          <cell r="G221" t="str">
            <v>75 cl x 6</v>
          </cell>
          <cell r="H221" t="str">
            <v>S</v>
          </cell>
          <cell r="I221" t="str">
            <v>Argentina</v>
          </cell>
          <cell r="J221" t="str">
            <v>Argentina</v>
          </cell>
          <cell r="K221" t="str">
            <v>Mendoza</v>
          </cell>
          <cell r="M221" t="str">
            <v>Good</v>
          </cell>
          <cell r="N221">
            <v>5.2468000000000004</v>
          </cell>
          <cell r="O221">
            <v>2.6718999999999999</v>
          </cell>
        </row>
        <row r="222">
          <cell r="B222">
            <v>74863</v>
          </cell>
          <cell r="C222" t="str">
            <v>ARTE DE ARGENTO ROSE 75X6</v>
          </cell>
          <cell r="D222" t="str">
            <v>Arte de Argento Rose 75cl (Gaucho)</v>
          </cell>
          <cell r="E222" t="str">
            <v>EA</v>
          </cell>
          <cell r="F222">
            <v>6</v>
          </cell>
          <cell r="G222" t="str">
            <v>75 cl x 6</v>
          </cell>
          <cell r="H222" t="str">
            <v>U</v>
          </cell>
          <cell r="I222" t="str">
            <v>Argentina</v>
          </cell>
          <cell r="J222" t="str">
            <v>Argentina</v>
          </cell>
          <cell r="K222" t="str">
            <v>Mendoza</v>
          </cell>
          <cell r="M222" t="str">
            <v>Good</v>
          </cell>
          <cell r="N222">
            <v>2.7728000000000002</v>
          </cell>
          <cell r="O222">
            <v>2.6718999999999999</v>
          </cell>
        </row>
        <row r="223">
          <cell r="B223">
            <v>75945</v>
          </cell>
          <cell r="C223" t="str">
            <v>ARGENTO AG47 MALBEC 75X6</v>
          </cell>
          <cell r="D223" t="str">
            <v>Argento AG47 Malbec</v>
          </cell>
          <cell r="E223" t="str">
            <v>EA</v>
          </cell>
          <cell r="F223">
            <v>6</v>
          </cell>
          <cell r="G223" t="str">
            <v>75 cl x 6</v>
          </cell>
          <cell r="H223" t="str">
            <v>U</v>
          </cell>
          <cell r="I223" t="str">
            <v>Argentina</v>
          </cell>
          <cell r="J223" t="str">
            <v>Argentina</v>
          </cell>
          <cell r="K223" t="str">
            <v>Mendoza</v>
          </cell>
          <cell r="L223" t="str">
            <v>Still Red</v>
          </cell>
          <cell r="M223" t="str">
            <v>Good</v>
          </cell>
          <cell r="N223">
            <v>2.7605</v>
          </cell>
          <cell r="O223">
            <v>2.6718999999999999</v>
          </cell>
        </row>
        <row r="224">
          <cell r="B224">
            <v>75946</v>
          </cell>
          <cell r="C224" t="str">
            <v>ARTE DE ARGENTO CHA 75X6</v>
          </cell>
          <cell r="D224" t="str">
            <v>Arte de Argento Chardonnay</v>
          </cell>
          <cell r="E224" t="str">
            <v>EA</v>
          </cell>
          <cell r="F224">
            <v>6</v>
          </cell>
          <cell r="G224" t="str">
            <v>75 cl x 6</v>
          </cell>
          <cell r="H224" t="str">
            <v>U</v>
          </cell>
          <cell r="I224" t="str">
            <v>Argentina</v>
          </cell>
          <cell r="J224" t="str">
            <v>Argentina</v>
          </cell>
          <cell r="K224" t="str">
            <v>Mendoza</v>
          </cell>
          <cell r="M224" t="str">
            <v>Good</v>
          </cell>
          <cell r="N224">
            <v>2.7877999999999998</v>
          </cell>
          <cell r="O224">
            <v>2.6718999999999999</v>
          </cell>
        </row>
        <row r="225">
          <cell r="B225">
            <v>42510</v>
          </cell>
          <cell r="C225" t="str">
            <v>ORG ESQUINAS PINOT GRIGIO 75X6</v>
          </cell>
          <cell r="D225" t="str">
            <v>Esquinas de Argento Organic Pinot Grigio, Mendoza</v>
          </cell>
          <cell r="E225" t="str">
            <v>EA</v>
          </cell>
          <cell r="F225">
            <v>6</v>
          </cell>
          <cell r="G225" t="str">
            <v>75 cl x 6</v>
          </cell>
          <cell r="H225" t="str">
            <v>S</v>
          </cell>
          <cell r="I225" t="str">
            <v>Argentina</v>
          </cell>
          <cell r="J225" t="str">
            <v>Argentina</v>
          </cell>
          <cell r="K225" t="str">
            <v>Mendoza</v>
          </cell>
          <cell r="L225" t="str">
            <v>Still White</v>
          </cell>
          <cell r="M225" t="str">
            <v>Good</v>
          </cell>
          <cell r="N225">
            <v>3.7907000000000002</v>
          </cell>
          <cell r="O225">
            <v>2.6718999999999999</v>
          </cell>
        </row>
        <row r="226">
          <cell r="B226">
            <v>45291</v>
          </cell>
          <cell r="C226" t="str">
            <v>ORG ESQUINAS MALBEC 75X6</v>
          </cell>
          <cell r="D226" t="str">
            <v>Esquinas de Argento Malbec Organic</v>
          </cell>
          <cell r="E226" t="str">
            <v>EA</v>
          </cell>
          <cell r="F226">
            <v>6</v>
          </cell>
          <cell r="G226" t="str">
            <v>75 cl x 6</v>
          </cell>
          <cell r="H226" t="str">
            <v>S</v>
          </cell>
          <cell r="I226" t="str">
            <v>Argentina</v>
          </cell>
          <cell r="J226" t="str">
            <v>Argentina</v>
          </cell>
          <cell r="K226" t="str">
            <v>Mendoza</v>
          </cell>
          <cell r="M226" t="str">
            <v>Good</v>
          </cell>
          <cell r="N226">
            <v>4.2222</v>
          </cell>
          <cell r="O226">
            <v>2.6718999999999999</v>
          </cell>
        </row>
        <row r="227">
          <cell r="B227">
            <v>67534</v>
          </cell>
          <cell r="C227" t="str">
            <v>ESQUINAS PINOT GRIGIO 75X6</v>
          </cell>
          <cell r="D227" t="str">
            <v>Esquinas de Argento Pinot Grigio</v>
          </cell>
          <cell r="E227" t="str">
            <v>EA</v>
          </cell>
          <cell r="F227">
            <v>6</v>
          </cell>
          <cell r="G227" t="str">
            <v>75 cl x 6</v>
          </cell>
          <cell r="H227" t="str">
            <v>U</v>
          </cell>
          <cell r="I227" t="str">
            <v>Argentina</v>
          </cell>
          <cell r="J227" t="str">
            <v>Argentina</v>
          </cell>
          <cell r="K227" t="str">
            <v>Mendoza</v>
          </cell>
          <cell r="M227" t="str">
            <v>Good</v>
          </cell>
          <cell r="N227">
            <v>3.4683999999999999</v>
          </cell>
          <cell r="O227">
            <v>2.6718999999999999</v>
          </cell>
        </row>
        <row r="228">
          <cell r="B228">
            <v>70477</v>
          </cell>
          <cell r="C228" t="str">
            <v>ESQUINAS MALBEC 75X6</v>
          </cell>
          <cell r="D228" t="str">
            <v>Esquinas de Argento Malbec</v>
          </cell>
          <cell r="E228" t="str">
            <v>EA</v>
          </cell>
          <cell r="F228">
            <v>6</v>
          </cell>
          <cell r="G228" t="str">
            <v>75 cl x 6</v>
          </cell>
          <cell r="H228" t="str">
            <v>U</v>
          </cell>
          <cell r="I228" t="str">
            <v>Argentina</v>
          </cell>
          <cell r="J228" t="str">
            <v>Argentina</v>
          </cell>
          <cell r="K228" t="str">
            <v>Mendoza</v>
          </cell>
          <cell r="M228" t="str">
            <v>Good</v>
          </cell>
          <cell r="N228">
            <v>4.2222</v>
          </cell>
          <cell r="O228">
            <v>2.6718999999999999</v>
          </cell>
        </row>
        <row r="229">
          <cell r="B229">
            <v>70221</v>
          </cell>
          <cell r="C229" t="str">
            <v>RODRIG MEND SALVO ALBA 16 75X6</v>
          </cell>
          <cell r="D229" t="str">
            <v>Salvora Albarino Rodrigo Mendez Rias Baixas 2016</v>
          </cell>
          <cell r="E229" t="str">
            <v>EA</v>
          </cell>
          <cell r="F229">
            <v>6</v>
          </cell>
          <cell r="G229" t="str">
            <v>75 cl x 6</v>
          </cell>
          <cell r="H229" t="str">
            <v>U</v>
          </cell>
          <cell r="I229" t="str">
            <v>Spain</v>
          </cell>
          <cell r="J229" t="str">
            <v>Spain</v>
          </cell>
          <cell r="K229" t="str">
            <v>Galicia</v>
          </cell>
          <cell r="M229" t="str">
            <v>Best</v>
          </cell>
          <cell r="N229">
            <v>12.682</v>
          </cell>
          <cell r="O229">
            <v>2.6718999999999999</v>
          </cell>
        </row>
        <row r="230">
          <cell r="B230">
            <v>73001</v>
          </cell>
          <cell r="C230" t="str">
            <v>BHILAR PLOTS TINTO 150X6</v>
          </cell>
          <cell r="D230" t="str">
            <v>Bhilar Plots Tinto Rioja Alavesa</v>
          </cell>
          <cell r="E230" t="str">
            <v>EA</v>
          </cell>
          <cell r="F230">
            <v>6</v>
          </cell>
          <cell r="G230" t="str">
            <v>1.5 lt x 6</v>
          </cell>
          <cell r="H230" t="str">
            <v>U</v>
          </cell>
          <cell r="I230" t="str">
            <v>Spain</v>
          </cell>
          <cell r="J230" t="str">
            <v>Spain</v>
          </cell>
          <cell r="K230" t="str">
            <v>Rioja</v>
          </cell>
          <cell r="M230" t="str">
            <v>Good</v>
          </cell>
          <cell r="N230">
            <v>11.9511</v>
          </cell>
          <cell r="O230">
            <v>5.3437999999999999</v>
          </cell>
        </row>
        <row r="231">
          <cell r="B231">
            <v>42262</v>
          </cell>
          <cell r="C231" t="str">
            <v>BHILAR PLOTS TINTO 75X6</v>
          </cell>
          <cell r="D231" t="str">
            <v>Bhilar Plots Tinto Rioja Alavesa</v>
          </cell>
          <cell r="E231" t="str">
            <v>EA</v>
          </cell>
          <cell r="F231">
            <v>6</v>
          </cell>
          <cell r="G231" t="str">
            <v>75 cl x 6</v>
          </cell>
          <cell r="H231" t="str">
            <v>S</v>
          </cell>
          <cell r="I231" t="str">
            <v>Spain</v>
          </cell>
          <cell r="J231" t="str">
            <v>Spain</v>
          </cell>
          <cell r="K231" t="str">
            <v>Rioja</v>
          </cell>
          <cell r="M231" t="str">
            <v>Good</v>
          </cell>
          <cell r="N231">
            <v>5.3209999999999997</v>
          </cell>
          <cell r="O231">
            <v>2.6718999999999999</v>
          </cell>
        </row>
        <row r="232">
          <cell r="B232">
            <v>76211</v>
          </cell>
          <cell r="C232" t="str">
            <v>BHILAR PLOTS BLANCO 75X6</v>
          </cell>
          <cell r="D232" t="str">
            <v>Bhilar Plots Blanco Rioja Alavesa</v>
          </cell>
          <cell r="E232" t="str">
            <v>EA</v>
          </cell>
          <cell r="F232">
            <v>6</v>
          </cell>
          <cell r="G232" t="str">
            <v>75 cl x 6</v>
          </cell>
          <cell r="H232" t="str">
            <v>S</v>
          </cell>
          <cell r="I232" t="str">
            <v>Spain</v>
          </cell>
          <cell r="J232" t="str">
            <v>Spain</v>
          </cell>
          <cell r="K232" t="str">
            <v>Rioja</v>
          </cell>
          <cell r="M232" t="str">
            <v>Good</v>
          </cell>
          <cell r="N232">
            <v>5.3209999999999997</v>
          </cell>
          <cell r="O232">
            <v>2.6718999999999999</v>
          </cell>
        </row>
        <row r="233">
          <cell r="B233">
            <v>4168016</v>
          </cell>
          <cell r="C233" t="str">
            <v>PHINCAS RIOJA TINTO16 75X6</v>
          </cell>
          <cell r="D233" t="str">
            <v>DSG Phincas Rioja Alavesa 2016</v>
          </cell>
          <cell r="E233" t="str">
            <v>EA</v>
          </cell>
          <cell r="F233">
            <v>6</v>
          </cell>
          <cell r="G233" t="str">
            <v>75 cl x 6</v>
          </cell>
          <cell r="H233" t="str">
            <v>U</v>
          </cell>
          <cell r="I233" t="str">
            <v>Spain</v>
          </cell>
          <cell r="J233" t="str">
            <v>Spain</v>
          </cell>
          <cell r="K233" t="str">
            <v>Rioja</v>
          </cell>
          <cell r="M233" t="str">
            <v>Best</v>
          </cell>
          <cell r="N233">
            <v>7.8018999999999998</v>
          </cell>
          <cell r="O233">
            <v>2.6718999999999999</v>
          </cell>
        </row>
        <row r="234">
          <cell r="B234">
            <v>4168017</v>
          </cell>
          <cell r="C234" t="str">
            <v>ORG PHINCAS RIOJA TINTO17 75X6</v>
          </cell>
          <cell r="D234" t="str">
            <v>DSG Phincas Rioja Alavesa 2017</v>
          </cell>
          <cell r="E234" t="str">
            <v>EA</v>
          </cell>
          <cell r="F234">
            <v>6</v>
          </cell>
          <cell r="G234" t="str">
            <v>75 cl x 6</v>
          </cell>
          <cell r="H234" t="str">
            <v>U</v>
          </cell>
          <cell r="I234" t="str">
            <v>Spain</v>
          </cell>
          <cell r="J234" t="str">
            <v>Spain</v>
          </cell>
          <cell r="K234" t="str">
            <v>Rioja</v>
          </cell>
          <cell r="M234" t="str">
            <v>Best</v>
          </cell>
          <cell r="N234">
            <v>8.1722000000000001</v>
          </cell>
          <cell r="O234">
            <v>2.6718999999999999</v>
          </cell>
        </row>
        <row r="235">
          <cell r="B235">
            <v>4168018</v>
          </cell>
          <cell r="C235" t="str">
            <v>ORG PHINCAS RIOJA TINTO18 75X6</v>
          </cell>
          <cell r="D235" t="str">
            <v>DSG Phincas Rioja Alavesa 2018</v>
          </cell>
          <cell r="E235" t="str">
            <v>EA</v>
          </cell>
          <cell r="F235">
            <v>6</v>
          </cell>
          <cell r="G235" t="str">
            <v>75 cl x 6</v>
          </cell>
          <cell r="H235" t="str">
            <v>U</v>
          </cell>
          <cell r="I235" t="str">
            <v>Spain</v>
          </cell>
          <cell r="J235" t="str">
            <v>Spain</v>
          </cell>
          <cell r="K235" t="str">
            <v>Rioja</v>
          </cell>
          <cell r="M235" t="str">
            <v>Best</v>
          </cell>
          <cell r="N235">
            <v>10.0578</v>
          </cell>
          <cell r="O235">
            <v>2.6718999999999999</v>
          </cell>
        </row>
        <row r="236">
          <cell r="B236">
            <v>4168020</v>
          </cell>
          <cell r="C236" t="str">
            <v>ORG PHINCAS RIOJA TINTO20 75X6</v>
          </cell>
          <cell r="D236" t="str">
            <v>DSG Phincas Rioja Alavesa 2020</v>
          </cell>
          <cell r="E236" t="str">
            <v>EA</v>
          </cell>
          <cell r="F236">
            <v>6</v>
          </cell>
          <cell r="G236" t="str">
            <v>75 cl x 6</v>
          </cell>
          <cell r="H236" t="str">
            <v>S</v>
          </cell>
          <cell r="I236" t="str">
            <v>Spain</v>
          </cell>
          <cell r="J236" t="str">
            <v>Spain</v>
          </cell>
          <cell r="K236" t="str">
            <v>Rioja</v>
          </cell>
          <cell r="M236" t="str">
            <v>Best</v>
          </cell>
          <cell r="N236">
            <v>10.0578</v>
          </cell>
          <cell r="O236">
            <v>2.6718999999999999</v>
          </cell>
        </row>
        <row r="237">
          <cell r="B237">
            <v>76161</v>
          </cell>
          <cell r="C237" t="str">
            <v>A2O ALBARINO 75X6</v>
          </cell>
          <cell r="D237" t="str">
            <v>Bodegas Castro Martin A2O Albarino</v>
          </cell>
          <cell r="E237" t="str">
            <v>EA</v>
          </cell>
          <cell r="F237">
            <v>6</v>
          </cell>
          <cell r="G237" t="str">
            <v>75 cl x 6</v>
          </cell>
          <cell r="H237" t="str">
            <v>S</v>
          </cell>
          <cell r="I237" t="str">
            <v>Spain</v>
          </cell>
          <cell r="J237" t="str">
            <v>Spain</v>
          </cell>
          <cell r="K237" t="str">
            <v>Galicia</v>
          </cell>
          <cell r="M237" t="str">
            <v>Good</v>
          </cell>
          <cell r="N237">
            <v>4.8384999999999998</v>
          </cell>
          <cell r="O237">
            <v>2.6718999999999999</v>
          </cell>
        </row>
        <row r="238">
          <cell r="B238">
            <v>60969</v>
          </cell>
          <cell r="C238" t="str">
            <v>CASTRO MARTIN FMLY ALBA15 75X6</v>
          </cell>
          <cell r="D238" t="str">
            <v>Bodegas Castro Martin Albarino Family Estate Selection 2015</v>
          </cell>
          <cell r="E238" t="str">
            <v>EA</v>
          </cell>
          <cell r="F238">
            <v>6</v>
          </cell>
          <cell r="G238" t="str">
            <v>75 cl x 6</v>
          </cell>
          <cell r="H238" t="str">
            <v>U</v>
          </cell>
          <cell r="I238" t="str">
            <v>Spain</v>
          </cell>
          <cell r="J238" t="str">
            <v>Spain</v>
          </cell>
          <cell r="K238" t="str">
            <v>Galicia</v>
          </cell>
          <cell r="M238" t="str">
            <v>Good</v>
          </cell>
          <cell r="N238">
            <v>4.298</v>
          </cell>
          <cell r="O238">
            <v>2.6718999999999999</v>
          </cell>
        </row>
        <row r="239">
          <cell r="B239">
            <v>74580</v>
          </cell>
          <cell r="C239" t="str">
            <v>CASTRO MARTIN FAMLY ALB 75X6</v>
          </cell>
          <cell r="D239" t="str">
            <v>Bodegas Castro Martin Albarino Family Estate Selection</v>
          </cell>
          <cell r="E239" t="str">
            <v>EA</v>
          </cell>
          <cell r="F239">
            <v>6</v>
          </cell>
          <cell r="G239" t="str">
            <v>75 cl x 6</v>
          </cell>
          <cell r="H239" t="str">
            <v>S</v>
          </cell>
          <cell r="I239" t="str">
            <v>Spain</v>
          </cell>
          <cell r="J239" t="str">
            <v>Spain</v>
          </cell>
          <cell r="K239" t="str">
            <v>Galicia</v>
          </cell>
          <cell r="M239" t="str">
            <v>Price Fighter</v>
          </cell>
          <cell r="N239">
            <v>5.1257000000000001</v>
          </cell>
          <cell r="O239">
            <v>2.6718999999999999</v>
          </cell>
        </row>
        <row r="240">
          <cell r="B240">
            <v>76239</v>
          </cell>
          <cell r="C240" t="str">
            <v>DOMINGO MARTIN ALBARINO 75X6</v>
          </cell>
          <cell r="D240" t="str">
            <v>Domingo Martin Albarino</v>
          </cell>
          <cell r="E240" t="str">
            <v>EA</v>
          </cell>
          <cell r="F240">
            <v>6</v>
          </cell>
          <cell r="G240" t="str">
            <v>75 cl x 6</v>
          </cell>
          <cell r="H240" t="str">
            <v>S</v>
          </cell>
          <cell r="I240" t="str">
            <v>Italy</v>
          </cell>
          <cell r="J240" t="str">
            <v>Spain</v>
          </cell>
          <cell r="K240" t="str">
            <v>Galicia</v>
          </cell>
          <cell r="M240" t="str">
            <v>Good</v>
          </cell>
          <cell r="N240">
            <v>4.8384999999999998</v>
          </cell>
          <cell r="O240">
            <v>2.6718999999999999</v>
          </cell>
        </row>
        <row r="241">
          <cell r="B241">
            <v>7599416</v>
          </cell>
          <cell r="C241" t="str">
            <v>CATENA ALTA CAB SAUV 16 75X6</v>
          </cell>
          <cell r="D241" t="str">
            <v>Catena Alta Cabernet Sauvignon 2016</v>
          </cell>
          <cell r="E241" t="str">
            <v>EA</v>
          </cell>
          <cell r="F241">
            <v>6</v>
          </cell>
          <cell r="G241" t="str">
            <v>75 cl x 6</v>
          </cell>
          <cell r="H241" t="str">
            <v>U</v>
          </cell>
          <cell r="I241" t="str">
            <v>Argentina</v>
          </cell>
          <cell r="J241" t="str">
            <v>Argentina</v>
          </cell>
          <cell r="K241" t="str">
            <v>Mendoza</v>
          </cell>
          <cell r="M241" t="str">
            <v>Best</v>
          </cell>
          <cell r="N241">
            <v>10.994400000000001</v>
          </cell>
          <cell r="O241">
            <v>2.6718999999999999</v>
          </cell>
        </row>
        <row r="242">
          <cell r="B242">
            <v>7599417</v>
          </cell>
          <cell r="C242" t="str">
            <v>CATENA ALTA CAB SAUV 17 75X6</v>
          </cell>
          <cell r="D242" t="str">
            <v>Catena Alta Cabernet Sauvignon 2017</v>
          </cell>
          <cell r="E242" t="str">
            <v>EA</v>
          </cell>
          <cell r="F242">
            <v>6</v>
          </cell>
          <cell r="G242" t="str">
            <v>75 cl x 6</v>
          </cell>
          <cell r="H242" t="str">
            <v>U</v>
          </cell>
          <cell r="I242" t="str">
            <v>Argentina</v>
          </cell>
          <cell r="J242" t="str">
            <v>Argentina</v>
          </cell>
          <cell r="K242" t="str">
            <v>Mendoza</v>
          </cell>
          <cell r="M242" t="str">
            <v>Best</v>
          </cell>
          <cell r="N242">
            <v>10.997999999999999</v>
          </cell>
          <cell r="O242">
            <v>2.6718999999999999</v>
          </cell>
        </row>
        <row r="243">
          <cell r="B243">
            <v>7599418</v>
          </cell>
          <cell r="C243" t="str">
            <v>FW CATENA ALT CAB SAUV 18 75X6</v>
          </cell>
          <cell r="D243" t="str">
            <v>Catena Alta Cabernet Sauvignon 2018</v>
          </cell>
          <cell r="E243" t="str">
            <v>EA</v>
          </cell>
          <cell r="F243">
            <v>6</v>
          </cell>
          <cell r="G243" t="str">
            <v>75 cl x 6</v>
          </cell>
          <cell r="H243" t="str">
            <v>S</v>
          </cell>
          <cell r="I243" t="str">
            <v>Argentina</v>
          </cell>
          <cell r="J243" t="str">
            <v>Argentina</v>
          </cell>
          <cell r="K243" t="str">
            <v>Mendoza</v>
          </cell>
          <cell r="M243" t="str">
            <v>Best</v>
          </cell>
          <cell r="N243">
            <v>11.5122</v>
          </cell>
          <cell r="O243">
            <v>2.6718999999999999</v>
          </cell>
        </row>
        <row r="244">
          <cell r="B244">
            <v>7599516</v>
          </cell>
          <cell r="C244" t="str">
            <v>CATENA ALTA CHARDONNAY 16 75X6</v>
          </cell>
          <cell r="D244" t="str">
            <v>Catena Alta Chardonnay 2016</v>
          </cell>
          <cell r="E244" t="str">
            <v>EA</v>
          </cell>
          <cell r="F244">
            <v>6</v>
          </cell>
          <cell r="G244" t="str">
            <v>75 cl x 6</v>
          </cell>
          <cell r="H244" t="str">
            <v>U</v>
          </cell>
          <cell r="I244" t="str">
            <v>Argentina</v>
          </cell>
          <cell r="J244" t="str">
            <v>Argentina</v>
          </cell>
          <cell r="K244" t="str">
            <v>Mendoza</v>
          </cell>
          <cell r="M244" t="str">
            <v>Best</v>
          </cell>
          <cell r="N244">
            <v>7.9980000000000002</v>
          </cell>
          <cell r="O244">
            <v>2.6718999999999999</v>
          </cell>
        </row>
        <row r="245">
          <cell r="B245">
            <v>7599519</v>
          </cell>
          <cell r="C245" t="str">
            <v>FW CATENA ALTA CHARDON 19 75X6</v>
          </cell>
          <cell r="D245" t="str">
            <v>Catena Alta Chardonnay 2019</v>
          </cell>
          <cell r="E245" t="str">
            <v>EA</v>
          </cell>
          <cell r="F245">
            <v>6</v>
          </cell>
          <cell r="G245" t="str">
            <v>75 cl x 6</v>
          </cell>
          <cell r="H245" t="str">
            <v>U</v>
          </cell>
          <cell r="I245" t="str">
            <v>Argentina</v>
          </cell>
          <cell r="J245" t="str">
            <v>Argentina</v>
          </cell>
          <cell r="K245" t="str">
            <v>Mendoza</v>
          </cell>
          <cell r="M245" t="str">
            <v>Best</v>
          </cell>
          <cell r="N245">
            <v>9.3247</v>
          </cell>
          <cell r="O245">
            <v>2.6718999999999999</v>
          </cell>
        </row>
        <row r="246">
          <cell r="B246">
            <v>7599520</v>
          </cell>
          <cell r="C246" t="str">
            <v>FW CATENA ALTA CHARDON 20 75X6</v>
          </cell>
          <cell r="D246" t="str">
            <v>Catena Alta Chardonnay 2020</v>
          </cell>
          <cell r="E246" t="str">
            <v>EA</v>
          </cell>
          <cell r="F246">
            <v>6</v>
          </cell>
          <cell r="G246" t="str">
            <v>75 cl x 6</v>
          </cell>
          <cell r="H246" t="str">
            <v>S</v>
          </cell>
          <cell r="I246" t="str">
            <v>Argentina</v>
          </cell>
          <cell r="J246" t="str">
            <v>Argentina</v>
          </cell>
          <cell r="K246" t="str">
            <v>Mendoza</v>
          </cell>
          <cell r="M246" t="str">
            <v>Best</v>
          </cell>
          <cell r="N246">
            <v>9.3520000000000003</v>
          </cell>
          <cell r="O246">
            <v>2.6718999999999999</v>
          </cell>
        </row>
        <row r="247">
          <cell r="B247">
            <v>7627115</v>
          </cell>
          <cell r="C247" t="str">
            <v>CATENA ALTA MALBEC 15 75X6</v>
          </cell>
          <cell r="D247" t="str">
            <v>Catena Alta Malbec 2015</v>
          </cell>
          <cell r="E247" t="str">
            <v>EA</v>
          </cell>
          <cell r="F247">
            <v>6</v>
          </cell>
          <cell r="G247" t="str">
            <v>75 cl x 6</v>
          </cell>
          <cell r="H247" t="str">
            <v>U</v>
          </cell>
          <cell r="I247" t="str">
            <v>Argentina</v>
          </cell>
          <cell r="J247" t="str">
            <v>Argentina</v>
          </cell>
          <cell r="K247" t="str">
            <v>Mendoza</v>
          </cell>
          <cell r="M247" t="str">
            <v>Best</v>
          </cell>
          <cell r="N247">
            <v>12.757199999999999</v>
          </cell>
          <cell r="O247">
            <v>2.6718999999999999</v>
          </cell>
        </row>
        <row r="248">
          <cell r="B248">
            <v>7627118</v>
          </cell>
          <cell r="C248" t="str">
            <v>FW CATENA ALTA MALBEC 18 75X6</v>
          </cell>
          <cell r="D248" t="str">
            <v>Catena Alta Malbec 2018 (Wooden Cases)</v>
          </cell>
          <cell r="E248" t="str">
            <v>EA</v>
          </cell>
          <cell r="F248">
            <v>6</v>
          </cell>
          <cell r="G248" t="str">
            <v>75 cl x 6</v>
          </cell>
          <cell r="H248" t="str">
            <v>U</v>
          </cell>
          <cell r="I248" t="str">
            <v>Argentina</v>
          </cell>
          <cell r="J248" t="str">
            <v>Argentina</v>
          </cell>
          <cell r="K248" t="str">
            <v>Mendoza</v>
          </cell>
          <cell r="M248" t="str">
            <v>Best</v>
          </cell>
          <cell r="N248">
            <v>13.087199999999999</v>
          </cell>
          <cell r="O248">
            <v>2.6718999999999999</v>
          </cell>
        </row>
        <row r="249">
          <cell r="B249">
            <v>7627120</v>
          </cell>
          <cell r="C249" t="str">
            <v>FW CATENA ALTA MALBEC 20 75X6</v>
          </cell>
          <cell r="D249" t="str">
            <v>Catena Alta Malbec 2020 (Wooden Cases)</v>
          </cell>
          <cell r="E249" t="str">
            <v>EA</v>
          </cell>
          <cell r="F249">
            <v>6</v>
          </cell>
          <cell r="G249" t="str">
            <v>75 cl x 6</v>
          </cell>
          <cell r="H249" t="str">
            <v>U</v>
          </cell>
          <cell r="I249" t="str">
            <v>Argentina</v>
          </cell>
          <cell r="J249" t="str">
            <v>Argentina</v>
          </cell>
          <cell r="K249" t="str">
            <v>Mendoza</v>
          </cell>
          <cell r="M249" t="str">
            <v>Best</v>
          </cell>
          <cell r="N249">
            <v>13.1153</v>
          </cell>
          <cell r="O249">
            <v>2.6718999999999999</v>
          </cell>
        </row>
        <row r="250">
          <cell r="B250">
            <v>7627121</v>
          </cell>
          <cell r="C250" t="str">
            <v>FW CATENA ALTA MALBEC 21 75X6</v>
          </cell>
          <cell r="D250" t="str">
            <v>Catena Alta Malbec 2021 (Wooden Cases)</v>
          </cell>
          <cell r="E250" t="str">
            <v>EA</v>
          </cell>
          <cell r="F250">
            <v>6</v>
          </cell>
          <cell r="G250" t="str">
            <v>75 cl x 6</v>
          </cell>
          <cell r="H250" t="str">
            <v>S</v>
          </cell>
          <cell r="I250" t="str">
            <v>Argentina</v>
          </cell>
          <cell r="J250" t="str">
            <v>Argentina</v>
          </cell>
          <cell r="K250" t="str">
            <v>Mendoza</v>
          </cell>
          <cell r="M250" t="str">
            <v>Best</v>
          </cell>
          <cell r="N250">
            <v>13.115399999999999</v>
          </cell>
          <cell r="O250">
            <v>2.6718999999999999</v>
          </cell>
        </row>
        <row r="251">
          <cell r="B251">
            <v>41609</v>
          </cell>
          <cell r="C251" t="str">
            <v>CATENA AP VIS FLOR MAL  1.5X6</v>
          </cell>
          <cell r="D251" t="str">
            <v>Catena Appellation Vista Flores Malbec</v>
          </cell>
          <cell r="E251" t="str">
            <v>EA</v>
          </cell>
          <cell r="F251">
            <v>6</v>
          </cell>
          <cell r="G251" t="str">
            <v>1.5 lt x 6</v>
          </cell>
          <cell r="H251" t="str">
            <v>S</v>
          </cell>
          <cell r="I251" t="str">
            <v>Argentina</v>
          </cell>
          <cell r="J251" t="str">
            <v>Argentina</v>
          </cell>
          <cell r="K251" t="str">
            <v>Mendoza</v>
          </cell>
          <cell r="M251" t="str">
            <v>Limited Allocation</v>
          </cell>
          <cell r="N251">
            <v>10.305099999999999</v>
          </cell>
          <cell r="O251">
            <v>5.3437999999999999</v>
          </cell>
        </row>
        <row r="252">
          <cell r="B252">
            <v>71328</v>
          </cell>
          <cell r="C252" t="str">
            <v>CATENA AP VIS FLOR MAL16 1.5X6</v>
          </cell>
          <cell r="D252" t="str">
            <v>Catena Appellation Vista Flores Malbec 2016</v>
          </cell>
          <cell r="E252" t="str">
            <v>EA</v>
          </cell>
          <cell r="F252">
            <v>6</v>
          </cell>
          <cell r="G252" t="str">
            <v>1.5 lt x 6</v>
          </cell>
          <cell r="H252" t="str">
            <v>U</v>
          </cell>
          <cell r="I252" t="str">
            <v>Argentina</v>
          </cell>
          <cell r="J252" t="str">
            <v>Argentina</v>
          </cell>
          <cell r="K252" t="str">
            <v>Mendoza</v>
          </cell>
          <cell r="M252" t="str">
            <v>Limited Allocation</v>
          </cell>
          <cell r="N252">
            <v>9.6623000000000001</v>
          </cell>
          <cell r="O252">
            <v>5.3437999999999999</v>
          </cell>
        </row>
        <row r="253">
          <cell r="B253">
            <v>41292</v>
          </cell>
          <cell r="C253" t="str">
            <v>CATENA AP CAB SAUV 75X6</v>
          </cell>
          <cell r="D253" t="str">
            <v>Catena Appellation Cabernet Sauvignon</v>
          </cell>
          <cell r="E253" t="str">
            <v>EA</v>
          </cell>
          <cell r="F253">
            <v>6</v>
          </cell>
          <cell r="G253" t="str">
            <v>75 cl x 6</v>
          </cell>
          <cell r="H253" t="str">
            <v>S</v>
          </cell>
          <cell r="I253" t="str">
            <v>Argentina</v>
          </cell>
          <cell r="J253" t="str">
            <v>Argentina</v>
          </cell>
          <cell r="K253" t="str">
            <v>Mendoza</v>
          </cell>
          <cell r="M253" t="str">
            <v>Better</v>
          </cell>
          <cell r="N253">
            <v>5.1820000000000004</v>
          </cell>
          <cell r="O253">
            <v>2.6718999999999999</v>
          </cell>
        </row>
        <row r="254">
          <cell r="B254">
            <v>41653</v>
          </cell>
          <cell r="C254" t="str">
            <v>CATENA AP VIS FLOR MALB 75X6</v>
          </cell>
          <cell r="D254" t="str">
            <v>Catena Appellation Vista Flores Malbec</v>
          </cell>
          <cell r="E254" t="str">
            <v>EA</v>
          </cell>
          <cell r="F254">
            <v>6</v>
          </cell>
          <cell r="G254" t="str">
            <v>75 cl x 6</v>
          </cell>
          <cell r="H254" t="str">
            <v>S</v>
          </cell>
          <cell r="I254" t="str">
            <v>Argentina</v>
          </cell>
          <cell r="J254" t="str">
            <v>Argentina</v>
          </cell>
          <cell r="K254" t="str">
            <v>Mendoza</v>
          </cell>
          <cell r="M254" t="str">
            <v>Good</v>
          </cell>
          <cell r="N254">
            <v>5.1820000000000004</v>
          </cell>
          <cell r="O254">
            <v>2.6718999999999999</v>
          </cell>
        </row>
        <row r="255">
          <cell r="B255">
            <v>42255</v>
          </cell>
          <cell r="C255" t="str">
            <v>CATENA AGRELO CAB SAUV19 75X6</v>
          </cell>
          <cell r="D255" t="str">
            <v>Catena Appellation Agrelo Cabernet Sauvignon 2019</v>
          </cell>
          <cell r="E255" t="str">
            <v>EA</v>
          </cell>
          <cell r="F255">
            <v>6</v>
          </cell>
          <cell r="G255" t="str">
            <v>75 cl x 6</v>
          </cell>
          <cell r="H255" t="str">
            <v>U</v>
          </cell>
          <cell r="I255" t="str">
            <v>Argentina</v>
          </cell>
          <cell r="J255" t="str">
            <v>Argentina</v>
          </cell>
          <cell r="K255" t="str">
            <v>Mendoza</v>
          </cell>
          <cell r="L255" t="str">
            <v>Still Red</v>
          </cell>
          <cell r="M255" t="str">
            <v>Better</v>
          </cell>
          <cell r="N255">
            <v>4.7614000000000001</v>
          </cell>
          <cell r="O255">
            <v>2.6718999999999999</v>
          </cell>
        </row>
        <row r="256">
          <cell r="B256">
            <v>72823</v>
          </cell>
          <cell r="C256" t="str">
            <v>CATENA AP CAB SAUV 17 75X6</v>
          </cell>
          <cell r="D256" t="str">
            <v>Catena Appellation Cabernet Sauvignon 2017</v>
          </cell>
          <cell r="E256" t="str">
            <v>EA</v>
          </cell>
          <cell r="F256">
            <v>6</v>
          </cell>
          <cell r="G256" t="str">
            <v>75 cl x 6</v>
          </cell>
          <cell r="H256" t="str">
            <v>U</v>
          </cell>
          <cell r="I256" t="str">
            <v>Argentina</v>
          </cell>
          <cell r="J256" t="str">
            <v>Argentina</v>
          </cell>
          <cell r="K256" t="str">
            <v>Mendoza</v>
          </cell>
          <cell r="M256" t="str">
            <v>Better</v>
          </cell>
          <cell r="N256">
            <v>4.8521000000000001</v>
          </cell>
          <cell r="O256">
            <v>2.6718999999999999</v>
          </cell>
        </row>
        <row r="257">
          <cell r="B257">
            <v>72892</v>
          </cell>
          <cell r="C257" t="str">
            <v>CATENA AP CHARDONNAY 18 75X6</v>
          </cell>
          <cell r="D257" t="str">
            <v>Catena Appellation Chardonnay 2018</v>
          </cell>
          <cell r="E257" t="str">
            <v>EA</v>
          </cell>
          <cell r="F257">
            <v>6</v>
          </cell>
          <cell r="G257" t="str">
            <v>75 cl x 6</v>
          </cell>
          <cell r="H257" t="str">
            <v>U</v>
          </cell>
          <cell r="I257" t="str">
            <v>Argentina</v>
          </cell>
          <cell r="J257" t="str">
            <v>Argentina</v>
          </cell>
          <cell r="K257" t="str">
            <v>Mendoza</v>
          </cell>
          <cell r="M257" t="str">
            <v>Good</v>
          </cell>
          <cell r="N257">
            <v>4.6254</v>
          </cell>
          <cell r="O257">
            <v>2.6718999999999999</v>
          </cell>
        </row>
        <row r="258">
          <cell r="B258">
            <v>74378</v>
          </cell>
          <cell r="C258" t="str">
            <v>CATENA AP AGRELO MALBEC 75X6</v>
          </cell>
          <cell r="D258" t="str">
            <v>Catena Appellation Agrelo Malbec (Gaucho)</v>
          </cell>
          <cell r="E258" t="str">
            <v>EA</v>
          </cell>
          <cell r="F258">
            <v>6</v>
          </cell>
          <cell r="G258" t="str">
            <v>75 cl x 6</v>
          </cell>
          <cell r="H258" t="str">
            <v>S</v>
          </cell>
          <cell r="I258" t="str">
            <v>Argentina</v>
          </cell>
          <cell r="J258" t="str">
            <v>Argentina</v>
          </cell>
          <cell r="K258" t="str">
            <v>Mendoza</v>
          </cell>
          <cell r="M258" t="str">
            <v>Good</v>
          </cell>
          <cell r="N258">
            <v>5.1820000000000004</v>
          </cell>
          <cell r="O258">
            <v>2.6718999999999999</v>
          </cell>
        </row>
        <row r="259">
          <cell r="B259">
            <v>74531</v>
          </cell>
          <cell r="C259" t="str">
            <v>CATENA AP CAB FRANC 75X6</v>
          </cell>
          <cell r="D259" t="str">
            <v>Catena Appellation Cabernet Franc</v>
          </cell>
          <cell r="E259" t="str">
            <v>EA</v>
          </cell>
          <cell r="F259">
            <v>6</v>
          </cell>
          <cell r="G259" t="str">
            <v>75 cl x 6</v>
          </cell>
          <cell r="H259" t="str">
            <v>S</v>
          </cell>
          <cell r="I259" t="str">
            <v>Argentina</v>
          </cell>
          <cell r="J259" t="str">
            <v>Argentina</v>
          </cell>
          <cell r="K259" t="str">
            <v>Mendoza</v>
          </cell>
          <cell r="M259" t="str">
            <v>Good</v>
          </cell>
          <cell r="N259">
            <v>5.1820000000000004</v>
          </cell>
          <cell r="O259">
            <v>2.6718999999999999</v>
          </cell>
        </row>
        <row r="260">
          <cell r="B260">
            <v>76273</v>
          </cell>
          <cell r="C260" t="str">
            <v>CATENA AP LA CONSUL MAL 75X6</v>
          </cell>
          <cell r="D260" t="str">
            <v>Catena La Consulta Appellation Malbec</v>
          </cell>
          <cell r="E260" t="str">
            <v>EA</v>
          </cell>
          <cell r="F260">
            <v>6</v>
          </cell>
          <cell r="G260" t="str">
            <v>75 cl x 6</v>
          </cell>
          <cell r="H260" t="str">
            <v>S</v>
          </cell>
          <cell r="I260" t="str">
            <v>Argentina</v>
          </cell>
          <cell r="J260" t="str">
            <v>Argentina</v>
          </cell>
          <cell r="K260" t="str">
            <v>Mendoza</v>
          </cell>
          <cell r="M260" t="str">
            <v>Good</v>
          </cell>
          <cell r="N260">
            <v>5.1820000000000004</v>
          </cell>
          <cell r="O260">
            <v>2.6718999999999999</v>
          </cell>
        </row>
        <row r="261">
          <cell r="B261">
            <v>76329</v>
          </cell>
          <cell r="C261" t="str">
            <v>CATENA AP CHARDONNAY 75X6</v>
          </cell>
          <cell r="D261" t="str">
            <v>Catena Appellation Chardonnay</v>
          </cell>
          <cell r="E261" t="str">
            <v>EA</v>
          </cell>
          <cell r="F261">
            <v>6</v>
          </cell>
          <cell r="G261" t="str">
            <v>75 cl x 6</v>
          </cell>
          <cell r="H261" t="str">
            <v>S</v>
          </cell>
          <cell r="I261" t="str">
            <v>Argentina</v>
          </cell>
          <cell r="J261" t="str">
            <v>Argentina</v>
          </cell>
          <cell r="K261" t="str">
            <v>Mendoza</v>
          </cell>
          <cell r="M261" t="str">
            <v>Good</v>
          </cell>
          <cell r="N261">
            <v>4.9402999999999997</v>
          </cell>
          <cell r="O261">
            <v>2.6718999999999999</v>
          </cell>
        </row>
        <row r="262">
          <cell r="B262">
            <v>41384</v>
          </cell>
          <cell r="C262" t="str">
            <v>HARRODS MALBEC 75X12</v>
          </cell>
          <cell r="D262" t="str">
            <v>Harrods Malbec</v>
          </cell>
          <cell r="E262" t="str">
            <v>EA</v>
          </cell>
          <cell r="F262">
            <v>12</v>
          </cell>
          <cell r="G262" t="str">
            <v>75 cl x 12</v>
          </cell>
          <cell r="H262" t="str">
            <v>S</v>
          </cell>
          <cell r="I262" t="str">
            <v>Argentina</v>
          </cell>
          <cell r="J262" t="str">
            <v>Argentina</v>
          </cell>
          <cell r="K262" t="str">
            <v>Mendoza</v>
          </cell>
          <cell r="M262" t="str">
            <v>Good</v>
          </cell>
          <cell r="N262">
            <v>3.3868</v>
          </cell>
          <cell r="O262">
            <v>2.6718999999999999</v>
          </cell>
        </row>
        <row r="263">
          <cell r="B263">
            <v>73550</v>
          </cell>
          <cell r="C263" t="str">
            <v>CATENA SP SELCAB SAUV 12X75</v>
          </cell>
          <cell r="D263" t="str">
            <v>Catena Cabernet Sauvignon Special Selection for The Wine Society</v>
          </cell>
          <cell r="E263" t="str">
            <v>EA</v>
          </cell>
          <cell r="F263">
            <v>12</v>
          </cell>
          <cell r="G263" t="str">
            <v>75 cl x 12</v>
          </cell>
          <cell r="H263" t="str">
            <v>U</v>
          </cell>
          <cell r="I263" t="str">
            <v>Argentina</v>
          </cell>
          <cell r="J263" t="str">
            <v>Argentina</v>
          </cell>
          <cell r="K263" t="str">
            <v>Mendoza</v>
          </cell>
          <cell r="M263" t="str">
            <v>Good</v>
          </cell>
          <cell r="N263">
            <v>3.9346000000000001</v>
          </cell>
          <cell r="O263">
            <v>2.6718999999999999</v>
          </cell>
        </row>
        <row r="264">
          <cell r="B264">
            <v>76332</v>
          </cell>
          <cell r="C264" t="str">
            <v>SOCIETYS EXHIBIT MALB 20 75X12</v>
          </cell>
          <cell r="D264" t="str">
            <v>The Society´s Exhibition Mendoza Malbec 2020</v>
          </cell>
          <cell r="E264" t="str">
            <v>EA</v>
          </cell>
          <cell r="F264">
            <v>12</v>
          </cell>
          <cell r="G264" t="str">
            <v>75 cl x 12</v>
          </cell>
          <cell r="H264" t="str">
            <v>U</v>
          </cell>
          <cell r="I264" t="str">
            <v>Argentina</v>
          </cell>
          <cell r="J264" t="str">
            <v>Argentina</v>
          </cell>
          <cell r="K264" t="str">
            <v>Mendoza</v>
          </cell>
          <cell r="L264" t="str">
            <v>Still Red</v>
          </cell>
          <cell r="M264" t="str">
            <v>Good</v>
          </cell>
          <cell r="N264">
            <v>3.7082999999999999</v>
          </cell>
          <cell r="O264">
            <v>2.6718999999999999</v>
          </cell>
        </row>
        <row r="265">
          <cell r="B265">
            <v>41553</v>
          </cell>
          <cell r="C265" t="str">
            <v>CATENA CHARDONNAY 75X6</v>
          </cell>
          <cell r="D265" t="str">
            <v>Catena Chardonnay</v>
          </cell>
          <cell r="E265" t="str">
            <v>EA</v>
          </cell>
          <cell r="F265">
            <v>6</v>
          </cell>
          <cell r="G265" t="str">
            <v>75 cl x 6</v>
          </cell>
          <cell r="H265" t="str">
            <v>S</v>
          </cell>
          <cell r="I265" t="str">
            <v>Argentina</v>
          </cell>
          <cell r="J265" t="str">
            <v>Argentina</v>
          </cell>
          <cell r="K265" t="str">
            <v>Mendoza</v>
          </cell>
          <cell r="M265" t="str">
            <v>Good</v>
          </cell>
          <cell r="N265">
            <v>4.6520000000000001</v>
          </cell>
          <cell r="O265">
            <v>2.6718999999999999</v>
          </cell>
        </row>
        <row r="266">
          <cell r="B266">
            <v>41777</v>
          </cell>
          <cell r="C266" t="str">
            <v>CATENA ALTAMIRA MALBEC 75X6</v>
          </cell>
          <cell r="D266" t="str">
            <v>Catena Appellation Paraje Altamira Malbec (Fazenda Only)</v>
          </cell>
          <cell r="E266" t="str">
            <v>EA</v>
          </cell>
          <cell r="F266">
            <v>6</v>
          </cell>
          <cell r="G266" t="str">
            <v>75 cl x 6</v>
          </cell>
          <cell r="H266" t="str">
            <v>S</v>
          </cell>
          <cell r="I266" t="str">
            <v>Argentina</v>
          </cell>
          <cell r="J266" t="str">
            <v>Argentina</v>
          </cell>
          <cell r="K266" t="str">
            <v>Mendoza</v>
          </cell>
          <cell r="L266" t="str">
            <v>Still Red</v>
          </cell>
          <cell r="M266" t="str">
            <v>Better</v>
          </cell>
          <cell r="N266">
            <v>5.1669999999999998</v>
          </cell>
          <cell r="O266">
            <v>2.6718999999999999</v>
          </cell>
        </row>
        <row r="267">
          <cell r="B267">
            <v>42390</v>
          </cell>
          <cell r="C267" t="str">
            <v>FW CATENA ZAPA NICASIA 19 75X6</v>
          </cell>
          <cell r="D267" t="str">
            <v>Catena Zapata Malbec Nicasia 2019</v>
          </cell>
          <cell r="E267" t="str">
            <v>EA</v>
          </cell>
          <cell r="F267">
            <v>6</v>
          </cell>
          <cell r="G267" t="str">
            <v>75 cl x 6</v>
          </cell>
          <cell r="H267" t="str">
            <v>U</v>
          </cell>
          <cell r="I267" t="str">
            <v>Argentina</v>
          </cell>
          <cell r="J267" t="str">
            <v>Argentina</v>
          </cell>
          <cell r="K267" t="str">
            <v>Mendoza</v>
          </cell>
          <cell r="M267" t="str">
            <v>Fine Wine</v>
          </cell>
          <cell r="N267">
            <v>28.102</v>
          </cell>
          <cell r="O267">
            <v>2.6718999999999999</v>
          </cell>
        </row>
        <row r="268">
          <cell r="B268">
            <v>42794</v>
          </cell>
          <cell r="C268" t="str">
            <v>PASARISA PAT PINOT NOIR 75X6</v>
          </cell>
          <cell r="D268" t="str">
            <v>Pasarisa Patagonia Pinot Noir 2020</v>
          </cell>
          <cell r="E268" t="str">
            <v>EA</v>
          </cell>
          <cell r="F268">
            <v>6</v>
          </cell>
          <cell r="G268" t="str">
            <v>75 cl x 6</v>
          </cell>
          <cell r="H268" t="str">
            <v>S</v>
          </cell>
          <cell r="I268" t="str">
            <v>Argentina</v>
          </cell>
          <cell r="J268" t="str">
            <v>Argentina</v>
          </cell>
          <cell r="K268" t="str">
            <v>Patagonia</v>
          </cell>
          <cell r="M268" t="str">
            <v>Good</v>
          </cell>
          <cell r="N268">
            <v>4.0202999999999998</v>
          </cell>
          <cell r="O268">
            <v>2.6718999999999999</v>
          </cell>
        </row>
        <row r="269">
          <cell r="B269">
            <v>43501</v>
          </cell>
          <cell r="C269" t="str">
            <v>CATENA ALTA CHARDONNAY 20 75X6</v>
          </cell>
          <cell r="D269" t="str">
            <v>Catena Alta Chardonnay 2020</v>
          </cell>
          <cell r="E269" t="str">
            <v>EA</v>
          </cell>
          <cell r="F269">
            <v>6</v>
          </cell>
          <cell r="G269" t="str">
            <v>75 cl x 6</v>
          </cell>
          <cell r="H269" t="str">
            <v>U</v>
          </cell>
          <cell r="I269" t="str">
            <v>Argentina</v>
          </cell>
          <cell r="J269" t="str">
            <v>Argentina</v>
          </cell>
          <cell r="K269" t="str">
            <v>Mendoza</v>
          </cell>
          <cell r="M269" t="str">
            <v>Best</v>
          </cell>
          <cell r="N269">
            <v>7.8025000000000002</v>
          </cell>
          <cell r="O269">
            <v>2.6718999999999999</v>
          </cell>
        </row>
        <row r="270">
          <cell r="B270">
            <v>43511</v>
          </cell>
          <cell r="C270" t="str">
            <v>FW MARCHIGIANA CRIOLLA 19 75X6</v>
          </cell>
          <cell r="D270" t="str">
            <v>Catena La Marchigiana Criolla Chica 2021 (Gaucho)</v>
          </cell>
          <cell r="E270" t="str">
            <v>EA</v>
          </cell>
          <cell r="F270">
            <v>6</v>
          </cell>
          <cell r="G270" t="str">
            <v>75 cl x 6</v>
          </cell>
          <cell r="H270" t="str">
            <v>U</v>
          </cell>
          <cell r="I270" t="str">
            <v>Argentina</v>
          </cell>
          <cell r="J270" t="str">
            <v>Argentina</v>
          </cell>
          <cell r="K270" t="str">
            <v>Mendoza</v>
          </cell>
          <cell r="M270" t="str">
            <v>Better</v>
          </cell>
          <cell r="N270">
            <v>6.6020000000000003</v>
          </cell>
          <cell r="O270">
            <v>2.6718999999999999</v>
          </cell>
        </row>
        <row r="271">
          <cell r="B271">
            <v>43540</v>
          </cell>
          <cell r="C271" t="str">
            <v>FW NICOLAS CATE ZAPATA 18 75X6</v>
          </cell>
          <cell r="D271" t="str">
            <v>Nicolas Catena Zapata 2018</v>
          </cell>
          <cell r="E271" t="str">
            <v>EA</v>
          </cell>
          <cell r="F271">
            <v>6</v>
          </cell>
          <cell r="G271" t="str">
            <v>75 cl x 6</v>
          </cell>
          <cell r="H271" t="str">
            <v>U</v>
          </cell>
          <cell r="I271" t="str">
            <v>Argentina</v>
          </cell>
          <cell r="J271" t="str">
            <v>Argentina</v>
          </cell>
          <cell r="K271" t="str">
            <v>Mendoza</v>
          </cell>
          <cell r="M271" t="str">
            <v>Fine Wine</v>
          </cell>
          <cell r="N271">
            <v>39.108499999999999</v>
          </cell>
          <cell r="O271">
            <v>2.6718999999999999</v>
          </cell>
        </row>
        <row r="272">
          <cell r="B272">
            <v>43709</v>
          </cell>
          <cell r="C272" t="str">
            <v>FW NICOLAS CATENA ZAP 02 75X6</v>
          </cell>
          <cell r="D272" t="str">
            <v>Nicolas Catena Zapata 2002</v>
          </cell>
          <cell r="E272" t="str">
            <v>EA</v>
          </cell>
          <cell r="F272">
            <v>6</v>
          </cell>
          <cell r="G272" t="str">
            <v>75 cl x 6</v>
          </cell>
          <cell r="H272" t="str">
            <v>U</v>
          </cell>
          <cell r="I272" t="str">
            <v>Argentina</v>
          </cell>
          <cell r="J272" t="str">
            <v>Argentina</v>
          </cell>
          <cell r="K272" t="str">
            <v>Mendoza</v>
          </cell>
          <cell r="L272" t="str">
            <v>Still Red</v>
          </cell>
          <cell r="M272" t="str">
            <v>Fine Wine</v>
          </cell>
          <cell r="N272">
            <v>63.889200000000002</v>
          </cell>
          <cell r="O272">
            <v>2.6718999999999999</v>
          </cell>
        </row>
        <row r="273">
          <cell r="B273">
            <v>43710</v>
          </cell>
          <cell r="C273" t="str">
            <v>FW NICOLAS CATENA ZAP 03 75X6</v>
          </cell>
          <cell r="D273" t="str">
            <v>Nicolas Catena Zapata 2003</v>
          </cell>
          <cell r="E273" t="str">
            <v>EA</v>
          </cell>
          <cell r="F273">
            <v>6</v>
          </cell>
          <cell r="G273" t="str">
            <v>75 cl x 6</v>
          </cell>
          <cell r="H273" t="str">
            <v>U</v>
          </cell>
          <cell r="I273" t="str">
            <v>Argentina</v>
          </cell>
          <cell r="J273" t="str">
            <v>Argentina</v>
          </cell>
          <cell r="K273" t="str">
            <v>Mendoza</v>
          </cell>
          <cell r="L273" t="str">
            <v>Still Red</v>
          </cell>
          <cell r="M273" t="str">
            <v>Fine Wine</v>
          </cell>
          <cell r="N273">
            <v>62.9681</v>
          </cell>
          <cell r="O273">
            <v>2.6718999999999999</v>
          </cell>
        </row>
        <row r="274">
          <cell r="B274">
            <v>43711</v>
          </cell>
          <cell r="C274" t="str">
            <v>FW NICOLAS CATENA ZAP 04 75X6</v>
          </cell>
          <cell r="D274" t="str">
            <v>FW Nicolas Catena Zapata 2004</v>
          </cell>
          <cell r="E274" t="str">
            <v>EA</v>
          </cell>
          <cell r="F274">
            <v>6</v>
          </cell>
          <cell r="G274" t="str">
            <v>75 cl x 6</v>
          </cell>
          <cell r="H274" t="str">
            <v>S</v>
          </cell>
          <cell r="I274" t="str">
            <v>Argentina</v>
          </cell>
          <cell r="J274" t="str">
            <v>Argentina</v>
          </cell>
          <cell r="K274" t="str">
            <v>Mendoza</v>
          </cell>
          <cell r="L274" t="str">
            <v>Still Red</v>
          </cell>
          <cell r="M274" t="str">
            <v>Fine Wine</v>
          </cell>
          <cell r="N274">
            <v>63.963799999999999</v>
          </cell>
          <cell r="O274">
            <v>2.6718999999999999</v>
          </cell>
        </row>
        <row r="275">
          <cell r="B275">
            <v>44422</v>
          </cell>
          <cell r="C275" t="str">
            <v>FW MARCHIGIANA CRIOLLA 20 75X6</v>
          </cell>
          <cell r="D275" t="str">
            <v>Catena La Marchigiana Criolla Chica 2020 (Gaucho)</v>
          </cell>
          <cell r="E275" t="str">
            <v>EA</v>
          </cell>
          <cell r="F275">
            <v>6</v>
          </cell>
          <cell r="G275" t="str">
            <v>75 cl x 6</v>
          </cell>
          <cell r="H275" t="str">
            <v>S</v>
          </cell>
          <cell r="I275" t="str">
            <v>Argentina</v>
          </cell>
          <cell r="J275" t="str">
            <v>Argentina</v>
          </cell>
          <cell r="K275" t="str">
            <v>Mendoza</v>
          </cell>
          <cell r="M275" t="str">
            <v>Better</v>
          </cell>
          <cell r="N275">
            <v>6.6020000000000003</v>
          </cell>
          <cell r="O275">
            <v>2.6718999999999999</v>
          </cell>
        </row>
        <row r="276">
          <cell r="B276">
            <v>45276</v>
          </cell>
          <cell r="C276" t="str">
            <v>FW NICOLAS CATE ZAPATA 19 75X6</v>
          </cell>
          <cell r="D276" t="str">
            <v>Nicolas Catena Zapata 2019</v>
          </cell>
          <cell r="E276" t="str">
            <v>EA</v>
          </cell>
          <cell r="F276">
            <v>6</v>
          </cell>
          <cell r="G276" t="str">
            <v>75 cl x 6</v>
          </cell>
          <cell r="H276" t="str">
            <v>S</v>
          </cell>
          <cell r="I276" t="str">
            <v>Argentina</v>
          </cell>
          <cell r="J276" t="str">
            <v>Argentina</v>
          </cell>
          <cell r="K276" t="str">
            <v>Mendoza</v>
          </cell>
          <cell r="M276" t="str">
            <v>Fine Wine</v>
          </cell>
          <cell r="N276">
            <v>46.564599999999999</v>
          </cell>
          <cell r="O276">
            <v>2.6718999999999999</v>
          </cell>
        </row>
        <row r="277">
          <cell r="B277">
            <v>45413</v>
          </cell>
          <cell r="C277" t="str">
            <v>LUCA CHARDONNAY G-LOT 21 75X6</v>
          </cell>
          <cell r="D277" t="str">
            <v>Luca Chardonnay G-Lot 2021, Uco Valley</v>
          </cell>
          <cell r="E277" t="str">
            <v>EA</v>
          </cell>
          <cell r="F277">
            <v>6</v>
          </cell>
          <cell r="G277" t="str">
            <v>75 cl x 6</v>
          </cell>
          <cell r="H277" t="str">
            <v>S</v>
          </cell>
          <cell r="I277" t="str">
            <v>Argentina</v>
          </cell>
          <cell r="J277" t="str">
            <v>Argentina</v>
          </cell>
          <cell r="K277" t="str">
            <v>Argentina</v>
          </cell>
          <cell r="L277" t="str">
            <v>Still White</v>
          </cell>
          <cell r="M277" t="str">
            <v>Best</v>
          </cell>
          <cell r="N277">
            <v>11.74</v>
          </cell>
          <cell r="O277">
            <v>2.6718999999999999</v>
          </cell>
        </row>
        <row r="278">
          <cell r="B278">
            <v>45465</v>
          </cell>
          <cell r="C278" t="str">
            <v>FW CATENA ZAP ARGENTIN 20 75X6</v>
          </cell>
          <cell r="D278" t="str">
            <v>Catena Zapata Malbec Argentino (Wooden Case) 2020</v>
          </cell>
          <cell r="E278" t="str">
            <v>EA</v>
          </cell>
          <cell r="F278">
            <v>6</v>
          </cell>
          <cell r="G278" t="str">
            <v>75 cl x 6</v>
          </cell>
          <cell r="H278" t="str">
            <v>U</v>
          </cell>
          <cell r="I278" t="str">
            <v>Argentina</v>
          </cell>
          <cell r="J278" t="str">
            <v>Argentina</v>
          </cell>
          <cell r="K278" t="str">
            <v>Mendoza</v>
          </cell>
          <cell r="M278" t="str">
            <v>Fine Wine</v>
          </cell>
          <cell r="N278">
            <v>30.512</v>
          </cell>
          <cell r="O278">
            <v>2.6718999999999999</v>
          </cell>
        </row>
        <row r="279">
          <cell r="B279">
            <v>46412</v>
          </cell>
          <cell r="C279" t="str">
            <v>FW CATENA ZAPA NICASIA 21 75X6</v>
          </cell>
          <cell r="D279" t="str">
            <v>Catena Zapata Malbec Nicasia 2021</v>
          </cell>
          <cell r="E279" t="str">
            <v>EA</v>
          </cell>
          <cell r="F279">
            <v>6</v>
          </cell>
          <cell r="G279" t="str">
            <v>75 cl x 6</v>
          </cell>
          <cell r="H279" t="str">
            <v>S</v>
          </cell>
          <cell r="I279" t="str">
            <v>Argentina</v>
          </cell>
          <cell r="J279" t="str">
            <v>Argentina</v>
          </cell>
          <cell r="K279" t="str">
            <v>Mendoza</v>
          </cell>
          <cell r="M279" t="str">
            <v>Fine Wine</v>
          </cell>
          <cell r="N279">
            <v>28.102</v>
          </cell>
          <cell r="O279">
            <v>2.6718999999999999</v>
          </cell>
        </row>
        <row r="280">
          <cell r="B280">
            <v>46420</v>
          </cell>
          <cell r="C280" t="str">
            <v>FW CATENA ZAPATA ARGEN 04 75X6</v>
          </cell>
          <cell r="D280" t="str">
            <v>Catena Zapata Malbec Argentino (Wooden Case) 2004</v>
          </cell>
          <cell r="E280" t="str">
            <v>CS</v>
          </cell>
          <cell r="F280">
            <v>1</v>
          </cell>
          <cell r="G280" t="str">
            <v>75 cl x 6</v>
          </cell>
          <cell r="H280" t="str">
            <v>S</v>
          </cell>
          <cell r="I280" t="str">
            <v>Argentina</v>
          </cell>
          <cell r="J280" t="str">
            <v>Argentina</v>
          </cell>
          <cell r="K280" t="str">
            <v>Mendoza</v>
          </cell>
          <cell r="M280" t="str">
            <v>Best</v>
          </cell>
          <cell r="N280">
            <v>295.98320000000001</v>
          </cell>
          <cell r="O280">
            <v>16.031300000000002</v>
          </cell>
        </row>
        <row r="281">
          <cell r="B281">
            <v>46421</v>
          </cell>
          <cell r="C281" t="str">
            <v>FW CATENA ZAP NICASIA 14 75X6</v>
          </cell>
          <cell r="D281" t="str">
            <v>FW Catena Zapata Malbec Nicasia 2014</v>
          </cell>
          <cell r="E281" t="str">
            <v>EA</v>
          </cell>
          <cell r="F281">
            <v>6</v>
          </cell>
          <cell r="G281" t="str">
            <v>75 cl x 6</v>
          </cell>
          <cell r="H281" t="str">
            <v>S</v>
          </cell>
          <cell r="I281" t="str">
            <v>Argentina</v>
          </cell>
          <cell r="J281" t="str">
            <v>Argentina</v>
          </cell>
          <cell r="K281" t="str">
            <v>Mendoza</v>
          </cell>
          <cell r="M281" t="str">
            <v>Best</v>
          </cell>
          <cell r="N281">
            <v>33.268799999999999</v>
          </cell>
          <cell r="O281">
            <v>2.6718999999999999</v>
          </cell>
        </row>
        <row r="282">
          <cell r="B282">
            <v>72080</v>
          </cell>
          <cell r="C282" t="str">
            <v>RETAMO MALBEC 18 75X6</v>
          </cell>
          <cell r="D282" t="str">
            <v>Retamo Malbec 2018</v>
          </cell>
          <cell r="E282" t="str">
            <v>EA</v>
          </cell>
          <cell r="F282">
            <v>6</v>
          </cell>
          <cell r="G282" t="str">
            <v>75 cl x 6</v>
          </cell>
          <cell r="H282" t="str">
            <v>U</v>
          </cell>
          <cell r="I282" t="str">
            <v>Argentina</v>
          </cell>
          <cell r="J282" t="str">
            <v>Argentina</v>
          </cell>
          <cell r="K282" t="str">
            <v>Mendoza</v>
          </cell>
          <cell r="L282" t="str">
            <v>Still Red</v>
          </cell>
          <cell r="M282" t="str">
            <v>Good</v>
          </cell>
          <cell r="N282">
            <v>2.6587000000000001</v>
          </cell>
          <cell r="O282">
            <v>2.6718999999999999</v>
          </cell>
        </row>
        <row r="283">
          <cell r="B283">
            <v>72255</v>
          </cell>
          <cell r="C283" t="str">
            <v>CATENA AP LUNLUNTA VIN 75X6</v>
          </cell>
          <cell r="D283" t="str">
            <v>Catena Vinas Malbec Lunlunta (Gaucho only)</v>
          </cell>
          <cell r="E283" t="str">
            <v>EA</v>
          </cell>
          <cell r="F283">
            <v>6</v>
          </cell>
          <cell r="G283" t="str">
            <v>75 cl x 6</v>
          </cell>
          <cell r="H283" t="str">
            <v>U</v>
          </cell>
          <cell r="I283" t="str">
            <v>Argentina</v>
          </cell>
          <cell r="J283" t="str">
            <v>Argentina</v>
          </cell>
          <cell r="K283" t="str">
            <v>Mendoza</v>
          </cell>
          <cell r="M283" t="str">
            <v>Best</v>
          </cell>
          <cell r="N283">
            <v>4.8521000000000001</v>
          </cell>
          <cell r="O283">
            <v>2.6718999999999999</v>
          </cell>
        </row>
        <row r="284">
          <cell r="B284">
            <v>72825</v>
          </cell>
          <cell r="C284" t="str">
            <v>CATENA ZAPATA NICASIA 15 75X6</v>
          </cell>
          <cell r="D284" t="str">
            <v>Catena Zapata Malbec Nicasia 2015</v>
          </cell>
          <cell r="E284" t="str">
            <v>EA</v>
          </cell>
          <cell r="F284">
            <v>6</v>
          </cell>
          <cell r="G284" t="str">
            <v>75 cl x 6</v>
          </cell>
          <cell r="H284" t="str">
            <v>U</v>
          </cell>
          <cell r="I284" t="str">
            <v>Argentina</v>
          </cell>
          <cell r="J284" t="str">
            <v>Argentina</v>
          </cell>
          <cell r="K284" t="str">
            <v>Mendoza</v>
          </cell>
          <cell r="M284" t="str">
            <v>Best</v>
          </cell>
          <cell r="N284">
            <v>28.0777</v>
          </cell>
          <cell r="O284">
            <v>2.6718999999999999</v>
          </cell>
        </row>
        <row r="285">
          <cell r="B285">
            <v>73141</v>
          </cell>
          <cell r="C285" t="str">
            <v>FW MARCHIGIANA CRIOLLA 18 75X6</v>
          </cell>
          <cell r="D285" t="str">
            <v>Catena La Marchigiana Criolla Chica 2018 (Gaucho)</v>
          </cell>
          <cell r="E285" t="str">
            <v>EA</v>
          </cell>
          <cell r="F285">
            <v>6</v>
          </cell>
          <cell r="G285" t="str">
            <v>75 cl x 6</v>
          </cell>
          <cell r="H285" t="str">
            <v>U</v>
          </cell>
          <cell r="I285" t="str">
            <v>Argentina</v>
          </cell>
          <cell r="J285" t="str">
            <v>Argentina</v>
          </cell>
          <cell r="K285" t="str">
            <v>Mendoza</v>
          </cell>
          <cell r="M285" t="str">
            <v>Better</v>
          </cell>
          <cell r="N285">
            <v>6.8746999999999998</v>
          </cell>
          <cell r="O285">
            <v>2.6718999999999999</v>
          </cell>
        </row>
        <row r="286">
          <cell r="B286">
            <v>74632</v>
          </cell>
          <cell r="C286" t="str">
            <v>CATENA ZAPATA NICASIA 16 75X6</v>
          </cell>
          <cell r="D286" t="str">
            <v>Catena Zapata Malbec Nicasia 2016</v>
          </cell>
          <cell r="E286" t="str">
            <v>EA</v>
          </cell>
          <cell r="F286">
            <v>6</v>
          </cell>
          <cell r="G286" t="str">
            <v>75 cl x 6</v>
          </cell>
          <cell r="H286" t="str">
            <v>U</v>
          </cell>
          <cell r="I286" t="str">
            <v>Argentina</v>
          </cell>
          <cell r="J286" t="str">
            <v>Argentina</v>
          </cell>
          <cell r="K286" t="str">
            <v>Mendoza</v>
          </cell>
          <cell r="M286" t="str">
            <v>Best</v>
          </cell>
          <cell r="N286">
            <v>28.0777</v>
          </cell>
          <cell r="O286">
            <v>2.6718999999999999</v>
          </cell>
        </row>
        <row r="287">
          <cell r="B287">
            <v>76144</v>
          </cell>
          <cell r="C287" t="str">
            <v>CATENA ZAPATA NICASIA 18 75X6</v>
          </cell>
          <cell r="D287" t="str">
            <v>Catena Zapata Malbec Nicasia 2018</v>
          </cell>
          <cell r="E287" t="str">
            <v>EA</v>
          </cell>
          <cell r="F287">
            <v>6</v>
          </cell>
          <cell r="G287" t="str">
            <v>75 cl x 6</v>
          </cell>
          <cell r="H287" t="str">
            <v>U</v>
          </cell>
          <cell r="I287" t="str">
            <v>Argentina</v>
          </cell>
          <cell r="J287" t="str">
            <v>Argentina</v>
          </cell>
          <cell r="K287" t="str">
            <v>Mendoza</v>
          </cell>
          <cell r="M287" t="str">
            <v>Best</v>
          </cell>
          <cell r="N287">
            <v>28.0747</v>
          </cell>
          <cell r="O287">
            <v>2.6718999999999999</v>
          </cell>
        </row>
        <row r="288">
          <cell r="B288">
            <v>76165</v>
          </cell>
          <cell r="C288" t="str">
            <v>FW NICOLAS CATE ZAPATA 16 75X6</v>
          </cell>
          <cell r="D288" t="str">
            <v>Nicolas Catena Zapata 2016</v>
          </cell>
          <cell r="E288" t="str">
            <v>EA</v>
          </cell>
          <cell r="F288">
            <v>6</v>
          </cell>
          <cell r="G288" t="str">
            <v>75 cl x 6</v>
          </cell>
          <cell r="H288" t="str">
            <v>U</v>
          </cell>
          <cell r="I288" t="str">
            <v>Argentina</v>
          </cell>
          <cell r="J288" t="str">
            <v>Argentina</v>
          </cell>
          <cell r="K288" t="str">
            <v>Mendoza</v>
          </cell>
          <cell r="M288" t="str">
            <v>Fine Wine</v>
          </cell>
          <cell r="N288">
            <v>36.129600000000003</v>
          </cell>
          <cell r="O288">
            <v>2.6718999999999999</v>
          </cell>
        </row>
        <row r="289">
          <cell r="B289">
            <v>76205</v>
          </cell>
          <cell r="C289" t="str">
            <v>CATENA MALBEC 75X6</v>
          </cell>
          <cell r="D289" t="str">
            <v>Catena Malbec</v>
          </cell>
          <cell r="E289" t="str">
            <v>EA</v>
          </cell>
          <cell r="F289">
            <v>6</v>
          </cell>
          <cell r="G289" t="str">
            <v>75 cl x 6</v>
          </cell>
          <cell r="H289" t="str">
            <v>S</v>
          </cell>
          <cell r="I289" t="str">
            <v>Argentina</v>
          </cell>
          <cell r="J289" t="str">
            <v>Argentina</v>
          </cell>
          <cell r="K289" t="str">
            <v>Mendoza</v>
          </cell>
          <cell r="M289" t="str">
            <v>Good</v>
          </cell>
          <cell r="N289">
            <v>5.1820000000000004</v>
          </cell>
          <cell r="O289">
            <v>2.6718999999999999</v>
          </cell>
        </row>
        <row r="290">
          <cell r="B290">
            <v>76266</v>
          </cell>
          <cell r="C290" t="str">
            <v>FW MARCHIGIANA MALBEC 75X6</v>
          </cell>
          <cell r="D290" t="str">
            <v>Catena La Marchigiana Malbec</v>
          </cell>
          <cell r="E290" t="str">
            <v>EA</v>
          </cell>
          <cell r="F290">
            <v>6</v>
          </cell>
          <cell r="G290" t="str">
            <v>75 cl x 6</v>
          </cell>
          <cell r="H290" t="str">
            <v>S</v>
          </cell>
          <cell r="I290" t="str">
            <v>Argentina</v>
          </cell>
          <cell r="J290" t="str">
            <v>Argentina</v>
          </cell>
          <cell r="K290" t="str">
            <v>Mendoza</v>
          </cell>
          <cell r="M290" t="str">
            <v>Better</v>
          </cell>
          <cell r="N290">
            <v>6.6020000000000003</v>
          </cell>
          <cell r="O290">
            <v>2.6718999999999999</v>
          </cell>
        </row>
        <row r="291">
          <cell r="B291">
            <v>76330</v>
          </cell>
          <cell r="C291" t="str">
            <v>DV CATENA HISTORICO CAB 75X6</v>
          </cell>
          <cell r="D291" t="str">
            <v>DV Catena Cabernet Historico</v>
          </cell>
          <cell r="E291" t="str">
            <v>EA</v>
          </cell>
          <cell r="F291">
            <v>6</v>
          </cell>
          <cell r="G291" t="str">
            <v>75 cl x 6</v>
          </cell>
          <cell r="H291" t="str">
            <v>S</v>
          </cell>
          <cell r="I291" t="str">
            <v>Argentina</v>
          </cell>
          <cell r="J291" t="str">
            <v>Argentina</v>
          </cell>
          <cell r="K291" t="str">
            <v>Mendoza</v>
          </cell>
          <cell r="M291" t="str">
            <v>Good</v>
          </cell>
          <cell r="N291">
            <v>5.8369999999999997</v>
          </cell>
          <cell r="O291">
            <v>2.6718999999999999</v>
          </cell>
        </row>
        <row r="292">
          <cell r="B292">
            <v>76416</v>
          </cell>
          <cell r="C292" t="str">
            <v>RETAMO MALBEC 75X6</v>
          </cell>
          <cell r="D292" t="str">
            <v>Retamo Malbec (Fazenda Only)</v>
          </cell>
          <cell r="E292" t="str">
            <v>EA</v>
          </cell>
          <cell r="F292">
            <v>6</v>
          </cell>
          <cell r="G292" t="str">
            <v>75 cl x 6</v>
          </cell>
          <cell r="H292" t="str">
            <v>S</v>
          </cell>
          <cell r="I292" t="str">
            <v>Argentina</v>
          </cell>
          <cell r="J292" t="str">
            <v>Argentina</v>
          </cell>
          <cell r="K292" t="str">
            <v>Mendoza</v>
          </cell>
          <cell r="L292" t="str">
            <v>Still Red</v>
          </cell>
          <cell r="M292" t="str">
            <v>Good</v>
          </cell>
          <cell r="N292">
            <v>2.9053</v>
          </cell>
          <cell r="O292">
            <v>2.6718999999999999</v>
          </cell>
        </row>
        <row r="293">
          <cell r="B293">
            <v>73146</v>
          </cell>
          <cell r="C293" t="str">
            <v>CATENA SEMILLON DOUX 50X6</v>
          </cell>
          <cell r="D293" t="str">
            <v>Catena Saint Felicien Semillon Doux</v>
          </cell>
          <cell r="E293" t="str">
            <v>EA</v>
          </cell>
          <cell r="F293">
            <v>6</v>
          </cell>
          <cell r="G293" t="str">
            <v>50 cl x 6</v>
          </cell>
          <cell r="H293" t="str">
            <v>S</v>
          </cell>
          <cell r="I293" t="str">
            <v>Argentina</v>
          </cell>
          <cell r="J293" t="str">
            <v>Argentina</v>
          </cell>
          <cell r="K293" t="str">
            <v>Mendoza</v>
          </cell>
          <cell r="M293" t="str">
            <v>Limited Allocation</v>
          </cell>
          <cell r="N293">
            <v>5.2058999999999997</v>
          </cell>
          <cell r="O293">
            <v>1.7813000000000001</v>
          </cell>
        </row>
        <row r="294">
          <cell r="B294">
            <v>44443</v>
          </cell>
          <cell r="C294" t="str">
            <v>SOCIETY EXHIBI MALBEC 37.5X12</v>
          </cell>
          <cell r="D294" t="str">
            <v>The Society's Exhibition Malbec Mendoza 2021</v>
          </cell>
          <cell r="E294" t="str">
            <v>EA</v>
          </cell>
          <cell r="F294">
            <v>12</v>
          </cell>
          <cell r="G294" t="str">
            <v>37.5 cl x 12</v>
          </cell>
          <cell r="H294" t="str">
            <v>S</v>
          </cell>
          <cell r="I294" t="str">
            <v>Argentina</v>
          </cell>
          <cell r="J294" t="str">
            <v>Argentina</v>
          </cell>
          <cell r="K294" t="str">
            <v>Mendoza</v>
          </cell>
          <cell r="L294" t="str">
            <v>Still Red</v>
          </cell>
          <cell r="M294" t="str">
            <v>Good</v>
          </cell>
          <cell r="N294">
            <v>2.5232999999999999</v>
          </cell>
          <cell r="O294">
            <v>1.3359000000000001</v>
          </cell>
        </row>
        <row r="295">
          <cell r="B295">
            <v>42320</v>
          </cell>
          <cell r="C295" t="str">
            <v>CATENA RIVER MALB18 3LX1</v>
          </cell>
          <cell r="D295" t="str">
            <v>Catena Adrianna Vineyard River Malbec (Wooden Presentation Box) 2018</v>
          </cell>
          <cell r="E295" t="str">
            <v>CS</v>
          </cell>
          <cell r="F295">
            <v>1</v>
          </cell>
          <cell r="G295" t="str">
            <v>3 lt x 1</v>
          </cell>
          <cell r="H295" t="str">
            <v>U</v>
          </cell>
          <cell r="I295" t="str">
            <v>Argentina</v>
          </cell>
          <cell r="J295" t="str">
            <v>Argentina</v>
          </cell>
          <cell r="K295" t="str">
            <v>Mendoza</v>
          </cell>
          <cell r="L295" t="str">
            <v>Still Red</v>
          </cell>
          <cell r="M295" t="str">
            <v>Limited Allocation</v>
          </cell>
          <cell r="N295">
            <v>228.72929999999999</v>
          </cell>
          <cell r="O295">
            <v>10.6875</v>
          </cell>
        </row>
        <row r="296">
          <cell r="B296">
            <v>43077</v>
          </cell>
          <cell r="C296" t="str">
            <v>FW CATENA ZAPATA ARGEN 20 3LX1</v>
          </cell>
          <cell r="D296" t="str">
            <v>Catena Zapata Malbec Argentino 2020</v>
          </cell>
          <cell r="E296" t="str">
            <v>EA</v>
          </cell>
          <cell r="F296">
            <v>1</v>
          </cell>
          <cell r="G296" t="str">
            <v>3 lt x 1</v>
          </cell>
          <cell r="H296" t="str">
            <v>U</v>
          </cell>
          <cell r="I296" t="str">
            <v>Argentina</v>
          </cell>
          <cell r="J296" t="str">
            <v>Argentina</v>
          </cell>
          <cell r="K296" t="str">
            <v>Mendoza</v>
          </cell>
          <cell r="L296" t="str">
            <v>Still Red</v>
          </cell>
          <cell r="M296" t="str">
            <v>Fine Wine</v>
          </cell>
          <cell r="N296">
            <v>130.75399999999999</v>
          </cell>
          <cell r="O296">
            <v>10.6875</v>
          </cell>
        </row>
        <row r="297">
          <cell r="B297">
            <v>43225</v>
          </cell>
          <cell r="C297" t="str">
            <v>FW CATENA RIVER MALB19 3LX1</v>
          </cell>
          <cell r="D297" t="str">
            <v>Catena Adrianna Vineyard River Malbec 2019</v>
          </cell>
          <cell r="E297" t="str">
            <v>CS</v>
          </cell>
          <cell r="F297">
            <v>1</v>
          </cell>
          <cell r="G297" t="str">
            <v>3 lt x 1</v>
          </cell>
          <cell r="H297" t="str">
            <v>U</v>
          </cell>
          <cell r="I297" t="str">
            <v>Argentina</v>
          </cell>
          <cell r="J297" t="str">
            <v>Argentina</v>
          </cell>
          <cell r="K297" t="str">
            <v>Mendoza</v>
          </cell>
          <cell r="L297" t="str">
            <v>Still Red</v>
          </cell>
          <cell r="M297" t="str">
            <v>Fine Wine</v>
          </cell>
          <cell r="N297">
            <v>228.75399999999999</v>
          </cell>
          <cell r="O297">
            <v>10.6875</v>
          </cell>
        </row>
        <row r="298">
          <cell r="B298">
            <v>44588</v>
          </cell>
          <cell r="C298" t="str">
            <v>FW CATENA RIVER MALB 20 3LX1</v>
          </cell>
          <cell r="D298" t="str">
            <v>Catena Adrianna Vineyard River Malbec 2020</v>
          </cell>
          <cell r="E298" t="str">
            <v>CS</v>
          </cell>
          <cell r="F298">
            <v>1</v>
          </cell>
          <cell r="G298" t="str">
            <v>3 lt x 1</v>
          </cell>
          <cell r="H298" t="str">
            <v>U</v>
          </cell>
          <cell r="I298" t="str">
            <v>Argentina</v>
          </cell>
          <cell r="J298" t="str">
            <v>Argentina</v>
          </cell>
          <cell r="K298" t="str">
            <v>Mendoza</v>
          </cell>
          <cell r="L298" t="str">
            <v>Still Red</v>
          </cell>
          <cell r="M298" t="str">
            <v>Limited Allocation</v>
          </cell>
          <cell r="N298">
            <v>229.25399999999999</v>
          </cell>
          <cell r="O298">
            <v>10.6875</v>
          </cell>
        </row>
        <row r="299">
          <cell r="B299">
            <v>46382</v>
          </cell>
          <cell r="C299" t="str">
            <v>FW CATENA ZAPATA ARGEN 22 3LX1</v>
          </cell>
          <cell r="D299" t="str">
            <v>Catena Zapata Malbec Argentino 2022</v>
          </cell>
          <cell r="E299" t="str">
            <v>CS</v>
          </cell>
          <cell r="F299">
            <v>1</v>
          </cell>
          <cell r="G299" t="str">
            <v>3 lt x 1</v>
          </cell>
          <cell r="H299" t="str">
            <v>S</v>
          </cell>
          <cell r="I299" t="str">
            <v>Argentina</v>
          </cell>
          <cell r="J299" t="str">
            <v>Argentina</v>
          </cell>
          <cell r="K299" t="str">
            <v>Mendoza</v>
          </cell>
          <cell r="L299" t="str">
            <v>Still Red</v>
          </cell>
          <cell r="M299" t="str">
            <v>Limited Allocation</v>
          </cell>
          <cell r="N299">
            <v>134.75399999999999</v>
          </cell>
          <cell r="O299">
            <v>10.6875</v>
          </cell>
        </row>
        <row r="300">
          <cell r="B300">
            <v>46416</v>
          </cell>
          <cell r="C300" t="str">
            <v>FW CATENA RIVER MALB 21 3LX1</v>
          </cell>
          <cell r="D300" t="str">
            <v>Catena Adrianna Vineyard River Malbec 2021</v>
          </cell>
          <cell r="E300" t="str">
            <v>CS</v>
          </cell>
          <cell r="F300">
            <v>1</v>
          </cell>
          <cell r="G300" t="str">
            <v>3 lt x 1</v>
          </cell>
          <cell r="H300" t="str">
            <v>S</v>
          </cell>
          <cell r="I300" t="str">
            <v>Argentina</v>
          </cell>
          <cell r="J300" t="str">
            <v>Argentina</v>
          </cell>
          <cell r="K300" t="str">
            <v>Mendoza</v>
          </cell>
          <cell r="L300" t="str">
            <v>Still Red</v>
          </cell>
          <cell r="M300" t="str">
            <v>Limited Allocation</v>
          </cell>
          <cell r="N300">
            <v>250.75399999999999</v>
          </cell>
          <cell r="O300">
            <v>10.6875</v>
          </cell>
        </row>
        <row r="301">
          <cell r="B301">
            <v>73701</v>
          </cell>
          <cell r="C301" t="str">
            <v>CATENA RIVER STONE MALB16 3LX1</v>
          </cell>
          <cell r="D301" t="str">
            <v>Catena Adrianna Vineyard River Stones Malbec 2016(3Lx1)</v>
          </cell>
          <cell r="E301" t="str">
            <v>EA</v>
          </cell>
          <cell r="F301">
            <v>1</v>
          </cell>
          <cell r="G301" t="str">
            <v>3 lt x 1</v>
          </cell>
          <cell r="H301" t="str">
            <v>S</v>
          </cell>
          <cell r="I301" t="str">
            <v>Argentina</v>
          </cell>
          <cell r="J301" t="str">
            <v>Argentina</v>
          </cell>
          <cell r="K301" t="str">
            <v>Mendoza</v>
          </cell>
          <cell r="L301" t="str">
            <v>Still Red</v>
          </cell>
          <cell r="M301" t="str">
            <v>Limited Allocation</v>
          </cell>
          <cell r="N301">
            <v>186.75399999999999</v>
          </cell>
          <cell r="O301">
            <v>10.6875</v>
          </cell>
        </row>
        <row r="302">
          <cell r="B302">
            <v>76050</v>
          </cell>
          <cell r="C302" t="str">
            <v>FW CATENA ZAPATA ARGEN19 300X1</v>
          </cell>
          <cell r="D302" t="str">
            <v>Catena Zapata Malbec Argentino 2019</v>
          </cell>
          <cell r="E302" t="str">
            <v>EA</v>
          </cell>
          <cell r="F302">
            <v>1</v>
          </cell>
          <cell r="G302" t="str">
            <v>3 lt x 1</v>
          </cell>
          <cell r="H302" t="str">
            <v>S</v>
          </cell>
          <cell r="I302" t="str">
            <v>Argentina</v>
          </cell>
          <cell r="J302" t="str">
            <v>Argentina</v>
          </cell>
          <cell r="K302" t="str">
            <v>Mendoza</v>
          </cell>
          <cell r="L302" t="str">
            <v>Still Red</v>
          </cell>
          <cell r="M302" t="str">
            <v>Fine Wine</v>
          </cell>
          <cell r="N302">
            <v>130.75399999999999</v>
          </cell>
          <cell r="O302">
            <v>10.6875</v>
          </cell>
        </row>
        <row r="303">
          <cell r="B303">
            <v>76149</v>
          </cell>
          <cell r="C303" t="str">
            <v>CATENA RIVER MALB18 3LX1</v>
          </cell>
          <cell r="D303" t="str">
            <v>Catena Adrianna Vineyard River Malbec 2018</v>
          </cell>
          <cell r="E303" t="str">
            <v>EA</v>
          </cell>
          <cell r="F303">
            <v>1</v>
          </cell>
          <cell r="G303" t="str">
            <v>3 lt x 1</v>
          </cell>
          <cell r="H303" t="str">
            <v>U</v>
          </cell>
          <cell r="I303" t="str">
            <v>Argentina</v>
          </cell>
          <cell r="J303" t="str">
            <v>Argentina</v>
          </cell>
          <cell r="K303" t="str">
            <v>Mendoza</v>
          </cell>
          <cell r="L303" t="str">
            <v>Still Red</v>
          </cell>
          <cell r="M303" t="str">
            <v>Limited Allocation</v>
          </cell>
          <cell r="N303">
            <v>229.08930000000001</v>
          </cell>
          <cell r="O303">
            <v>10.6875</v>
          </cell>
        </row>
        <row r="304">
          <cell r="B304">
            <v>42315</v>
          </cell>
          <cell r="C304" t="str">
            <v>FW CATENA FORTU TERRAE 18 75X3</v>
          </cell>
          <cell r="D304" t="str">
            <v>Catena Adrianna Fortuna Terrae Malbec (Wooden Presentation Case) 2018</v>
          </cell>
          <cell r="E304" t="str">
            <v>CS</v>
          </cell>
          <cell r="F304">
            <v>1</v>
          </cell>
          <cell r="G304" t="str">
            <v>75 cl x 3</v>
          </cell>
          <cell r="H304" t="str">
            <v>U</v>
          </cell>
          <cell r="I304" t="str">
            <v>Argentina</v>
          </cell>
          <cell r="J304" t="str">
            <v>Argentina</v>
          </cell>
          <cell r="K304" t="str">
            <v>Mendoza</v>
          </cell>
          <cell r="L304" t="str">
            <v>Still Red</v>
          </cell>
          <cell r="M304" t="str">
            <v>Fine Wine</v>
          </cell>
          <cell r="N304">
            <v>91.89</v>
          </cell>
          <cell r="O304">
            <v>8.0155999999999992</v>
          </cell>
        </row>
        <row r="305">
          <cell r="B305">
            <v>42316</v>
          </cell>
          <cell r="C305" t="str">
            <v>FW CATENA RIVER MALB18 75X3</v>
          </cell>
          <cell r="D305" t="str">
            <v>Catena Adrianna Vineyard River Malbec (Wooden Presentation Case) 2018</v>
          </cell>
          <cell r="E305" t="str">
            <v>CS</v>
          </cell>
          <cell r="F305">
            <v>1</v>
          </cell>
          <cell r="G305" t="str">
            <v>75 cl x 3</v>
          </cell>
          <cell r="H305" t="str">
            <v>S</v>
          </cell>
          <cell r="I305" t="str">
            <v>Argentina</v>
          </cell>
          <cell r="J305" t="str">
            <v>Argentina</v>
          </cell>
          <cell r="K305" t="str">
            <v>Mendoza</v>
          </cell>
          <cell r="M305" t="str">
            <v>Fine Wine</v>
          </cell>
          <cell r="N305">
            <v>162.05459999999999</v>
          </cell>
          <cell r="O305">
            <v>8.0155999999999992</v>
          </cell>
        </row>
        <row r="306">
          <cell r="B306">
            <v>42322</v>
          </cell>
          <cell r="C306" t="str">
            <v>100 PNT ADRIANNA CASE MV 75X3</v>
          </cell>
          <cell r="D306" t="str">
            <v>100 Point Adrianna (Wooden Presentation Case)</v>
          </cell>
          <cell r="E306" t="str">
            <v>CS</v>
          </cell>
          <cell r="F306">
            <v>1</v>
          </cell>
          <cell r="G306" t="str">
            <v>75 cl x 3</v>
          </cell>
          <cell r="H306" t="str">
            <v>S</v>
          </cell>
          <cell r="I306" t="str">
            <v>Argentina</v>
          </cell>
          <cell r="J306" t="str">
            <v>Argentina</v>
          </cell>
          <cell r="K306" t="str">
            <v>Mendoza</v>
          </cell>
          <cell r="M306" t="str">
            <v>Fine Wine</v>
          </cell>
          <cell r="N306">
            <v>191.05459999999999</v>
          </cell>
          <cell r="O306">
            <v>8.0155999999999992</v>
          </cell>
        </row>
        <row r="307">
          <cell r="B307">
            <v>43071</v>
          </cell>
          <cell r="C307" t="str">
            <v>FW CATENA RIVER MALB19 75X3</v>
          </cell>
          <cell r="D307" t="str">
            <v>Catena Adrianna Vineyard River Malbec (Wooden Presentation Case) 2019</v>
          </cell>
          <cell r="E307" t="str">
            <v>CS</v>
          </cell>
          <cell r="F307">
            <v>1</v>
          </cell>
          <cell r="G307" t="str">
            <v>75 cl x 3</v>
          </cell>
          <cell r="H307" t="str">
            <v>U</v>
          </cell>
          <cell r="I307" t="str">
            <v>Argentina</v>
          </cell>
          <cell r="J307" t="str">
            <v>Argentina</v>
          </cell>
          <cell r="K307" t="str">
            <v>Mendoza</v>
          </cell>
          <cell r="M307" t="str">
            <v>Fine Wine</v>
          </cell>
          <cell r="N307">
            <v>162.05459999999999</v>
          </cell>
          <cell r="O307">
            <v>8.0155999999999992</v>
          </cell>
        </row>
        <row r="308">
          <cell r="B308">
            <v>43074</v>
          </cell>
          <cell r="C308" t="str">
            <v>FW CATENA FORTU TERRAE 19 75X3</v>
          </cell>
          <cell r="D308" t="str">
            <v>Catena Adrianna Fortuna Terrae Malbec (Wooden Presentation Case) 2019</v>
          </cell>
          <cell r="E308" t="str">
            <v>CS</v>
          </cell>
          <cell r="F308">
            <v>1</v>
          </cell>
          <cell r="G308" t="str">
            <v>75 cl x 3</v>
          </cell>
          <cell r="H308" t="str">
            <v>U</v>
          </cell>
          <cell r="I308" t="str">
            <v>Argentina</v>
          </cell>
          <cell r="J308" t="str">
            <v>Argentina</v>
          </cell>
          <cell r="K308" t="str">
            <v>Mendoza</v>
          </cell>
          <cell r="L308" t="str">
            <v>Still Red</v>
          </cell>
          <cell r="M308" t="str">
            <v>Fine Wine</v>
          </cell>
          <cell r="N308">
            <v>102.05459999999999</v>
          </cell>
          <cell r="O308">
            <v>8.0155999999999992</v>
          </cell>
        </row>
        <row r="309">
          <cell r="B309">
            <v>44138</v>
          </cell>
          <cell r="C309" t="str">
            <v>FW CATENA FORTU TERRAE 20 75X3</v>
          </cell>
          <cell r="D309" t="str">
            <v>Catena Adrianna Fortuna Terrae Malbec (Wooden Presentation Case) 2020</v>
          </cell>
          <cell r="E309" t="str">
            <v>CS</v>
          </cell>
          <cell r="F309">
            <v>1</v>
          </cell>
          <cell r="G309" t="str">
            <v>75 cl x 3</v>
          </cell>
          <cell r="H309" t="str">
            <v>U</v>
          </cell>
          <cell r="I309" t="str">
            <v>Argentina</v>
          </cell>
          <cell r="J309" t="str">
            <v>Argentina</v>
          </cell>
          <cell r="K309" t="str">
            <v>Mendoza</v>
          </cell>
          <cell r="L309" t="str">
            <v>Still Red</v>
          </cell>
          <cell r="M309" t="str">
            <v>Best</v>
          </cell>
          <cell r="N309">
            <v>105.05459999999999</v>
          </cell>
          <cell r="O309">
            <v>8.0155999999999992</v>
          </cell>
        </row>
        <row r="310">
          <cell r="B310">
            <v>44139</v>
          </cell>
          <cell r="C310" t="str">
            <v>FW CATENA RIVER MALB20 75X3</v>
          </cell>
          <cell r="D310" t="str">
            <v>Catena Adrianna Vineyard River Malbec (Wooden Presentation Case) 2020</v>
          </cell>
          <cell r="E310" t="str">
            <v>CS</v>
          </cell>
          <cell r="F310">
            <v>1</v>
          </cell>
          <cell r="G310" t="str">
            <v>75 cl x 3</v>
          </cell>
          <cell r="H310" t="str">
            <v>U</v>
          </cell>
          <cell r="I310" t="str">
            <v>Argentina</v>
          </cell>
          <cell r="J310" t="str">
            <v>Argentina</v>
          </cell>
          <cell r="K310" t="str">
            <v>Mendoza</v>
          </cell>
          <cell r="M310" t="str">
            <v>Fine Wine</v>
          </cell>
          <cell r="N310">
            <v>167.05459999999999</v>
          </cell>
          <cell r="O310">
            <v>8.0155999999999992</v>
          </cell>
        </row>
        <row r="311">
          <cell r="B311">
            <v>46375</v>
          </cell>
          <cell r="C311" t="str">
            <v>FW CATENA RIVER MALB21 75X3</v>
          </cell>
          <cell r="D311" t="str">
            <v>Catena Adrianna Vineyard River Malbec (Wooden Presentation Case) 2021</v>
          </cell>
          <cell r="E311" t="str">
            <v>CS</v>
          </cell>
          <cell r="F311">
            <v>1</v>
          </cell>
          <cell r="G311" t="str">
            <v>75 cl x 3</v>
          </cell>
          <cell r="H311" t="str">
            <v>S</v>
          </cell>
          <cell r="I311" t="str">
            <v>Argentina</v>
          </cell>
          <cell r="J311" t="str">
            <v>Argentina</v>
          </cell>
          <cell r="K311" t="str">
            <v>Mendoza</v>
          </cell>
          <cell r="M311" t="str">
            <v>Fine Wine</v>
          </cell>
          <cell r="N311">
            <v>176.0547</v>
          </cell>
          <cell r="O311">
            <v>8.0155999999999992</v>
          </cell>
        </row>
        <row r="312">
          <cell r="B312">
            <v>46387</v>
          </cell>
          <cell r="C312" t="str">
            <v>FW CATENA FORTU TERRAE 21 75X3</v>
          </cell>
          <cell r="D312" t="str">
            <v>Catena Adrianna Fortuna Terrae Malbec (Wooden Presentation Case) 2020</v>
          </cell>
          <cell r="E312" t="str">
            <v>CS</v>
          </cell>
          <cell r="F312">
            <v>1</v>
          </cell>
          <cell r="G312" t="str">
            <v>75 cl x 3</v>
          </cell>
          <cell r="H312" t="str">
            <v>S</v>
          </cell>
          <cell r="I312" t="str">
            <v>Argentina</v>
          </cell>
          <cell r="J312" t="str">
            <v>Argentina</v>
          </cell>
          <cell r="K312" t="str">
            <v>Mendoza</v>
          </cell>
          <cell r="L312" t="str">
            <v>Still Red</v>
          </cell>
          <cell r="M312" t="str">
            <v>Best</v>
          </cell>
          <cell r="N312">
            <v>105.05459999999999</v>
          </cell>
          <cell r="O312">
            <v>8.0155999999999992</v>
          </cell>
        </row>
        <row r="313">
          <cell r="B313">
            <v>72927</v>
          </cell>
          <cell r="C313" t="str">
            <v>FW CATENA RIVER STO MAL15 75X3</v>
          </cell>
          <cell r="D313" t="str">
            <v>Catena Adrianna Vineyard River Stones Malbec 2015</v>
          </cell>
          <cell r="E313" t="str">
            <v>EA</v>
          </cell>
          <cell r="F313">
            <v>3</v>
          </cell>
          <cell r="G313" t="str">
            <v>75 cl x 3</v>
          </cell>
          <cell r="H313" t="str">
            <v>U</v>
          </cell>
          <cell r="I313" t="str">
            <v>Argentina</v>
          </cell>
          <cell r="J313" t="str">
            <v>Argentina</v>
          </cell>
          <cell r="K313" t="str">
            <v>Mendoza</v>
          </cell>
          <cell r="M313" t="str">
            <v>Fine Wine</v>
          </cell>
          <cell r="N313">
            <v>37.053199999999997</v>
          </cell>
          <cell r="O313">
            <v>2.6718999999999999</v>
          </cell>
        </row>
        <row r="314">
          <cell r="B314">
            <v>73164</v>
          </cell>
          <cell r="C314" t="str">
            <v>CATENA RIVER STONE MALB16 75X3</v>
          </cell>
          <cell r="D314" t="str">
            <v>Catena Adrianna Vineyard River Stones Malbec 2016</v>
          </cell>
          <cell r="E314" t="str">
            <v>EA</v>
          </cell>
          <cell r="F314">
            <v>3</v>
          </cell>
          <cell r="G314" t="str">
            <v>75 cl x 3</v>
          </cell>
          <cell r="H314" t="str">
            <v>U</v>
          </cell>
          <cell r="I314" t="str">
            <v>Argentina</v>
          </cell>
          <cell r="J314" t="str">
            <v>Argentina</v>
          </cell>
          <cell r="K314" t="str">
            <v>Mendoza</v>
          </cell>
          <cell r="M314" t="str">
            <v>Best</v>
          </cell>
          <cell r="N314">
            <v>43.742100000000001</v>
          </cell>
          <cell r="O314">
            <v>2.6718999999999999</v>
          </cell>
        </row>
        <row r="315">
          <cell r="B315">
            <v>74506</v>
          </cell>
          <cell r="C315" t="str">
            <v>FW CATENA RIVER STO MAL17 75X3</v>
          </cell>
          <cell r="D315" t="str">
            <v>Catena Adrianna Vineyard River Stones Malbec 2017</v>
          </cell>
          <cell r="E315" t="str">
            <v>EA</v>
          </cell>
          <cell r="F315">
            <v>3</v>
          </cell>
          <cell r="G315" t="str">
            <v>75 cl x 3</v>
          </cell>
          <cell r="H315" t="str">
            <v>S</v>
          </cell>
          <cell r="I315" t="str">
            <v>Argentina</v>
          </cell>
          <cell r="J315" t="str">
            <v>Argentina</v>
          </cell>
          <cell r="K315" t="str">
            <v>Mendoza</v>
          </cell>
          <cell r="M315" t="str">
            <v>Fine Wine</v>
          </cell>
          <cell r="N315">
            <v>54.107999999999997</v>
          </cell>
          <cell r="O315">
            <v>2.6718999999999999</v>
          </cell>
        </row>
        <row r="316">
          <cell r="B316">
            <v>76142</v>
          </cell>
          <cell r="C316" t="str">
            <v>FW CATENA FORTUNA TERR 18 75X3</v>
          </cell>
          <cell r="D316" t="str">
            <v>Catena Adrianna Fortuna Terrae Malbec 2018</v>
          </cell>
          <cell r="E316" t="str">
            <v>EA</v>
          </cell>
          <cell r="F316">
            <v>3</v>
          </cell>
          <cell r="G316" t="str">
            <v>75 cl x 3</v>
          </cell>
          <cell r="H316" t="str">
            <v>U</v>
          </cell>
          <cell r="I316" t="str">
            <v>Argentina</v>
          </cell>
          <cell r="J316" t="str">
            <v>Argentina</v>
          </cell>
          <cell r="K316" t="str">
            <v>Mendoza</v>
          </cell>
          <cell r="M316" t="str">
            <v>Fine Wine</v>
          </cell>
          <cell r="N316">
            <v>30.719899999999999</v>
          </cell>
          <cell r="O316">
            <v>2.6718999999999999</v>
          </cell>
        </row>
        <row r="317">
          <cell r="B317">
            <v>76143</v>
          </cell>
          <cell r="C317" t="str">
            <v>CATENA RIVER MALB18 75X3</v>
          </cell>
          <cell r="D317" t="str">
            <v>Catena Adrianna Vineyard River Malbec 2017</v>
          </cell>
          <cell r="E317" t="str">
            <v>EA</v>
          </cell>
          <cell r="F317">
            <v>3</v>
          </cell>
          <cell r="G317" t="str">
            <v>75 cl x 3</v>
          </cell>
          <cell r="H317" t="str">
            <v>U</v>
          </cell>
          <cell r="I317" t="str">
            <v>Argentina</v>
          </cell>
          <cell r="J317" t="str">
            <v>Argentina</v>
          </cell>
          <cell r="K317" t="str">
            <v>Mendoza</v>
          </cell>
          <cell r="M317" t="str">
            <v>Best</v>
          </cell>
          <cell r="N317">
            <v>54.053199999999997</v>
          </cell>
          <cell r="O317">
            <v>2.6718999999999999</v>
          </cell>
        </row>
        <row r="318">
          <cell r="B318">
            <v>76373</v>
          </cell>
          <cell r="C318" t="str">
            <v>100 PNT ADRIANNA CASE MV 75X3</v>
          </cell>
          <cell r="D318" t="str">
            <v>100 Point Adrianna Case</v>
          </cell>
          <cell r="E318" t="str">
            <v>CS</v>
          </cell>
          <cell r="F318">
            <v>1</v>
          </cell>
          <cell r="G318" t="str">
            <v>75 cl x 3</v>
          </cell>
          <cell r="H318" t="str">
            <v>U</v>
          </cell>
          <cell r="I318" t="str">
            <v>Argentina</v>
          </cell>
          <cell r="J318" t="str">
            <v>Argentina</v>
          </cell>
          <cell r="K318" t="str">
            <v>Mendoza</v>
          </cell>
          <cell r="M318" t="str">
            <v>Limited Allocation</v>
          </cell>
          <cell r="N318">
            <v>191.16</v>
          </cell>
          <cell r="O318">
            <v>8.0155999999999992</v>
          </cell>
        </row>
        <row r="319">
          <cell r="B319">
            <v>42317</v>
          </cell>
          <cell r="C319" t="str">
            <v>CATENA FORTUNA TERRAE 18 6LX1</v>
          </cell>
          <cell r="D319" t="str">
            <v>Catena Adrianna Fortuna Terrae Malbec (Wooden Presentation Case) 2018</v>
          </cell>
          <cell r="E319" t="str">
            <v>CS</v>
          </cell>
          <cell r="F319">
            <v>1</v>
          </cell>
          <cell r="G319" t="str">
            <v>6 lt x 1</v>
          </cell>
          <cell r="H319" t="str">
            <v>U</v>
          </cell>
          <cell r="I319" t="str">
            <v>Argentina</v>
          </cell>
          <cell r="J319" t="str">
            <v>Argentina</v>
          </cell>
          <cell r="K319" t="str">
            <v>Mendoza</v>
          </cell>
          <cell r="L319" t="str">
            <v>Still Red</v>
          </cell>
          <cell r="M319" t="str">
            <v>Best</v>
          </cell>
          <cell r="N319">
            <v>285.25220000000002</v>
          </cell>
          <cell r="O319">
            <v>21.375</v>
          </cell>
        </row>
        <row r="320">
          <cell r="B320">
            <v>42321</v>
          </cell>
          <cell r="C320" t="str">
            <v>CATENA RIVER MALB18 6LX1</v>
          </cell>
          <cell r="D320" t="str">
            <v>Catena Adrianna Vineyard River Malbec (Wooden Presentation Case) 2018</v>
          </cell>
          <cell r="E320" t="str">
            <v>CS</v>
          </cell>
          <cell r="F320">
            <v>1</v>
          </cell>
          <cell r="G320" t="str">
            <v>6 lt x 1</v>
          </cell>
          <cell r="H320" t="str">
            <v>U</v>
          </cell>
          <cell r="I320" t="str">
            <v>Argentina</v>
          </cell>
          <cell r="J320" t="str">
            <v>Argentina</v>
          </cell>
          <cell r="K320" t="str">
            <v>Mendoza</v>
          </cell>
          <cell r="L320" t="str">
            <v>Still Red</v>
          </cell>
          <cell r="M320" t="str">
            <v>Limited Allocation</v>
          </cell>
          <cell r="N320">
            <v>463.58760000000001</v>
          </cell>
          <cell r="O320">
            <v>21.375</v>
          </cell>
        </row>
        <row r="321">
          <cell r="B321">
            <v>43212</v>
          </cell>
          <cell r="C321" t="str">
            <v>FW CATENA RIVER MALB19 6LX1</v>
          </cell>
          <cell r="D321" t="str">
            <v>Catena Adrianna Vineyard River Malbec (Wooden Presentation Case) 2019</v>
          </cell>
          <cell r="E321" t="str">
            <v>CS</v>
          </cell>
          <cell r="F321">
            <v>1</v>
          </cell>
          <cell r="G321" t="str">
            <v>6 lt x 1</v>
          </cell>
          <cell r="H321" t="str">
            <v>S</v>
          </cell>
          <cell r="I321" t="str">
            <v>Argentina</v>
          </cell>
          <cell r="J321" t="str">
            <v>Argentina</v>
          </cell>
          <cell r="K321" t="str">
            <v>Mendoza</v>
          </cell>
          <cell r="L321" t="str">
            <v>Still Red</v>
          </cell>
          <cell r="M321" t="str">
            <v>Fine Wine</v>
          </cell>
          <cell r="N321">
            <v>463.75220000000002</v>
          </cell>
          <cell r="O321">
            <v>21.375</v>
          </cell>
        </row>
        <row r="322">
          <cell r="B322">
            <v>44587</v>
          </cell>
          <cell r="C322" t="str">
            <v>FW CATENA RIVER MALB 20 6LX1</v>
          </cell>
          <cell r="D322" t="str">
            <v>Catena Adrianna Vineyard River Malbec (Wooden Presentation Case) 2020</v>
          </cell>
          <cell r="E322" t="str">
            <v>CS</v>
          </cell>
          <cell r="F322">
            <v>1</v>
          </cell>
          <cell r="G322" t="str">
            <v>6 lt x 1</v>
          </cell>
          <cell r="H322" t="str">
            <v>U</v>
          </cell>
          <cell r="I322" t="str">
            <v>Argentina</v>
          </cell>
          <cell r="J322" t="str">
            <v>Argentina</v>
          </cell>
          <cell r="K322" t="str">
            <v>Mendoza</v>
          </cell>
          <cell r="L322" t="str">
            <v>Still Red</v>
          </cell>
          <cell r="M322" t="str">
            <v>Fine Wine</v>
          </cell>
          <cell r="N322">
            <v>464.47219999999999</v>
          </cell>
          <cell r="O322">
            <v>21.375</v>
          </cell>
        </row>
        <row r="323">
          <cell r="B323">
            <v>46381</v>
          </cell>
          <cell r="C323" t="str">
            <v>FW CATENA ZAPATA ARGEN 22 6LX1</v>
          </cell>
          <cell r="D323" t="str">
            <v>Catena Zapata Malbec Argentino 2021</v>
          </cell>
          <cell r="E323" t="str">
            <v>CS</v>
          </cell>
          <cell r="F323">
            <v>1</v>
          </cell>
          <cell r="G323" t="str">
            <v>6 lt x 1</v>
          </cell>
          <cell r="H323" t="str">
            <v>S</v>
          </cell>
          <cell r="I323" t="str">
            <v>Argentina</v>
          </cell>
          <cell r="J323" t="str">
            <v>Argentina</v>
          </cell>
          <cell r="K323" t="str">
            <v>Mendoza</v>
          </cell>
          <cell r="L323" t="str">
            <v>Still Red</v>
          </cell>
          <cell r="M323" t="str">
            <v>Limited Allocation</v>
          </cell>
          <cell r="N323">
            <v>268.47230000000002</v>
          </cell>
          <cell r="O323">
            <v>21.375</v>
          </cell>
        </row>
        <row r="324">
          <cell r="B324">
            <v>46384</v>
          </cell>
          <cell r="C324" t="str">
            <v>FW CATENA RIVER MALB 21 6LX1</v>
          </cell>
          <cell r="D324" t="str">
            <v>Catena Adrianna Vineyard River Malbec (Wooden Presentation Case) 2021</v>
          </cell>
          <cell r="E324" t="str">
            <v>CS</v>
          </cell>
          <cell r="F324">
            <v>1</v>
          </cell>
          <cell r="G324" t="str">
            <v>6 lt x 1</v>
          </cell>
          <cell r="H324" t="str">
            <v>S</v>
          </cell>
          <cell r="I324" t="str">
            <v>Argentina</v>
          </cell>
          <cell r="J324" t="str">
            <v>Argentina</v>
          </cell>
          <cell r="K324" t="str">
            <v>Mendoza</v>
          </cell>
          <cell r="L324" t="str">
            <v>Still Red</v>
          </cell>
          <cell r="M324" t="str">
            <v>Fine Wine</v>
          </cell>
          <cell r="N324">
            <v>500.47230000000002</v>
          </cell>
          <cell r="O324">
            <v>21.375</v>
          </cell>
        </row>
        <row r="325">
          <cell r="B325">
            <v>73700</v>
          </cell>
          <cell r="C325" t="str">
            <v>CATENA RIVER STONE MALB16 6LX1</v>
          </cell>
          <cell r="D325" t="str">
            <v>Catena Adrianna Vineyard River Stones Malbec 2016</v>
          </cell>
          <cell r="E325" t="str">
            <v>EA</v>
          </cell>
          <cell r="F325">
            <v>1</v>
          </cell>
          <cell r="G325" t="str">
            <v>6 lt x 1</v>
          </cell>
          <cell r="H325" t="str">
            <v>U</v>
          </cell>
          <cell r="I325" t="str">
            <v>Argentina</v>
          </cell>
          <cell r="J325" t="str">
            <v>Argentina</v>
          </cell>
          <cell r="K325" t="str">
            <v>Mendoza</v>
          </cell>
          <cell r="L325" t="str">
            <v>Still Red</v>
          </cell>
          <cell r="M325" t="str">
            <v>Limited Allocation</v>
          </cell>
          <cell r="N325">
            <v>372.4076</v>
          </cell>
          <cell r="O325">
            <v>21.375</v>
          </cell>
        </row>
        <row r="326">
          <cell r="B326">
            <v>76051</v>
          </cell>
          <cell r="C326" t="str">
            <v>FW CATENA ZAPATA ARGEN 19 6LX1</v>
          </cell>
          <cell r="D326" t="str">
            <v>Catena Zapata Malbec Argentino 2019</v>
          </cell>
          <cell r="E326" t="str">
            <v>EA</v>
          </cell>
          <cell r="F326">
            <v>1</v>
          </cell>
          <cell r="G326" t="str">
            <v>6 lt x 1</v>
          </cell>
          <cell r="H326" t="str">
            <v>S</v>
          </cell>
          <cell r="I326" t="str">
            <v>Argentina</v>
          </cell>
          <cell r="J326" t="str">
            <v>Argentina</v>
          </cell>
          <cell r="K326" t="str">
            <v>Mendoza</v>
          </cell>
          <cell r="L326" t="str">
            <v>Still Red</v>
          </cell>
          <cell r="M326" t="str">
            <v>Fine Wine</v>
          </cell>
          <cell r="N326">
            <v>261.47219999999999</v>
          </cell>
          <cell r="O326">
            <v>21.375</v>
          </cell>
        </row>
        <row r="327">
          <cell r="B327">
            <v>76150</v>
          </cell>
          <cell r="C327" t="str">
            <v>CATENA RIVER MALB18 6LX1</v>
          </cell>
          <cell r="D327" t="str">
            <v>Catena Adrianna Vineyard River Malbec 2018</v>
          </cell>
          <cell r="E327" t="str">
            <v>EA</v>
          </cell>
          <cell r="F327">
            <v>1</v>
          </cell>
          <cell r="G327" t="str">
            <v>6 lt x 1</v>
          </cell>
          <cell r="H327" t="str">
            <v>U</v>
          </cell>
          <cell r="I327" t="str">
            <v>Argentina</v>
          </cell>
          <cell r="J327" t="str">
            <v>Argentina</v>
          </cell>
          <cell r="K327" t="str">
            <v>Mendoza</v>
          </cell>
          <cell r="L327" t="str">
            <v>Still Red</v>
          </cell>
          <cell r="M327" t="str">
            <v>Limited Allocation</v>
          </cell>
          <cell r="N327">
            <v>464.30759999999998</v>
          </cell>
          <cell r="O327">
            <v>21.375</v>
          </cell>
        </row>
        <row r="328">
          <cell r="B328">
            <v>73143</v>
          </cell>
          <cell r="C328" t="str">
            <v>FW NICOLA CATENA BONARDA 75X4</v>
          </cell>
          <cell r="D328" t="str">
            <v>Nicola Catena Parcela Bonarda</v>
          </cell>
          <cell r="E328" t="str">
            <v>EA</v>
          </cell>
          <cell r="F328">
            <v>4</v>
          </cell>
          <cell r="G328" t="str">
            <v>75 cl x 4</v>
          </cell>
          <cell r="H328" t="str">
            <v>S</v>
          </cell>
          <cell r="I328" t="str">
            <v>Argentina</v>
          </cell>
          <cell r="J328" t="str">
            <v>Argentina</v>
          </cell>
          <cell r="K328" t="str">
            <v>Mendoza</v>
          </cell>
          <cell r="M328" t="str">
            <v>Best</v>
          </cell>
          <cell r="N328">
            <v>15.388400000000001</v>
          </cell>
          <cell r="O328">
            <v>2.6718999999999999</v>
          </cell>
        </row>
        <row r="329">
          <cell r="B329">
            <v>74633</v>
          </cell>
          <cell r="C329" t="str">
            <v>FW CATENA ZAPATA ARGEN 18 75X4</v>
          </cell>
          <cell r="D329" t="str">
            <v>Catena Zapata Argentino Malbec 2018 75cl</v>
          </cell>
          <cell r="E329" t="str">
            <v>EA</v>
          </cell>
          <cell r="F329">
            <v>4</v>
          </cell>
          <cell r="G329" t="str">
            <v>75 cl x 4</v>
          </cell>
          <cell r="H329" t="str">
            <v>U</v>
          </cell>
          <cell r="I329" t="str">
            <v>Argentina</v>
          </cell>
          <cell r="J329" t="str">
            <v>Argentina</v>
          </cell>
          <cell r="K329" t="str">
            <v>Mendoza</v>
          </cell>
          <cell r="M329" t="str">
            <v>Fine Wine</v>
          </cell>
          <cell r="N329">
            <v>30.404199999999999</v>
          </cell>
          <cell r="O329">
            <v>2.6718999999999999</v>
          </cell>
        </row>
        <row r="330">
          <cell r="B330">
            <v>75179</v>
          </cell>
          <cell r="C330" t="str">
            <v>FW CATENA ZAPATA ARGEN 19 75X4</v>
          </cell>
          <cell r="D330" t="str">
            <v>Catena Zapata Argentino Malbec 2019</v>
          </cell>
          <cell r="E330" t="str">
            <v>EA</v>
          </cell>
          <cell r="F330">
            <v>4</v>
          </cell>
          <cell r="G330" t="str">
            <v>75 cl x 4</v>
          </cell>
          <cell r="H330" t="str">
            <v>U</v>
          </cell>
          <cell r="I330" t="str">
            <v>Argentina</v>
          </cell>
          <cell r="J330" t="str">
            <v>Argentina</v>
          </cell>
          <cell r="K330" t="str">
            <v>Mendoza</v>
          </cell>
          <cell r="M330" t="str">
            <v>Best</v>
          </cell>
          <cell r="N330">
            <v>30.647300000000001</v>
          </cell>
          <cell r="O330">
            <v>2.6718999999999999</v>
          </cell>
        </row>
        <row r="331">
          <cell r="B331">
            <v>42319</v>
          </cell>
          <cell r="C331" t="str">
            <v>FW CATENA RIVER MALB18 150X1</v>
          </cell>
          <cell r="D331" t="str">
            <v>Catena Adrianna Vineyard River Malbec (Wooden Presentation Case) 2018</v>
          </cell>
          <cell r="E331" t="str">
            <v>CS</v>
          </cell>
          <cell r="F331">
            <v>1</v>
          </cell>
          <cell r="G331" t="str">
            <v>150cl x 1</v>
          </cell>
          <cell r="H331" t="str">
            <v>U</v>
          </cell>
          <cell r="I331" t="str">
            <v>Argentina</v>
          </cell>
          <cell r="J331" t="str">
            <v>Argentina</v>
          </cell>
          <cell r="K331" t="str">
            <v>Mendoza</v>
          </cell>
          <cell r="L331" t="str">
            <v>Still Red</v>
          </cell>
          <cell r="M331" t="str">
            <v>Best</v>
          </cell>
          <cell r="N331">
            <v>115.7153</v>
          </cell>
          <cell r="O331">
            <v>5.3437999999999999</v>
          </cell>
        </row>
        <row r="332">
          <cell r="B332">
            <v>43210</v>
          </cell>
          <cell r="C332" t="str">
            <v>FW CATENA RIVER MALB19 150X1</v>
          </cell>
          <cell r="D332" t="str">
            <v>Catena Adrianna Vineyard River Malbec (Wooden Presentation Case) 2019</v>
          </cell>
          <cell r="E332" t="str">
            <v>CS</v>
          </cell>
          <cell r="F332">
            <v>1</v>
          </cell>
          <cell r="G332" t="str">
            <v>150cl x 1</v>
          </cell>
          <cell r="H332" t="str">
            <v>S</v>
          </cell>
          <cell r="I332" t="str">
            <v>Argentina</v>
          </cell>
          <cell r="J332" t="str">
            <v>Argentina</v>
          </cell>
          <cell r="K332" t="str">
            <v>Mendoza</v>
          </cell>
          <cell r="L332" t="str">
            <v>Still Red</v>
          </cell>
          <cell r="M332" t="str">
            <v>Best</v>
          </cell>
          <cell r="N332">
            <v>115.7153</v>
          </cell>
          <cell r="O332">
            <v>5.3437999999999999</v>
          </cell>
        </row>
        <row r="333">
          <cell r="B333">
            <v>43313</v>
          </cell>
          <cell r="C333" t="str">
            <v>FW CATENA FORT TERRAE 20 150X1</v>
          </cell>
          <cell r="D333" t="str">
            <v>Catena Adrianna Vineyard Fortuna Terrae Malbec (Wooden Presentation Case) 2020</v>
          </cell>
          <cell r="E333" t="str">
            <v>CS</v>
          </cell>
          <cell r="F333">
            <v>1</v>
          </cell>
          <cell r="G333" t="str">
            <v>150cl x 1</v>
          </cell>
          <cell r="H333" t="str">
            <v>U</v>
          </cell>
          <cell r="I333" t="str">
            <v>Argentina</v>
          </cell>
          <cell r="J333" t="str">
            <v>Argentina</v>
          </cell>
          <cell r="K333" t="str">
            <v>Mendoza</v>
          </cell>
          <cell r="L333" t="str">
            <v>Still Red</v>
          </cell>
          <cell r="M333" t="str">
            <v>Best</v>
          </cell>
          <cell r="N333">
            <v>75.005300000000005</v>
          </cell>
          <cell r="O333">
            <v>5.3437999999999999</v>
          </cell>
        </row>
        <row r="334">
          <cell r="B334">
            <v>43329</v>
          </cell>
          <cell r="C334" t="str">
            <v>FW CATENA FORT TERRAE 19 150X1</v>
          </cell>
          <cell r="D334" t="str">
            <v>Catena Adrianna Vineyard Fortuna Terrae Malbec (Wooden Presentation Case) 2019</v>
          </cell>
          <cell r="E334" t="str">
            <v>CS</v>
          </cell>
          <cell r="F334">
            <v>1</v>
          </cell>
          <cell r="G334" t="str">
            <v>150cl x 1</v>
          </cell>
          <cell r="H334" t="str">
            <v>S</v>
          </cell>
          <cell r="I334" t="str">
            <v>Argentina</v>
          </cell>
          <cell r="J334" t="str">
            <v>Argentina</v>
          </cell>
          <cell r="K334" t="str">
            <v>Mendoza</v>
          </cell>
          <cell r="M334" t="str">
            <v>Fine Wine</v>
          </cell>
          <cell r="N334">
            <v>75.005300000000005</v>
          </cell>
          <cell r="O334">
            <v>5.3437999999999999</v>
          </cell>
        </row>
        <row r="335">
          <cell r="B335">
            <v>43712</v>
          </cell>
          <cell r="C335" t="str">
            <v>FW CATENA ZAPATA 04 150X1</v>
          </cell>
          <cell r="D335" t="str">
            <v>Nicolas Catena Zapata 2004</v>
          </cell>
          <cell r="E335" t="str">
            <v>CS</v>
          </cell>
          <cell r="F335">
            <v>1</v>
          </cell>
          <cell r="G335" t="str">
            <v>150cl x 1</v>
          </cell>
          <cell r="H335" t="str">
            <v>S</v>
          </cell>
          <cell r="I335" t="str">
            <v>Argentina</v>
          </cell>
          <cell r="J335" t="str">
            <v>Argentina</v>
          </cell>
          <cell r="K335" t="str">
            <v>Mendoza</v>
          </cell>
          <cell r="L335" t="str">
            <v>Still Red</v>
          </cell>
          <cell r="M335" t="str">
            <v>Fine Wine</v>
          </cell>
          <cell r="N335">
            <v>115.4953</v>
          </cell>
          <cell r="O335">
            <v>5.3437999999999999</v>
          </cell>
        </row>
        <row r="336">
          <cell r="B336">
            <v>44586</v>
          </cell>
          <cell r="C336" t="str">
            <v>FW CATENA RIVER MALB 20 150X1</v>
          </cell>
          <cell r="D336" t="str">
            <v>Catena Adrianna Vineyard River Malbec (Wooden Presentation Case) 2020</v>
          </cell>
          <cell r="E336" t="str">
            <v>CS</v>
          </cell>
          <cell r="F336">
            <v>1</v>
          </cell>
          <cell r="G336" t="str">
            <v>150cl x 1</v>
          </cell>
          <cell r="H336" t="str">
            <v>U</v>
          </cell>
          <cell r="I336" t="str">
            <v>Argentina</v>
          </cell>
          <cell r="J336" t="str">
            <v>Argentina</v>
          </cell>
          <cell r="K336" t="str">
            <v>Mendoza</v>
          </cell>
          <cell r="L336" t="str">
            <v>Still Red</v>
          </cell>
          <cell r="M336" t="str">
            <v>Best</v>
          </cell>
          <cell r="N336">
            <v>115.89530000000001</v>
          </cell>
          <cell r="O336">
            <v>5.3437999999999999</v>
          </cell>
        </row>
        <row r="337">
          <cell r="B337">
            <v>46374</v>
          </cell>
          <cell r="C337" t="str">
            <v>FW CATENA RIVER MALB 21 150X1</v>
          </cell>
          <cell r="D337" t="str">
            <v>Catena Adrianna Vineyard River Malbec (Wooden Presentation Case) 2021</v>
          </cell>
          <cell r="E337" t="str">
            <v>CS</v>
          </cell>
          <cell r="F337">
            <v>1</v>
          </cell>
          <cell r="G337" t="str">
            <v>150cl x 1</v>
          </cell>
          <cell r="H337" t="str">
            <v>S</v>
          </cell>
          <cell r="I337" t="str">
            <v>Argentina</v>
          </cell>
          <cell r="J337" t="str">
            <v>Argentina</v>
          </cell>
          <cell r="K337" t="str">
            <v>Mendoza</v>
          </cell>
          <cell r="L337" t="str">
            <v>Still Red</v>
          </cell>
          <cell r="M337" t="str">
            <v>Best</v>
          </cell>
          <cell r="N337">
            <v>125.89530000000001</v>
          </cell>
          <cell r="O337">
            <v>5.3437999999999999</v>
          </cell>
        </row>
        <row r="338">
          <cell r="B338">
            <v>46380</v>
          </cell>
          <cell r="C338" t="str">
            <v>FW CATENA FORT TERRAE 21 150X1</v>
          </cell>
          <cell r="D338" t="str">
            <v>Catena Adrianna Vineyard Fortuna Terrae Malbec (Wooden Presentation Case) 2021</v>
          </cell>
          <cell r="E338" t="str">
            <v>CS</v>
          </cell>
          <cell r="F338">
            <v>1</v>
          </cell>
          <cell r="G338" t="str">
            <v>150cl x 1</v>
          </cell>
          <cell r="H338" t="str">
            <v>S</v>
          </cell>
          <cell r="I338" t="str">
            <v>Argentina</v>
          </cell>
          <cell r="J338" t="str">
            <v>Argentina</v>
          </cell>
          <cell r="K338" t="str">
            <v>Mendoza</v>
          </cell>
          <cell r="L338" t="str">
            <v>Still Red</v>
          </cell>
          <cell r="M338" t="str">
            <v>Best</v>
          </cell>
          <cell r="N338">
            <v>75.215299999999999</v>
          </cell>
          <cell r="O338">
            <v>5.3437999999999999</v>
          </cell>
        </row>
        <row r="339">
          <cell r="B339">
            <v>74509</v>
          </cell>
          <cell r="C339" t="str">
            <v>CATENA RIVER STON MALB17 150X1</v>
          </cell>
          <cell r="D339" t="str">
            <v>Catena Adrianna Vineyard River Stones Malbec 2017(1.5Lx1)</v>
          </cell>
          <cell r="E339" t="str">
            <v>EA</v>
          </cell>
          <cell r="F339">
            <v>1</v>
          </cell>
          <cell r="G339" t="str">
            <v>150cl x 1</v>
          </cell>
          <cell r="H339" t="str">
            <v>U</v>
          </cell>
          <cell r="I339" t="str">
            <v>Argentina</v>
          </cell>
          <cell r="J339" t="str">
            <v>Argentina</v>
          </cell>
          <cell r="K339" t="str">
            <v>Mendoza</v>
          </cell>
          <cell r="L339" t="str">
            <v>Still Red</v>
          </cell>
          <cell r="M339" t="str">
            <v>Best</v>
          </cell>
          <cell r="N339">
            <v>115.7306</v>
          </cell>
          <cell r="O339">
            <v>5.3437999999999999</v>
          </cell>
        </row>
        <row r="340">
          <cell r="B340">
            <v>76148</v>
          </cell>
          <cell r="C340" t="str">
            <v>CATENA RIVER MALB18 150X1</v>
          </cell>
          <cell r="D340" t="str">
            <v>Catena Adrianna Vineyard River Malbec 2018</v>
          </cell>
          <cell r="E340" t="str">
            <v>EA</v>
          </cell>
          <cell r="F340">
            <v>1</v>
          </cell>
          <cell r="G340" t="str">
            <v>150cl x 1</v>
          </cell>
          <cell r="H340" t="str">
            <v>U</v>
          </cell>
          <cell r="I340" t="str">
            <v>Argentina</v>
          </cell>
          <cell r="J340" t="str">
            <v>Argentina</v>
          </cell>
          <cell r="K340" t="str">
            <v>Mendoza</v>
          </cell>
          <cell r="L340" t="str">
            <v>Still Red</v>
          </cell>
          <cell r="M340" t="str">
            <v>Best</v>
          </cell>
          <cell r="N340">
            <v>115.7306</v>
          </cell>
          <cell r="O340">
            <v>5.3437999999999999</v>
          </cell>
        </row>
        <row r="341">
          <cell r="B341">
            <v>43713</v>
          </cell>
          <cell r="C341" t="str">
            <v>FW NICOLAS CATENA ZAP 04 300X1</v>
          </cell>
          <cell r="D341" t="str">
            <v>Nicolas Catena Zapata 2004</v>
          </cell>
          <cell r="E341" t="str">
            <v>CS</v>
          </cell>
          <cell r="F341">
            <v>1</v>
          </cell>
          <cell r="G341" t="str">
            <v>300cl x 1</v>
          </cell>
          <cell r="H341" t="str">
            <v>S</v>
          </cell>
          <cell r="I341" t="str">
            <v>Argentina</v>
          </cell>
          <cell r="J341" t="str">
            <v>Argentina</v>
          </cell>
          <cell r="K341" t="str">
            <v>Mendoza</v>
          </cell>
          <cell r="L341" t="str">
            <v>Still Red</v>
          </cell>
          <cell r="M341" t="str">
            <v>Fine Wine</v>
          </cell>
          <cell r="N341">
            <v>229.95400000000001</v>
          </cell>
          <cell r="O341">
            <v>10.6875</v>
          </cell>
        </row>
        <row r="342">
          <cell r="B342">
            <v>73145</v>
          </cell>
          <cell r="C342" t="str">
            <v>FW CATENA MALB ESSENCE 13 50X1</v>
          </cell>
          <cell r="D342" t="str">
            <v>Catena Angelica Vineyard Malbec Essence 2013 (Gaucho)</v>
          </cell>
          <cell r="E342" t="str">
            <v>EA</v>
          </cell>
          <cell r="F342">
            <v>1</v>
          </cell>
          <cell r="G342" t="str">
            <v>50cl x 1</v>
          </cell>
          <cell r="H342" t="str">
            <v>S</v>
          </cell>
          <cell r="I342" t="str">
            <v>Argentina</v>
          </cell>
          <cell r="J342" t="str">
            <v>Argentina</v>
          </cell>
          <cell r="K342" t="str">
            <v>Mendoza</v>
          </cell>
          <cell r="M342" t="str">
            <v>Limited Allocation</v>
          </cell>
          <cell r="N342">
            <v>25.572700000000001</v>
          </cell>
          <cell r="O342">
            <v>2.5649999999999999</v>
          </cell>
        </row>
        <row r="343">
          <cell r="B343">
            <v>62901</v>
          </cell>
          <cell r="C343" t="str">
            <v>TILIA CHARDONNAY 75X6</v>
          </cell>
          <cell r="D343" t="str">
            <v>Tilia Mendoza Chardonnay</v>
          </cell>
          <cell r="E343" t="str">
            <v>EA</v>
          </cell>
          <cell r="F343">
            <v>6</v>
          </cell>
          <cell r="G343" t="str">
            <v>75 cl x 6</v>
          </cell>
          <cell r="H343" t="str">
            <v>S</v>
          </cell>
          <cell r="I343" t="str">
            <v>Argentina</v>
          </cell>
          <cell r="J343" t="str">
            <v>Argentina</v>
          </cell>
          <cell r="K343" t="str">
            <v>Mendoza</v>
          </cell>
          <cell r="M343" t="str">
            <v>Good</v>
          </cell>
          <cell r="N343">
            <v>2.7902999999999998</v>
          </cell>
          <cell r="O343">
            <v>2.6718999999999999</v>
          </cell>
        </row>
        <row r="344">
          <cell r="B344">
            <v>69656</v>
          </cell>
          <cell r="C344" t="str">
            <v>TILIA MALBEC 75X6</v>
          </cell>
          <cell r="D344" t="str">
            <v>Tilia Malbec</v>
          </cell>
          <cell r="E344" t="str">
            <v>EA</v>
          </cell>
          <cell r="F344">
            <v>6</v>
          </cell>
          <cell r="G344" t="str">
            <v>75 cl x 6</v>
          </cell>
          <cell r="H344" t="str">
            <v>S</v>
          </cell>
          <cell r="I344" t="str">
            <v>Argentina</v>
          </cell>
          <cell r="J344" t="str">
            <v>Argentina</v>
          </cell>
          <cell r="K344" t="str">
            <v>Mendoza</v>
          </cell>
          <cell r="M344" t="str">
            <v>Good</v>
          </cell>
          <cell r="N344">
            <v>2.7002999999999999</v>
          </cell>
          <cell r="O344">
            <v>2.6718999999999999</v>
          </cell>
        </row>
        <row r="345">
          <cell r="B345">
            <v>69657</v>
          </cell>
          <cell r="C345" t="str">
            <v>TILIA CABERNET MERLOT 75X6</v>
          </cell>
          <cell r="D345" t="str">
            <v>Tilia Mendoza Cabernet Merlot</v>
          </cell>
          <cell r="E345" t="str">
            <v>EA</v>
          </cell>
          <cell r="F345">
            <v>6</v>
          </cell>
          <cell r="G345" t="str">
            <v>75 cl x 6</v>
          </cell>
          <cell r="H345" t="str">
            <v>S</v>
          </cell>
          <cell r="I345" t="str">
            <v>Argentina</v>
          </cell>
          <cell r="J345" t="str">
            <v>Argentina</v>
          </cell>
          <cell r="K345" t="str">
            <v>Mendoza</v>
          </cell>
          <cell r="M345" t="str">
            <v>Good</v>
          </cell>
          <cell r="N345">
            <v>2.6539999999999999</v>
          </cell>
          <cell r="O345">
            <v>2.6718999999999999</v>
          </cell>
        </row>
        <row r="346">
          <cell r="B346">
            <v>68276</v>
          </cell>
          <cell r="C346" t="str">
            <v>ESTACADA RESERVA 75X6</v>
          </cell>
          <cell r="D346" t="str">
            <v>Finca La Estacada Varietales Reserva D.O. Ucles</v>
          </cell>
          <cell r="E346" t="str">
            <v>EA</v>
          </cell>
          <cell r="F346">
            <v>6</v>
          </cell>
          <cell r="G346" t="str">
            <v>75 cl x 6</v>
          </cell>
          <cell r="H346" t="str">
            <v>S</v>
          </cell>
          <cell r="I346" t="str">
            <v>Spain</v>
          </cell>
          <cell r="J346" t="str">
            <v>Spain</v>
          </cell>
          <cell r="K346" t="str">
            <v>Castilla - La Mancha</v>
          </cell>
          <cell r="M346" t="str">
            <v>Good</v>
          </cell>
          <cell r="N346">
            <v>3.3033999999999999</v>
          </cell>
          <cell r="O346">
            <v>2.6718999999999999</v>
          </cell>
        </row>
        <row r="347">
          <cell r="B347">
            <v>68992</v>
          </cell>
          <cell r="C347" t="str">
            <v>ESTACADA 6 MESES TEMP 75X6</v>
          </cell>
          <cell r="D347" t="str">
            <v>Finca la Estacada Tempranillo 6 Meses En Barrica D.O. Ucles</v>
          </cell>
          <cell r="E347" t="str">
            <v>EA</v>
          </cell>
          <cell r="F347">
            <v>6</v>
          </cell>
          <cell r="G347" t="str">
            <v>75 cl x 6</v>
          </cell>
          <cell r="H347" t="str">
            <v>S</v>
          </cell>
          <cell r="I347" t="str">
            <v>Spain</v>
          </cell>
          <cell r="J347" t="str">
            <v>Spain</v>
          </cell>
          <cell r="K347" t="str">
            <v>Castilla - La Mancha</v>
          </cell>
          <cell r="M347" t="str">
            <v>Good</v>
          </cell>
          <cell r="N347">
            <v>2.6192000000000002</v>
          </cell>
          <cell r="O347">
            <v>2.6718999999999999</v>
          </cell>
        </row>
        <row r="348">
          <cell r="B348">
            <v>69714</v>
          </cell>
          <cell r="C348" t="str">
            <v>NAVAJAS RESERVA TINTO 11 1.5X6</v>
          </cell>
          <cell r="D348" t="str">
            <v>Navajas Reserva Tinto 2011</v>
          </cell>
          <cell r="E348" t="str">
            <v>EA</v>
          </cell>
          <cell r="F348">
            <v>6</v>
          </cell>
          <cell r="G348" t="str">
            <v>1.5 lt x 6</v>
          </cell>
          <cell r="H348" t="str">
            <v>S</v>
          </cell>
          <cell r="I348" t="str">
            <v>Spain</v>
          </cell>
          <cell r="J348" t="str">
            <v>Spain</v>
          </cell>
          <cell r="K348" t="str">
            <v>Rioja</v>
          </cell>
          <cell r="M348" t="str">
            <v>Better</v>
          </cell>
          <cell r="N348">
            <v>14.0083</v>
          </cell>
          <cell r="O348">
            <v>5.3437999999999999</v>
          </cell>
        </row>
        <row r="349">
          <cell r="B349">
            <v>69949</v>
          </cell>
          <cell r="C349" t="str">
            <v>NAVAJAS TINTO CRIANZA 13 1.5X6</v>
          </cell>
          <cell r="D349" t="str">
            <v>Navajas Crianza Tinto 2013</v>
          </cell>
          <cell r="E349" t="str">
            <v>EA</v>
          </cell>
          <cell r="F349">
            <v>6</v>
          </cell>
          <cell r="G349" t="str">
            <v>1.5 lt x 6</v>
          </cell>
          <cell r="H349" t="str">
            <v>S</v>
          </cell>
          <cell r="I349" t="str">
            <v>Spain</v>
          </cell>
          <cell r="J349" t="str">
            <v>Spain</v>
          </cell>
          <cell r="K349" t="str">
            <v>Rioja</v>
          </cell>
          <cell r="M349" t="str">
            <v>Good</v>
          </cell>
          <cell r="N349">
            <v>9.6797000000000004</v>
          </cell>
          <cell r="O349">
            <v>5.3437999999999999</v>
          </cell>
        </row>
        <row r="350">
          <cell r="B350">
            <v>74423</v>
          </cell>
          <cell r="C350" t="str">
            <v>NAVAJAS TINTO JOVEN 1.5X6</v>
          </cell>
          <cell r="D350" t="str">
            <v>Navajas Tinto Sin Joven Magnums</v>
          </cell>
          <cell r="E350" t="str">
            <v>EA</v>
          </cell>
          <cell r="F350">
            <v>6</v>
          </cell>
          <cell r="G350" t="str">
            <v>1.5 lt x 6</v>
          </cell>
          <cell r="H350" t="str">
            <v>S</v>
          </cell>
          <cell r="I350" t="str">
            <v>Spain</v>
          </cell>
          <cell r="J350" t="str">
            <v>Spain</v>
          </cell>
          <cell r="K350" t="str">
            <v>Rioja</v>
          </cell>
          <cell r="M350" t="str">
            <v>Price Fighter</v>
          </cell>
          <cell r="N350">
            <v>3.4310999999999998</v>
          </cell>
          <cell r="O350">
            <v>5.3437999999999999</v>
          </cell>
        </row>
        <row r="351">
          <cell r="B351">
            <v>41611</v>
          </cell>
          <cell r="C351" t="str">
            <v>NAVAJAS RESERVA TINTO 15 75X12</v>
          </cell>
          <cell r="D351" t="str">
            <v>Navajas Reserva Tinto 2015</v>
          </cell>
          <cell r="E351" t="str">
            <v>EA</v>
          </cell>
          <cell r="F351">
            <v>12</v>
          </cell>
          <cell r="G351" t="str">
            <v>75 cl x 12</v>
          </cell>
          <cell r="H351" t="str">
            <v>U</v>
          </cell>
          <cell r="I351" t="str">
            <v>Spain</v>
          </cell>
          <cell r="J351" t="str">
            <v>Spain</v>
          </cell>
          <cell r="K351" t="str">
            <v>Rioja</v>
          </cell>
          <cell r="M351" t="str">
            <v>Good</v>
          </cell>
          <cell r="N351">
            <v>4.3438999999999997</v>
          </cell>
          <cell r="O351">
            <v>2.6718999999999999</v>
          </cell>
        </row>
        <row r="352">
          <cell r="B352">
            <v>42172</v>
          </cell>
          <cell r="C352" t="str">
            <v>NAVAJAS TINTO CRI CORK17 75X12</v>
          </cell>
          <cell r="D352" t="str">
            <v>Navajas Crianza Tinto 2017 (Cork)</v>
          </cell>
          <cell r="E352" t="str">
            <v>EA</v>
          </cell>
          <cell r="F352">
            <v>12</v>
          </cell>
          <cell r="G352" t="str">
            <v>75 cl x 12</v>
          </cell>
          <cell r="H352" t="str">
            <v>S</v>
          </cell>
          <cell r="I352" t="str">
            <v>Spain</v>
          </cell>
          <cell r="J352" t="str">
            <v>Spain</v>
          </cell>
          <cell r="K352" t="str">
            <v>Rioja</v>
          </cell>
          <cell r="M352" t="str">
            <v>Good</v>
          </cell>
          <cell r="N352">
            <v>3.0855000000000001</v>
          </cell>
          <cell r="O352">
            <v>2.6718999999999999</v>
          </cell>
        </row>
        <row r="353">
          <cell r="B353">
            <v>44888</v>
          </cell>
          <cell r="C353" t="str">
            <v>NAVAJAS TINTO CRI SCAP18 75X12</v>
          </cell>
          <cell r="D353" t="str">
            <v>Navajas Crianza Tinto 2018 (Screwcap)</v>
          </cell>
          <cell r="E353" t="str">
            <v>EA</v>
          </cell>
          <cell r="F353">
            <v>12</v>
          </cell>
          <cell r="G353" t="str">
            <v>75 cl x 12</v>
          </cell>
          <cell r="H353" t="str">
            <v>U</v>
          </cell>
          <cell r="I353" t="str">
            <v>Spain</v>
          </cell>
          <cell r="J353" t="str">
            <v>Spain</v>
          </cell>
          <cell r="K353" t="str">
            <v>Rioja</v>
          </cell>
          <cell r="M353" t="str">
            <v>Good</v>
          </cell>
          <cell r="N353">
            <v>3.0855000000000001</v>
          </cell>
          <cell r="O353">
            <v>2.6718999999999999</v>
          </cell>
        </row>
        <row r="354">
          <cell r="B354">
            <v>44961</v>
          </cell>
          <cell r="C354" t="str">
            <v>NAVAJAS TINTO CRI SCAP17 75X12</v>
          </cell>
          <cell r="D354" t="str">
            <v>NAVAJAS TINTO CRI SCAP17 75X12</v>
          </cell>
          <cell r="E354" t="str">
            <v>EA</v>
          </cell>
          <cell r="F354">
            <v>12</v>
          </cell>
          <cell r="G354" t="str">
            <v>75 cl x 12</v>
          </cell>
          <cell r="H354" t="str">
            <v>U</v>
          </cell>
          <cell r="I354" t="str">
            <v>Spain</v>
          </cell>
          <cell r="J354" t="str">
            <v>Spain</v>
          </cell>
          <cell r="K354" t="str">
            <v>Rioja</v>
          </cell>
          <cell r="M354" t="str">
            <v>Good</v>
          </cell>
          <cell r="N354">
            <v>3.0855000000000001</v>
          </cell>
          <cell r="O354">
            <v>2.6718999999999999</v>
          </cell>
        </row>
        <row r="355">
          <cell r="B355">
            <v>45103</v>
          </cell>
          <cell r="C355" t="str">
            <v>ARJONA  JOVEN TINTO 22 75X12V</v>
          </cell>
          <cell r="D355" t="str">
            <v>Navajas Rioja Arjona Sin Red 2022</v>
          </cell>
          <cell r="E355" t="str">
            <v>EA</v>
          </cell>
          <cell r="F355">
            <v>12</v>
          </cell>
          <cell r="G355" t="str">
            <v>75 cl x 12</v>
          </cell>
          <cell r="H355" t="str">
            <v>S</v>
          </cell>
          <cell r="I355" t="str">
            <v>Spain</v>
          </cell>
          <cell r="J355" t="str">
            <v>Spain</v>
          </cell>
          <cell r="K355" t="str">
            <v>Rioja</v>
          </cell>
          <cell r="M355" t="str">
            <v>Price Fighter</v>
          </cell>
          <cell r="N355">
            <v>1.8859999999999999</v>
          </cell>
          <cell r="O355">
            <v>2.6718999999999999</v>
          </cell>
        </row>
        <row r="356">
          <cell r="B356">
            <v>45483</v>
          </cell>
          <cell r="C356" t="str">
            <v>NAVAJAS BLANCO JOVEN 22 75X12</v>
          </cell>
          <cell r="D356" t="str">
            <v>Navajas Blanco Sin Joven 2022</v>
          </cell>
          <cell r="E356" t="str">
            <v>EA</v>
          </cell>
          <cell r="F356">
            <v>12</v>
          </cell>
          <cell r="G356" t="str">
            <v>75 cl x 12</v>
          </cell>
          <cell r="H356" t="str">
            <v>U</v>
          </cell>
          <cell r="I356" t="str">
            <v>Spain</v>
          </cell>
          <cell r="J356" t="str">
            <v>Spain</v>
          </cell>
          <cell r="K356" t="str">
            <v>Rioja</v>
          </cell>
          <cell r="M356" t="str">
            <v>Price Fighter</v>
          </cell>
          <cell r="N356">
            <v>2.1945000000000001</v>
          </cell>
          <cell r="O356">
            <v>2.6718999999999999</v>
          </cell>
        </row>
        <row r="357">
          <cell r="B357">
            <v>45484</v>
          </cell>
          <cell r="C357" t="str">
            <v>NAVAJAS TINTO JOVEN 22 75X12</v>
          </cell>
          <cell r="D357" t="str">
            <v>Navajas Tinto Sin Joven 2022</v>
          </cell>
          <cell r="E357" t="str">
            <v>EA</v>
          </cell>
          <cell r="F357">
            <v>12</v>
          </cell>
          <cell r="G357" t="str">
            <v>75 cl x 12</v>
          </cell>
          <cell r="H357" t="str">
            <v>U</v>
          </cell>
          <cell r="I357" t="str">
            <v>Spain</v>
          </cell>
          <cell r="J357" t="str">
            <v>Spain</v>
          </cell>
          <cell r="K357" t="str">
            <v>Rioja</v>
          </cell>
          <cell r="M357" t="str">
            <v>Price Fighter</v>
          </cell>
          <cell r="N357">
            <v>2.1945000000000001</v>
          </cell>
          <cell r="O357">
            <v>2.6718999999999999</v>
          </cell>
        </row>
        <row r="358">
          <cell r="B358">
            <v>45849</v>
          </cell>
          <cell r="C358" t="str">
            <v>NAVAJAS RESERVA TINTO 17 75X12</v>
          </cell>
          <cell r="D358" t="str">
            <v>Navajas Reserva Tinto 2017</v>
          </cell>
          <cell r="E358" t="str">
            <v>EA</v>
          </cell>
          <cell r="F358">
            <v>12</v>
          </cell>
          <cell r="G358" t="str">
            <v>75 cl x 12</v>
          </cell>
          <cell r="H358" t="str">
            <v>U</v>
          </cell>
          <cell r="I358" t="str">
            <v>Spain</v>
          </cell>
          <cell r="J358" t="str">
            <v>Spain</v>
          </cell>
          <cell r="K358" t="str">
            <v>Rioja</v>
          </cell>
          <cell r="M358" t="str">
            <v>Good</v>
          </cell>
          <cell r="N358">
            <v>4.3436000000000003</v>
          </cell>
          <cell r="O358">
            <v>2.6718999999999999</v>
          </cell>
        </row>
        <row r="359">
          <cell r="B359">
            <v>45858</v>
          </cell>
          <cell r="C359" t="str">
            <v>NAVAJAS ROSADA CRIANZ 21 75X12</v>
          </cell>
          <cell r="D359" t="str">
            <v>Navajas Rosado Crianza 2019</v>
          </cell>
          <cell r="E359" t="str">
            <v>EA</v>
          </cell>
          <cell r="F359">
            <v>12</v>
          </cell>
          <cell r="G359" t="str">
            <v>75 cl x 12</v>
          </cell>
          <cell r="H359" t="str">
            <v>S</v>
          </cell>
          <cell r="I359" t="str">
            <v>Spain</v>
          </cell>
          <cell r="J359" t="str">
            <v>Spain</v>
          </cell>
          <cell r="K359" t="str">
            <v>Rioja</v>
          </cell>
          <cell r="M359" t="str">
            <v>Good</v>
          </cell>
          <cell r="N359">
            <v>2.9314</v>
          </cell>
          <cell r="O359">
            <v>2.6718999999999999</v>
          </cell>
        </row>
        <row r="360">
          <cell r="B360">
            <v>45859</v>
          </cell>
          <cell r="C360" t="str">
            <v>NAVAJAS ROSADA JOVEN 23 75X12</v>
          </cell>
          <cell r="D360" t="str">
            <v>Navajas Blanco Sin Joven 2023</v>
          </cell>
          <cell r="E360" t="str">
            <v>EA</v>
          </cell>
          <cell r="F360">
            <v>12</v>
          </cell>
          <cell r="G360" t="str">
            <v>75 cl x 12</v>
          </cell>
          <cell r="H360" t="str">
            <v>S</v>
          </cell>
          <cell r="I360" t="str">
            <v>Spain</v>
          </cell>
          <cell r="J360" t="str">
            <v>Spain</v>
          </cell>
          <cell r="K360" t="str">
            <v>Rioja</v>
          </cell>
          <cell r="M360" t="str">
            <v>Price Fighter</v>
          </cell>
          <cell r="N360">
            <v>2.1949000000000001</v>
          </cell>
          <cell r="O360">
            <v>2.6718999999999999</v>
          </cell>
        </row>
        <row r="361">
          <cell r="B361">
            <v>45860</v>
          </cell>
          <cell r="C361" t="str">
            <v>NAVAJAS BLANCO JOVEN 23 75X12</v>
          </cell>
          <cell r="D361" t="str">
            <v>Navajas Blanco Sin Joven 2023</v>
          </cell>
          <cell r="E361" t="str">
            <v>EA</v>
          </cell>
          <cell r="F361">
            <v>12</v>
          </cell>
          <cell r="G361" t="str">
            <v>75 cl x 12</v>
          </cell>
          <cell r="H361" t="str">
            <v>S</v>
          </cell>
          <cell r="I361" t="str">
            <v>Spain</v>
          </cell>
          <cell r="J361" t="str">
            <v>Spain</v>
          </cell>
          <cell r="K361" t="str">
            <v>Rioja</v>
          </cell>
          <cell r="M361" t="str">
            <v>Price Fighter</v>
          </cell>
          <cell r="N361">
            <v>2.1945000000000001</v>
          </cell>
          <cell r="O361">
            <v>2.6718999999999999</v>
          </cell>
        </row>
        <row r="362">
          <cell r="B362">
            <v>45861</v>
          </cell>
          <cell r="C362" t="str">
            <v>NAVAJAS TINTO JOVEN 23 75X12</v>
          </cell>
          <cell r="D362" t="str">
            <v>Navajas Tinto Sin Joven 2023</v>
          </cell>
          <cell r="E362" t="str">
            <v>EA</v>
          </cell>
          <cell r="F362">
            <v>12</v>
          </cell>
          <cell r="G362" t="str">
            <v>75 cl x 12</v>
          </cell>
          <cell r="H362" t="str">
            <v>S</v>
          </cell>
          <cell r="I362" t="str">
            <v>Spain</v>
          </cell>
          <cell r="J362" t="str">
            <v>Spain</v>
          </cell>
          <cell r="K362" t="str">
            <v>Rioja</v>
          </cell>
          <cell r="M362" t="str">
            <v>Price Fighter</v>
          </cell>
          <cell r="N362">
            <v>2.1945000000000001</v>
          </cell>
          <cell r="O362">
            <v>2.6718999999999999</v>
          </cell>
        </row>
        <row r="363">
          <cell r="B363">
            <v>61027</v>
          </cell>
          <cell r="C363" t="str">
            <v>NAVAJAS GRACIANO JVN 14 75X12</v>
          </cell>
          <cell r="D363" t="str">
            <v>Navajas Graciano Joven 2014</v>
          </cell>
          <cell r="E363" t="str">
            <v>EA</v>
          </cell>
          <cell r="F363">
            <v>12</v>
          </cell>
          <cell r="G363" t="str">
            <v>75 cl x 12</v>
          </cell>
          <cell r="H363" t="str">
            <v>S</v>
          </cell>
          <cell r="I363" t="str">
            <v>Spain</v>
          </cell>
          <cell r="J363" t="str">
            <v>Spain</v>
          </cell>
          <cell r="K363" t="str">
            <v>Rioja</v>
          </cell>
          <cell r="M363" t="str">
            <v>Good</v>
          </cell>
          <cell r="N363">
            <v>2.6922000000000001</v>
          </cell>
          <cell r="O363">
            <v>2.6718999999999999</v>
          </cell>
        </row>
        <row r="364">
          <cell r="B364">
            <v>68976</v>
          </cell>
          <cell r="C364" t="str">
            <v>CORCUETOS SIN TINTO 16 75X12</v>
          </cell>
          <cell r="D364" t="str">
            <v>Navajas Corcuetos Sin Tinto 2016</v>
          </cell>
          <cell r="E364" t="str">
            <v>EA</v>
          </cell>
          <cell r="F364">
            <v>12</v>
          </cell>
          <cell r="G364" t="str">
            <v>75 cl x 12</v>
          </cell>
          <cell r="H364" t="str">
            <v>S</v>
          </cell>
          <cell r="I364" t="str">
            <v>Spain</v>
          </cell>
          <cell r="J364" t="str">
            <v>Spain</v>
          </cell>
          <cell r="K364" t="str">
            <v>Rioja</v>
          </cell>
          <cell r="M364" t="str">
            <v>Price Fighter</v>
          </cell>
          <cell r="N364">
            <v>1.8859999999999999</v>
          </cell>
          <cell r="O364">
            <v>2.6718999999999999</v>
          </cell>
        </row>
        <row r="365">
          <cell r="B365">
            <v>69559</v>
          </cell>
          <cell r="C365" t="str">
            <v>VILLA CAMINO TINTO JOVMV 75X12</v>
          </cell>
          <cell r="D365" t="str">
            <v>Villa del Camino Tinto Joven</v>
          </cell>
          <cell r="E365" t="str">
            <v>EA</v>
          </cell>
          <cell r="F365">
            <v>12</v>
          </cell>
          <cell r="G365" t="str">
            <v>75 cl x 12</v>
          </cell>
          <cell r="H365" t="str">
            <v>S</v>
          </cell>
          <cell r="I365" t="str">
            <v>Spain</v>
          </cell>
          <cell r="J365" t="str">
            <v>Spain</v>
          </cell>
          <cell r="K365" t="str">
            <v>Rioja</v>
          </cell>
          <cell r="M365" t="str">
            <v>Price Fighter</v>
          </cell>
          <cell r="N365">
            <v>1.8859999999999999</v>
          </cell>
          <cell r="O365">
            <v>2.6718999999999999</v>
          </cell>
        </row>
        <row r="366">
          <cell r="B366">
            <v>71649</v>
          </cell>
          <cell r="C366" t="str">
            <v>NAVAJAS TINTO CRI SCAP15 75X12</v>
          </cell>
          <cell r="D366" t="str">
            <v>Navajas Crianza Tinto 2015 (Screwcap)</v>
          </cell>
          <cell r="E366" t="str">
            <v>EA</v>
          </cell>
          <cell r="F366">
            <v>12</v>
          </cell>
          <cell r="G366" t="str">
            <v>75 cl x 12</v>
          </cell>
          <cell r="H366" t="str">
            <v>U</v>
          </cell>
          <cell r="I366" t="str">
            <v>Spain</v>
          </cell>
          <cell r="J366" t="str">
            <v>Spain</v>
          </cell>
          <cell r="K366" t="str">
            <v>Rioja</v>
          </cell>
          <cell r="M366" t="str">
            <v>Good</v>
          </cell>
          <cell r="N366">
            <v>2.7734000000000001</v>
          </cell>
          <cell r="O366">
            <v>2.6718999999999999</v>
          </cell>
        </row>
        <row r="367">
          <cell r="B367">
            <v>71650</v>
          </cell>
          <cell r="C367" t="str">
            <v>NAVAJAS TINTO CRI CORK15 75X12</v>
          </cell>
          <cell r="D367" t="str">
            <v>Navajas Crianza Tinto 2015 (Cork)</v>
          </cell>
          <cell r="E367" t="str">
            <v>EA</v>
          </cell>
          <cell r="F367">
            <v>12</v>
          </cell>
          <cell r="G367" t="str">
            <v>75 cl x 12</v>
          </cell>
          <cell r="H367" t="str">
            <v>U</v>
          </cell>
          <cell r="I367" t="str">
            <v>Spain</v>
          </cell>
          <cell r="J367" t="str">
            <v>Spain</v>
          </cell>
          <cell r="K367" t="str">
            <v>Rioja</v>
          </cell>
          <cell r="M367" t="str">
            <v>Good</v>
          </cell>
          <cell r="N367">
            <v>2.7734000000000001</v>
          </cell>
          <cell r="O367">
            <v>2.6718999999999999</v>
          </cell>
        </row>
        <row r="368">
          <cell r="B368">
            <v>71904</v>
          </cell>
          <cell r="C368" t="str">
            <v>VILLA CAMINO CRZA TTO 75X12</v>
          </cell>
          <cell r="D368" t="str">
            <v>Villa del Camino Crianza Tinto</v>
          </cell>
          <cell r="E368" t="str">
            <v>EA</v>
          </cell>
          <cell r="F368">
            <v>12</v>
          </cell>
          <cell r="G368" t="str">
            <v>75 cl x 12</v>
          </cell>
          <cell r="H368" t="str">
            <v>U</v>
          </cell>
          <cell r="I368" t="str">
            <v>Spain</v>
          </cell>
          <cell r="J368" t="str">
            <v>Spain</v>
          </cell>
          <cell r="K368" t="str">
            <v>Rioja</v>
          </cell>
          <cell r="M368" t="str">
            <v>Price Fighter</v>
          </cell>
          <cell r="N368">
            <v>2.4639000000000002</v>
          </cell>
          <cell r="O368">
            <v>2.6718999999999999</v>
          </cell>
        </row>
        <row r="369">
          <cell r="B369">
            <v>73082</v>
          </cell>
          <cell r="C369" t="str">
            <v>NAVAJAS ROSADO JOVEN 18 75X12</v>
          </cell>
          <cell r="D369" t="str">
            <v>Navajas Rosado Joven 2018</v>
          </cell>
          <cell r="E369" t="str">
            <v>EA</v>
          </cell>
          <cell r="F369">
            <v>12</v>
          </cell>
          <cell r="G369" t="str">
            <v>75 cl x 12</v>
          </cell>
          <cell r="H369" t="str">
            <v>U</v>
          </cell>
          <cell r="I369" t="str">
            <v>Spain</v>
          </cell>
          <cell r="J369" t="str">
            <v>Spain</v>
          </cell>
          <cell r="K369" t="str">
            <v>Rioja</v>
          </cell>
          <cell r="M369" t="str">
            <v>Price Fighter</v>
          </cell>
          <cell r="N369">
            <v>1.9814000000000001</v>
          </cell>
          <cell r="O369">
            <v>2.6718999999999999</v>
          </cell>
        </row>
        <row r="370">
          <cell r="B370">
            <v>73314</v>
          </cell>
          <cell r="C370" t="str">
            <v>ARJONA  JOVEN TINTO 21 75X12</v>
          </cell>
          <cell r="D370" t="str">
            <v>Navajas Rioja Arjona Sin Red 2021</v>
          </cell>
          <cell r="E370" t="str">
            <v>EA</v>
          </cell>
          <cell r="F370">
            <v>12</v>
          </cell>
          <cell r="G370" t="str">
            <v>75 cl x 12</v>
          </cell>
          <cell r="H370" t="str">
            <v>U</v>
          </cell>
          <cell r="I370" t="str">
            <v>Spain</v>
          </cell>
          <cell r="J370" t="str">
            <v>Spain</v>
          </cell>
          <cell r="K370" t="str">
            <v>Rioja</v>
          </cell>
          <cell r="M370" t="str">
            <v>Price Fighter</v>
          </cell>
          <cell r="N370">
            <v>1.8859999999999999</v>
          </cell>
          <cell r="O370">
            <v>2.6718999999999999</v>
          </cell>
        </row>
        <row r="371">
          <cell r="B371">
            <v>73327</v>
          </cell>
          <cell r="C371" t="str">
            <v>CASA MARQUES TINTO JOV 75X12</v>
          </cell>
          <cell r="D371" t="str">
            <v>Casa del Marques Tinto Sin Joven</v>
          </cell>
          <cell r="E371" t="str">
            <v>EA</v>
          </cell>
          <cell r="F371">
            <v>12</v>
          </cell>
          <cell r="G371" t="str">
            <v>75 cl x 12</v>
          </cell>
          <cell r="H371" t="str">
            <v>S</v>
          </cell>
          <cell r="I371" t="str">
            <v>Spain</v>
          </cell>
          <cell r="J371" t="str">
            <v>Spain</v>
          </cell>
          <cell r="K371" t="str">
            <v>Rioja</v>
          </cell>
          <cell r="M371" t="str">
            <v>Price Fighter</v>
          </cell>
          <cell r="N371">
            <v>1.8859999999999999</v>
          </cell>
          <cell r="O371">
            <v>2.6718999999999999</v>
          </cell>
        </row>
        <row r="372">
          <cell r="B372">
            <v>73611</v>
          </cell>
          <cell r="C372" t="str">
            <v>NAVAJAS BLCO CRIANZA 16 75X12</v>
          </cell>
          <cell r="D372" t="str">
            <v>Navajas Blanco Crianza 2016</v>
          </cell>
          <cell r="E372" t="str">
            <v>EA</v>
          </cell>
          <cell r="F372">
            <v>12</v>
          </cell>
          <cell r="G372" t="str">
            <v>75 cl x 12</v>
          </cell>
          <cell r="H372" t="str">
            <v>U</v>
          </cell>
          <cell r="I372" t="str">
            <v>Spain</v>
          </cell>
          <cell r="J372" t="str">
            <v>Spain</v>
          </cell>
          <cell r="K372" t="str">
            <v>Rioja</v>
          </cell>
          <cell r="M372" t="str">
            <v>Good</v>
          </cell>
          <cell r="N372">
            <v>2.7734000000000001</v>
          </cell>
          <cell r="O372">
            <v>2.6718999999999999</v>
          </cell>
        </row>
        <row r="373">
          <cell r="B373">
            <v>73633</v>
          </cell>
          <cell r="C373" t="str">
            <v>MIRADOR NAVAJAS TINTO 75X12</v>
          </cell>
          <cell r="D373" t="str">
            <v>Mirador Navajas Tinto</v>
          </cell>
          <cell r="E373" t="str">
            <v>EA</v>
          </cell>
          <cell r="F373">
            <v>12</v>
          </cell>
          <cell r="G373" t="str">
            <v>75 cl x 12</v>
          </cell>
          <cell r="H373" t="str">
            <v>S</v>
          </cell>
          <cell r="I373" t="str">
            <v>Spain</v>
          </cell>
          <cell r="J373" t="str">
            <v>Spain</v>
          </cell>
          <cell r="K373" t="str">
            <v>Rioja</v>
          </cell>
          <cell r="M373" t="str">
            <v>Price Fighter</v>
          </cell>
          <cell r="N373">
            <v>1.8859999999999999</v>
          </cell>
          <cell r="O373">
            <v>2.6718999999999999</v>
          </cell>
        </row>
        <row r="374">
          <cell r="B374">
            <v>74089</v>
          </cell>
          <cell r="C374" t="str">
            <v>NAVAJAS RESERVA TINTO 13 75X12</v>
          </cell>
          <cell r="D374" t="str">
            <v>Navajas Reserva Tinto 2013</v>
          </cell>
          <cell r="E374" t="str">
            <v>EA</v>
          </cell>
          <cell r="F374">
            <v>12</v>
          </cell>
          <cell r="G374" t="str">
            <v>75 cl x 12</v>
          </cell>
          <cell r="H374" t="str">
            <v>U</v>
          </cell>
          <cell r="I374" t="str">
            <v>Spain</v>
          </cell>
          <cell r="J374" t="str">
            <v>Spain</v>
          </cell>
          <cell r="K374" t="str">
            <v>Rioja</v>
          </cell>
          <cell r="M374" t="str">
            <v>Good</v>
          </cell>
          <cell r="N374">
            <v>3.9174000000000002</v>
          </cell>
          <cell r="O374">
            <v>2.6718999999999999</v>
          </cell>
        </row>
        <row r="375">
          <cell r="B375">
            <v>74201</v>
          </cell>
          <cell r="C375" t="str">
            <v>NAVAJAS BLANCO JOVEN 19 75X12</v>
          </cell>
          <cell r="D375" t="str">
            <v>Navajas Blanco Sin Joven 2019</v>
          </cell>
          <cell r="E375" t="str">
            <v>EA</v>
          </cell>
          <cell r="F375">
            <v>12</v>
          </cell>
          <cell r="G375" t="str">
            <v>75 cl x 12</v>
          </cell>
          <cell r="H375" t="str">
            <v>U</v>
          </cell>
          <cell r="I375" t="str">
            <v>Spain</v>
          </cell>
          <cell r="J375" t="str">
            <v>Spain</v>
          </cell>
          <cell r="K375" t="str">
            <v>Rioja</v>
          </cell>
          <cell r="M375" t="str">
            <v>Price Fighter</v>
          </cell>
          <cell r="N375">
            <v>1.9814000000000001</v>
          </cell>
          <cell r="O375">
            <v>2.6718999999999999</v>
          </cell>
        </row>
        <row r="376">
          <cell r="B376">
            <v>74327</v>
          </cell>
          <cell r="C376" t="str">
            <v>NAVAJAS TINTO JOVEN 19 75X12</v>
          </cell>
          <cell r="D376" t="str">
            <v>Navajas Tinto Sin Joven 2019</v>
          </cell>
          <cell r="E376" t="str">
            <v>EA</v>
          </cell>
          <cell r="F376">
            <v>12</v>
          </cell>
          <cell r="G376" t="str">
            <v>75 cl x 12</v>
          </cell>
          <cell r="H376" t="str">
            <v>U</v>
          </cell>
          <cell r="I376" t="str">
            <v>Spain</v>
          </cell>
          <cell r="J376" t="str">
            <v>Spain</v>
          </cell>
          <cell r="K376" t="str">
            <v>Rioja</v>
          </cell>
          <cell r="M376" t="str">
            <v>Price Fighter</v>
          </cell>
          <cell r="N376">
            <v>1.9814000000000001</v>
          </cell>
          <cell r="O376">
            <v>2.6718999999999999</v>
          </cell>
        </row>
        <row r="377">
          <cell r="B377">
            <v>74532</v>
          </cell>
          <cell r="C377" t="str">
            <v>NAVAJAS BLCO CRIANZA 17 75X12</v>
          </cell>
          <cell r="D377" t="str">
            <v>Navajas Blanco Crianza 2017</v>
          </cell>
          <cell r="E377" t="str">
            <v>EA</v>
          </cell>
          <cell r="F377">
            <v>12</v>
          </cell>
          <cell r="G377" t="str">
            <v>75 cl x 12</v>
          </cell>
          <cell r="H377" t="str">
            <v>S</v>
          </cell>
          <cell r="I377" t="str">
            <v>Spain</v>
          </cell>
          <cell r="J377" t="str">
            <v>Spain</v>
          </cell>
          <cell r="K377" t="str">
            <v>Rioja</v>
          </cell>
          <cell r="M377" t="str">
            <v>Good</v>
          </cell>
          <cell r="N377">
            <v>2.7862</v>
          </cell>
          <cell r="O377">
            <v>2.6718999999999999</v>
          </cell>
        </row>
        <row r="378">
          <cell r="B378">
            <v>74581</v>
          </cell>
          <cell r="C378" t="str">
            <v>NAVAJAS ROSADO JOVEN 19 75X12</v>
          </cell>
          <cell r="D378" t="str">
            <v>Navajas Rosado Joven 2019</v>
          </cell>
          <cell r="E378" t="str">
            <v>EA</v>
          </cell>
          <cell r="F378">
            <v>12</v>
          </cell>
          <cell r="G378" t="str">
            <v>75 cl x 12</v>
          </cell>
          <cell r="H378" t="str">
            <v>U</v>
          </cell>
          <cell r="I378" t="str">
            <v>Spain</v>
          </cell>
          <cell r="J378" t="str">
            <v>Spain</v>
          </cell>
          <cell r="K378" t="str">
            <v>Rioja</v>
          </cell>
          <cell r="M378" t="str">
            <v>Price Fighter</v>
          </cell>
          <cell r="N378">
            <v>1.9814000000000001</v>
          </cell>
          <cell r="O378">
            <v>2.6718999999999999</v>
          </cell>
        </row>
        <row r="379">
          <cell r="B379">
            <v>74655</v>
          </cell>
          <cell r="C379" t="str">
            <v>NAVAJAS TINTO CRI SCAP16 75X12</v>
          </cell>
          <cell r="D379" t="str">
            <v>Navajas Crianza Tinto 2016 (Screwcap)</v>
          </cell>
          <cell r="E379" t="str">
            <v>EA</v>
          </cell>
          <cell r="F379">
            <v>12</v>
          </cell>
          <cell r="G379" t="str">
            <v>75 cl x 12</v>
          </cell>
          <cell r="H379" t="str">
            <v>U</v>
          </cell>
          <cell r="I379" t="str">
            <v>Spain</v>
          </cell>
          <cell r="J379" t="str">
            <v>Spain</v>
          </cell>
          <cell r="K379" t="str">
            <v>Rioja</v>
          </cell>
          <cell r="M379" t="str">
            <v>Good</v>
          </cell>
          <cell r="N379">
            <v>3.0855000000000001</v>
          </cell>
          <cell r="O379">
            <v>2.6718999999999999</v>
          </cell>
        </row>
        <row r="380">
          <cell r="B380">
            <v>74901</v>
          </cell>
          <cell r="C380" t="str">
            <v>NAVAJAS TINTO CRI CORK16 75X12</v>
          </cell>
          <cell r="D380" t="str">
            <v>Navajas Crianza Tinto 2016 (Cork)</v>
          </cell>
          <cell r="E380" t="str">
            <v>EA</v>
          </cell>
          <cell r="F380">
            <v>12</v>
          </cell>
          <cell r="G380" t="str">
            <v>75 cl x 12</v>
          </cell>
          <cell r="H380" t="str">
            <v>U</v>
          </cell>
          <cell r="I380" t="str">
            <v>Spain</v>
          </cell>
          <cell r="J380" t="str">
            <v>Spain</v>
          </cell>
          <cell r="K380" t="str">
            <v>Rioja</v>
          </cell>
          <cell r="M380" t="str">
            <v>Good</v>
          </cell>
          <cell r="N380">
            <v>3.0726</v>
          </cell>
          <cell r="O380">
            <v>2.6718999999999999</v>
          </cell>
        </row>
        <row r="381">
          <cell r="B381">
            <v>74950</v>
          </cell>
          <cell r="C381" t="str">
            <v>NAVAJAS RESERVA TINTO 14 75X12</v>
          </cell>
          <cell r="D381" t="str">
            <v>Navajas Reserva Tinto 2014</v>
          </cell>
          <cell r="E381" t="str">
            <v>EA</v>
          </cell>
          <cell r="F381">
            <v>12</v>
          </cell>
          <cell r="G381" t="str">
            <v>75 cl x 12</v>
          </cell>
          <cell r="H381" t="str">
            <v>U</v>
          </cell>
          <cell r="I381" t="str">
            <v>Spain</v>
          </cell>
          <cell r="J381" t="str">
            <v>Spain</v>
          </cell>
          <cell r="K381" t="str">
            <v>Rioja</v>
          </cell>
          <cell r="M381" t="str">
            <v>Good</v>
          </cell>
          <cell r="N381">
            <v>3.9174000000000002</v>
          </cell>
          <cell r="O381">
            <v>2.6718999999999999</v>
          </cell>
        </row>
        <row r="382">
          <cell r="B382">
            <v>75052</v>
          </cell>
          <cell r="C382" t="str">
            <v>NAVAJAS ROSADO JOVEN 20 75X12</v>
          </cell>
          <cell r="D382" t="str">
            <v>Navajas Rosado Joven 2020</v>
          </cell>
          <cell r="E382" t="str">
            <v>EA</v>
          </cell>
          <cell r="F382">
            <v>12</v>
          </cell>
          <cell r="G382" t="str">
            <v>75 cl x 12</v>
          </cell>
          <cell r="H382" t="str">
            <v>S</v>
          </cell>
          <cell r="I382" t="str">
            <v>Spain</v>
          </cell>
          <cell r="J382" t="str">
            <v>Spain</v>
          </cell>
          <cell r="K382" t="str">
            <v>Rioja</v>
          </cell>
          <cell r="M382" t="str">
            <v>Price Fighter</v>
          </cell>
          <cell r="N382">
            <v>2.2082999999999999</v>
          </cell>
          <cell r="O382">
            <v>2.6718999999999999</v>
          </cell>
        </row>
        <row r="383">
          <cell r="B383">
            <v>75053</v>
          </cell>
          <cell r="C383" t="str">
            <v>NAVAJAS BLANCO JOVEN 20 75X12</v>
          </cell>
          <cell r="D383" t="str">
            <v>Navajas Blanco Sin Joven 2020</v>
          </cell>
          <cell r="E383" t="str">
            <v>EA</v>
          </cell>
          <cell r="F383">
            <v>12</v>
          </cell>
          <cell r="G383" t="str">
            <v>75 cl x 12</v>
          </cell>
          <cell r="H383" t="str">
            <v>U</v>
          </cell>
          <cell r="I383" t="str">
            <v>Spain</v>
          </cell>
          <cell r="J383" t="str">
            <v>Spain</v>
          </cell>
          <cell r="K383" t="str">
            <v>Rioja</v>
          </cell>
          <cell r="M383" t="str">
            <v>Price Fighter</v>
          </cell>
          <cell r="N383">
            <v>2.1644000000000001</v>
          </cell>
          <cell r="O383">
            <v>2.6718999999999999</v>
          </cell>
        </row>
        <row r="384">
          <cell r="B384">
            <v>76058</v>
          </cell>
          <cell r="C384" t="str">
            <v>NAVAJAS TINTO JOVEN 20 75X12</v>
          </cell>
          <cell r="D384" t="str">
            <v>Navajas Tinto Sin Joven 2020</v>
          </cell>
          <cell r="E384" t="str">
            <v>EA</v>
          </cell>
          <cell r="F384">
            <v>12</v>
          </cell>
          <cell r="G384" t="str">
            <v>75 cl x 12</v>
          </cell>
          <cell r="H384" t="str">
            <v>U</v>
          </cell>
          <cell r="I384" t="str">
            <v>Spain</v>
          </cell>
          <cell r="J384" t="str">
            <v>Spain</v>
          </cell>
          <cell r="K384" t="str">
            <v>Rioja</v>
          </cell>
          <cell r="M384" t="str">
            <v>Price Fighter</v>
          </cell>
          <cell r="N384">
            <v>2.1644000000000001</v>
          </cell>
          <cell r="O384">
            <v>2.6718999999999999</v>
          </cell>
        </row>
        <row r="385">
          <cell r="B385">
            <v>76196</v>
          </cell>
          <cell r="C385" t="str">
            <v>NAVAJAS BLCO CRIANZA 18 75X12</v>
          </cell>
          <cell r="D385" t="str">
            <v>Navajas Blanco Crianza 2018</v>
          </cell>
          <cell r="E385" t="str">
            <v>EA</v>
          </cell>
          <cell r="F385">
            <v>12</v>
          </cell>
          <cell r="G385" t="str">
            <v>75 cl x 12</v>
          </cell>
          <cell r="H385" t="str">
            <v>U</v>
          </cell>
          <cell r="I385" t="str">
            <v>Spain</v>
          </cell>
          <cell r="J385" t="str">
            <v>Spain</v>
          </cell>
          <cell r="K385" t="str">
            <v>Rioja</v>
          </cell>
          <cell r="M385" t="str">
            <v>Good</v>
          </cell>
          <cell r="N385">
            <v>3.0855000000000001</v>
          </cell>
          <cell r="O385">
            <v>2.6718999999999999</v>
          </cell>
        </row>
        <row r="386">
          <cell r="B386">
            <v>43107</v>
          </cell>
          <cell r="C386" t="str">
            <v>NAVAJAS RESERVA TINTO 16 75X6</v>
          </cell>
          <cell r="D386" t="str">
            <v>Navajas Reserva Tinto 2016</v>
          </cell>
          <cell r="E386" t="str">
            <v>EA</v>
          </cell>
          <cell r="F386">
            <v>6</v>
          </cell>
          <cell r="G386" t="str">
            <v>75 cl x 6</v>
          </cell>
          <cell r="H386" t="str">
            <v>U</v>
          </cell>
          <cell r="I386" t="str">
            <v>Spain</v>
          </cell>
          <cell r="J386" t="str">
            <v>Spain</v>
          </cell>
          <cell r="K386" t="str">
            <v>Rioja</v>
          </cell>
          <cell r="L386" t="str">
            <v>Still Red</v>
          </cell>
          <cell r="M386" t="str">
            <v>Good</v>
          </cell>
          <cell r="N386">
            <v>4.4438000000000004</v>
          </cell>
          <cell r="O386">
            <v>2.6718999999999999</v>
          </cell>
        </row>
        <row r="387">
          <cell r="B387">
            <v>43109</v>
          </cell>
          <cell r="C387" t="str">
            <v>NAVAJAS BLANCO JOVEN 20 75X6</v>
          </cell>
          <cell r="D387" t="str">
            <v>Navajas Blanco Sin Joven 2020</v>
          </cell>
          <cell r="E387" t="str">
            <v>EA</v>
          </cell>
          <cell r="F387">
            <v>6</v>
          </cell>
          <cell r="G387" t="str">
            <v>75 cl x 6</v>
          </cell>
          <cell r="H387" t="str">
            <v>U</v>
          </cell>
          <cell r="I387" t="str">
            <v>Spain</v>
          </cell>
          <cell r="J387" t="str">
            <v>Spain</v>
          </cell>
          <cell r="K387" t="str">
            <v>Rioja</v>
          </cell>
          <cell r="L387" t="str">
            <v>Still White</v>
          </cell>
          <cell r="M387" t="str">
            <v>Price Fighter</v>
          </cell>
          <cell r="N387">
            <v>2.2673999999999999</v>
          </cell>
          <cell r="O387">
            <v>2.6718999999999999</v>
          </cell>
        </row>
        <row r="388">
          <cell r="B388">
            <v>43110</v>
          </cell>
          <cell r="C388" t="str">
            <v>NAVAJAS TINTO JOVEN 20 75X6</v>
          </cell>
          <cell r="D388" t="str">
            <v>Navajas Tinto Sin Joven 2020</v>
          </cell>
          <cell r="E388" t="str">
            <v>EA</v>
          </cell>
          <cell r="F388">
            <v>6</v>
          </cell>
          <cell r="G388" t="str">
            <v>75 cl x 6</v>
          </cell>
          <cell r="H388" t="str">
            <v>U</v>
          </cell>
          <cell r="I388" t="str">
            <v>Spain</v>
          </cell>
          <cell r="J388" t="str">
            <v>Spain</v>
          </cell>
          <cell r="K388" t="str">
            <v>Rioja</v>
          </cell>
          <cell r="L388" t="str">
            <v>Still Red</v>
          </cell>
          <cell r="M388" t="str">
            <v>Price Fighter</v>
          </cell>
          <cell r="N388">
            <v>2.101</v>
          </cell>
          <cell r="O388">
            <v>2.6718999999999999</v>
          </cell>
        </row>
        <row r="389">
          <cell r="B389">
            <v>43111</v>
          </cell>
          <cell r="C389" t="str">
            <v>NAVAJAS BLCO CRIANZA 18 75X6</v>
          </cell>
          <cell r="D389" t="str">
            <v>Navajas Blanco Crianza 2018</v>
          </cell>
          <cell r="E389" t="str">
            <v>EA</v>
          </cell>
          <cell r="F389">
            <v>6</v>
          </cell>
          <cell r="G389" t="str">
            <v>75 cl x 6</v>
          </cell>
          <cell r="H389" t="str">
            <v>Z</v>
          </cell>
          <cell r="I389" t="str">
            <v>Spain</v>
          </cell>
          <cell r="J389" t="str">
            <v>Spain</v>
          </cell>
          <cell r="K389" t="str">
            <v>Rioja</v>
          </cell>
          <cell r="M389" t="str">
            <v>Good</v>
          </cell>
          <cell r="N389">
            <v>3.1718999999999999</v>
          </cell>
          <cell r="O389">
            <v>2.6718999999999999</v>
          </cell>
        </row>
        <row r="390">
          <cell r="B390">
            <v>43112</v>
          </cell>
          <cell r="C390" t="str">
            <v>NAVAJAS ROSADO JOVEN 20 75X6</v>
          </cell>
          <cell r="D390" t="str">
            <v>Navajas Rosado Joven 2020</v>
          </cell>
          <cell r="E390" t="str">
            <v>EA</v>
          </cell>
          <cell r="F390">
            <v>6</v>
          </cell>
          <cell r="G390" t="str">
            <v>75 cl x 6</v>
          </cell>
          <cell r="H390" t="str">
            <v>U</v>
          </cell>
          <cell r="I390" t="str">
            <v>Spain</v>
          </cell>
          <cell r="J390" t="str">
            <v>Spain</v>
          </cell>
          <cell r="K390" t="str">
            <v>Rioja</v>
          </cell>
          <cell r="L390" t="str">
            <v>Still Rose</v>
          </cell>
          <cell r="M390" t="str">
            <v>Price Fighter</v>
          </cell>
          <cell r="N390">
            <v>2.101</v>
          </cell>
          <cell r="O390">
            <v>2.6718999999999999</v>
          </cell>
        </row>
        <row r="391">
          <cell r="B391">
            <v>43113</v>
          </cell>
          <cell r="C391" t="str">
            <v>NAVAJAS TINTO CRI SCAP16 75X6</v>
          </cell>
          <cell r="D391" t="str">
            <v>Navajas Crianza Tinto 2016 (Screwcap)</v>
          </cell>
          <cell r="E391" t="str">
            <v>EA</v>
          </cell>
          <cell r="F391">
            <v>6</v>
          </cell>
          <cell r="G391" t="str">
            <v>75 cl x 6</v>
          </cell>
          <cell r="H391" t="str">
            <v>U</v>
          </cell>
          <cell r="I391" t="str">
            <v>Spain</v>
          </cell>
          <cell r="J391" t="str">
            <v>Spain</v>
          </cell>
          <cell r="K391" t="str">
            <v>Rioja</v>
          </cell>
          <cell r="M391" t="str">
            <v>Good</v>
          </cell>
          <cell r="N391">
            <v>3.1446000000000001</v>
          </cell>
          <cell r="O391">
            <v>2.6718999999999999</v>
          </cell>
        </row>
        <row r="392">
          <cell r="B392">
            <v>43151</v>
          </cell>
          <cell r="C392" t="str">
            <v>Antonio Navajas 100 15 75x6</v>
          </cell>
          <cell r="D392" t="str">
            <v>Antonio Navajas 100 Tempranillo-Graciano 2015, Rioja</v>
          </cell>
          <cell r="E392" t="str">
            <v>EA</v>
          </cell>
          <cell r="F392">
            <v>6</v>
          </cell>
          <cell r="G392" t="str">
            <v>75 cl x 6</v>
          </cell>
          <cell r="H392" t="str">
            <v>S</v>
          </cell>
          <cell r="I392" t="str">
            <v>Spain</v>
          </cell>
          <cell r="J392" t="str">
            <v>Spain</v>
          </cell>
          <cell r="K392" t="str">
            <v>Rioja</v>
          </cell>
          <cell r="L392" t="str">
            <v>Still Red</v>
          </cell>
          <cell r="M392" t="str">
            <v>Best</v>
          </cell>
          <cell r="N392">
            <v>13.1579</v>
          </cell>
          <cell r="O392">
            <v>2.6718999999999999</v>
          </cell>
        </row>
        <row r="393">
          <cell r="B393">
            <v>43330</v>
          </cell>
          <cell r="C393" t="str">
            <v>NAVAJAS RESERVA TINTO 15 75X6</v>
          </cell>
          <cell r="D393" t="str">
            <v>Navajas Reserva Tinto 2015</v>
          </cell>
          <cell r="E393" t="str">
            <v>EA</v>
          </cell>
          <cell r="F393">
            <v>6</v>
          </cell>
          <cell r="G393" t="str">
            <v>75 cl x 6</v>
          </cell>
          <cell r="H393" t="str">
            <v>S</v>
          </cell>
          <cell r="I393" t="str">
            <v>Spain</v>
          </cell>
          <cell r="J393" t="str">
            <v>Spain</v>
          </cell>
          <cell r="K393" t="str">
            <v>Rioja</v>
          </cell>
          <cell r="L393" t="str">
            <v>Still Red</v>
          </cell>
          <cell r="M393" t="str">
            <v>Good</v>
          </cell>
          <cell r="N393">
            <v>4.4438000000000004</v>
          </cell>
          <cell r="O393">
            <v>2.6718999999999999</v>
          </cell>
        </row>
        <row r="394">
          <cell r="B394">
            <v>43431</v>
          </cell>
          <cell r="C394" t="str">
            <v>NAVAJAS GR RSRVA TINTO 14 75X6</v>
          </cell>
          <cell r="D394" t="str">
            <v>Navajas Gran Reserva Tinto 2014</v>
          </cell>
          <cell r="E394" t="str">
            <v>EA</v>
          </cell>
          <cell r="F394">
            <v>6</v>
          </cell>
          <cell r="G394" t="str">
            <v>75 cl x 6</v>
          </cell>
          <cell r="H394" t="str">
            <v>S</v>
          </cell>
          <cell r="I394" t="str">
            <v>Spain</v>
          </cell>
          <cell r="J394" t="str">
            <v>Spain</v>
          </cell>
          <cell r="K394" t="str">
            <v>Rioja</v>
          </cell>
          <cell r="M394" t="str">
            <v>Best</v>
          </cell>
          <cell r="N394">
            <v>9.1806000000000001</v>
          </cell>
          <cell r="O394">
            <v>2.6718999999999999</v>
          </cell>
        </row>
        <row r="395">
          <cell r="B395">
            <v>43813</v>
          </cell>
          <cell r="C395" t="str">
            <v>NAVAJAS TINTO JOVEN 21 75X6</v>
          </cell>
          <cell r="D395" t="str">
            <v>Navajas Tinto Sin Joven 2021</v>
          </cell>
          <cell r="E395" t="str">
            <v>EA</v>
          </cell>
          <cell r="F395">
            <v>6</v>
          </cell>
          <cell r="G395" t="str">
            <v>75 cl x 6</v>
          </cell>
          <cell r="H395" t="str">
            <v>U</v>
          </cell>
          <cell r="I395" t="str">
            <v>Spain</v>
          </cell>
          <cell r="J395" t="str">
            <v>Spain</v>
          </cell>
          <cell r="K395" t="str">
            <v>Rioja</v>
          </cell>
          <cell r="L395" t="str">
            <v>Still Red</v>
          </cell>
          <cell r="M395" t="str">
            <v>Price Fighter</v>
          </cell>
          <cell r="N395">
            <v>2.2507999999999999</v>
          </cell>
          <cell r="O395">
            <v>2.6718999999999999</v>
          </cell>
        </row>
        <row r="396">
          <cell r="B396">
            <v>43814</v>
          </cell>
          <cell r="C396" t="str">
            <v>NAVAJAS BLANCO JOVEN 21 75X6</v>
          </cell>
          <cell r="D396" t="str">
            <v>Navajas Blanco Sin Joven 2021</v>
          </cell>
          <cell r="E396" t="str">
            <v>EA</v>
          </cell>
          <cell r="F396">
            <v>6</v>
          </cell>
          <cell r="G396" t="str">
            <v>75 cl x 6</v>
          </cell>
          <cell r="H396" t="str">
            <v>S</v>
          </cell>
          <cell r="I396" t="str">
            <v>Spain</v>
          </cell>
          <cell r="J396" t="str">
            <v>Spain</v>
          </cell>
          <cell r="K396" t="str">
            <v>Rioja</v>
          </cell>
          <cell r="L396" t="str">
            <v>Still White</v>
          </cell>
          <cell r="M396" t="str">
            <v>Price Fighter</v>
          </cell>
          <cell r="N396">
            <v>2.2507999999999999</v>
          </cell>
          <cell r="O396">
            <v>2.6718999999999999</v>
          </cell>
        </row>
        <row r="397">
          <cell r="B397">
            <v>44599</v>
          </cell>
          <cell r="C397" t="str">
            <v>NAVAJAS TINTO CRI SCAP18 75X6</v>
          </cell>
          <cell r="D397" t="str">
            <v>Navajas Crianza Tinto 2018 (Screwcap)</v>
          </cell>
          <cell r="E397" t="str">
            <v>EA</v>
          </cell>
          <cell r="F397">
            <v>6</v>
          </cell>
          <cell r="G397" t="str">
            <v>75 cl x 6</v>
          </cell>
          <cell r="H397" t="str">
            <v>U</v>
          </cell>
          <cell r="I397" t="str">
            <v>Spain</v>
          </cell>
          <cell r="J397" t="str">
            <v>Spain</v>
          </cell>
          <cell r="K397" t="str">
            <v>Rioja</v>
          </cell>
          <cell r="M397" t="str">
            <v>Good</v>
          </cell>
          <cell r="N397">
            <v>3.1718999999999999</v>
          </cell>
          <cell r="O397">
            <v>2.6718999999999999</v>
          </cell>
        </row>
        <row r="398">
          <cell r="B398">
            <v>44932</v>
          </cell>
          <cell r="C398" t="str">
            <v>NAVAJAS TINTO JOVEN 22 75X6</v>
          </cell>
          <cell r="D398" t="str">
            <v>Navajas Tinto Sin Joven 2022</v>
          </cell>
          <cell r="E398" t="str">
            <v>EA</v>
          </cell>
          <cell r="F398">
            <v>6</v>
          </cell>
          <cell r="G398" t="str">
            <v>75 cl x 6</v>
          </cell>
          <cell r="H398" t="str">
            <v>U</v>
          </cell>
          <cell r="I398" t="str">
            <v>Spain</v>
          </cell>
          <cell r="J398" t="str">
            <v>Spain</v>
          </cell>
          <cell r="K398" t="str">
            <v>Rioja</v>
          </cell>
          <cell r="L398" t="str">
            <v>Still Red</v>
          </cell>
          <cell r="M398" t="str">
            <v>Price Fighter</v>
          </cell>
          <cell r="N398">
            <v>2.2947000000000002</v>
          </cell>
          <cell r="O398">
            <v>2.6718999999999999</v>
          </cell>
        </row>
        <row r="399">
          <cell r="B399">
            <v>45075</v>
          </cell>
          <cell r="C399" t="str">
            <v>NAVAJAS GR RSRVA TINTO 15 75X6</v>
          </cell>
          <cell r="D399" t="str">
            <v>Navajas Gran Reserva Tinto 2015</v>
          </cell>
          <cell r="E399" t="str">
            <v>EA</v>
          </cell>
          <cell r="F399">
            <v>6</v>
          </cell>
          <cell r="G399" t="str">
            <v>75 cl x 6</v>
          </cell>
          <cell r="H399" t="str">
            <v>S</v>
          </cell>
          <cell r="I399" t="str">
            <v>Spain</v>
          </cell>
          <cell r="J399" t="str">
            <v>Spain</v>
          </cell>
          <cell r="K399" t="str">
            <v>Rioja</v>
          </cell>
          <cell r="M399" t="str">
            <v>Best</v>
          </cell>
          <cell r="N399">
            <v>9.1806000000000001</v>
          </cell>
          <cell r="O399">
            <v>2.6718999999999999</v>
          </cell>
        </row>
        <row r="400">
          <cell r="B400">
            <v>45899</v>
          </cell>
          <cell r="C400" t="str">
            <v>LOS VINATEROS CRZA TTO18 75X6</v>
          </cell>
          <cell r="D400" t="str">
            <v>Los Vinateros Navajas Crianza Tinto Rioja 2018</v>
          </cell>
          <cell r="E400" t="str">
            <v>EA</v>
          </cell>
          <cell r="F400">
            <v>6</v>
          </cell>
          <cell r="G400" t="str">
            <v>75 cl x 6</v>
          </cell>
          <cell r="H400" t="str">
            <v>Z</v>
          </cell>
          <cell r="I400" t="str">
            <v>Spain</v>
          </cell>
          <cell r="J400" t="str">
            <v>Spain</v>
          </cell>
          <cell r="K400" t="str">
            <v>Rioja</v>
          </cell>
          <cell r="M400" t="str">
            <v>Good</v>
          </cell>
          <cell r="N400">
            <v>0.53139999999999998</v>
          </cell>
          <cell r="O400">
            <v>2.6718999999999999</v>
          </cell>
        </row>
        <row r="401">
          <cell r="B401">
            <v>45908</v>
          </cell>
          <cell r="C401" t="str">
            <v>NAVAJAS RESERVA TINTO 17 75X6</v>
          </cell>
          <cell r="D401" t="str">
            <v>Navajas Reserva Tinto 2017</v>
          </cell>
          <cell r="E401" t="str">
            <v>EA</v>
          </cell>
          <cell r="F401">
            <v>6</v>
          </cell>
          <cell r="G401" t="str">
            <v>75 cl x 6</v>
          </cell>
          <cell r="H401" t="str">
            <v>S</v>
          </cell>
          <cell r="I401" t="str">
            <v>Spain</v>
          </cell>
          <cell r="J401" t="str">
            <v>Spain</v>
          </cell>
          <cell r="K401" t="str">
            <v>Rioja</v>
          </cell>
          <cell r="L401" t="str">
            <v>Still Red</v>
          </cell>
          <cell r="M401" t="str">
            <v>Good</v>
          </cell>
          <cell r="N401">
            <v>4.4162999999999997</v>
          </cell>
          <cell r="O401">
            <v>2.6718999999999999</v>
          </cell>
        </row>
        <row r="402">
          <cell r="B402">
            <v>46226</v>
          </cell>
          <cell r="C402" t="str">
            <v>NAVAJAS GRACIANO 20 75X6</v>
          </cell>
          <cell r="D402" t="str">
            <v>Navajas Graciano Crianza 2020, Rioja</v>
          </cell>
          <cell r="E402" t="str">
            <v>EA</v>
          </cell>
          <cell r="F402">
            <v>6</v>
          </cell>
          <cell r="G402" t="str">
            <v>75 cl x 6</v>
          </cell>
          <cell r="H402" t="str">
            <v>S</v>
          </cell>
          <cell r="I402" t="str">
            <v>Spain</v>
          </cell>
          <cell r="J402" t="str">
            <v>Spain</v>
          </cell>
          <cell r="K402" t="str">
            <v>Spain</v>
          </cell>
          <cell r="L402" t="str">
            <v>Still Red</v>
          </cell>
          <cell r="M402" t="str">
            <v>Good</v>
          </cell>
          <cell r="N402">
            <v>3.9289000000000001</v>
          </cell>
          <cell r="O402">
            <v>2.6718999999999999</v>
          </cell>
        </row>
        <row r="403">
          <cell r="B403">
            <v>46544</v>
          </cell>
          <cell r="C403" t="str">
            <v>NAVAJAS TINTO CRI SCAP19 75X6</v>
          </cell>
          <cell r="D403" t="str">
            <v>Navajas Crianza Tinto 2019 (Screwcap)</v>
          </cell>
          <cell r="E403" t="str">
            <v>EA</v>
          </cell>
          <cell r="F403">
            <v>6</v>
          </cell>
          <cell r="G403" t="str">
            <v>75 cl x 6</v>
          </cell>
          <cell r="H403" t="str">
            <v>S</v>
          </cell>
          <cell r="I403" t="str">
            <v>Spain</v>
          </cell>
          <cell r="J403" t="str">
            <v>Spain</v>
          </cell>
          <cell r="K403" t="str">
            <v>Rioja</v>
          </cell>
          <cell r="M403" t="str">
            <v>Good</v>
          </cell>
          <cell r="N403">
            <v>3.1718999999999999</v>
          </cell>
          <cell r="O403">
            <v>2.6718999999999999</v>
          </cell>
        </row>
        <row r="404">
          <cell r="B404">
            <v>46545</v>
          </cell>
          <cell r="C404" t="str">
            <v>NAVAJAS ROSADO JOVEN 23 75X6</v>
          </cell>
          <cell r="D404" t="str">
            <v>Navajas Rosado Joven 2023</v>
          </cell>
          <cell r="E404" t="str">
            <v>EA</v>
          </cell>
          <cell r="F404">
            <v>6</v>
          </cell>
          <cell r="G404" t="str">
            <v>75 cl x 6</v>
          </cell>
          <cell r="H404" t="str">
            <v>S</v>
          </cell>
          <cell r="I404" t="str">
            <v>Spain</v>
          </cell>
          <cell r="J404" t="str">
            <v>Spain</v>
          </cell>
          <cell r="K404" t="str">
            <v>Rioja</v>
          </cell>
          <cell r="L404" t="str">
            <v>Still Rose</v>
          </cell>
          <cell r="M404" t="str">
            <v>Price Fighter</v>
          </cell>
          <cell r="N404">
            <v>2.2947000000000002</v>
          </cell>
          <cell r="O404">
            <v>2.6718999999999999</v>
          </cell>
        </row>
        <row r="405">
          <cell r="B405">
            <v>46595</v>
          </cell>
          <cell r="C405" t="str">
            <v>NAVAJAS GARNACHA 21 75X6</v>
          </cell>
          <cell r="D405" t="str">
            <v>Navajas Garnacha 2021, Rioja</v>
          </cell>
          <cell r="E405" t="str">
            <v>EA</v>
          </cell>
          <cell r="F405">
            <v>6</v>
          </cell>
          <cell r="G405" t="str">
            <v>75 cl x 6</v>
          </cell>
          <cell r="H405" t="str">
            <v>S</v>
          </cell>
          <cell r="I405" t="str">
            <v>Spain</v>
          </cell>
          <cell r="J405" t="str">
            <v>Spain</v>
          </cell>
          <cell r="K405" t="str">
            <v>Rioja</v>
          </cell>
          <cell r="L405" t="str">
            <v>Still Red</v>
          </cell>
          <cell r="M405" t="str">
            <v>Good</v>
          </cell>
          <cell r="N405">
            <v>3.9289000000000001</v>
          </cell>
          <cell r="O405">
            <v>3.2063000000000001</v>
          </cell>
        </row>
        <row r="406">
          <cell r="B406">
            <v>46613</v>
          </cell>
          <cell r="C406" t="str">
            <v>NAVAJAS TINTO JOVEN 23 75X6</v>
          </cell>
          <cell r="D406" t="str">
            <v>Navajas Tinto Sin Joven 2023</v>
          </cell>
          <cell r="E406" t="str">
            <v>EA</v>
          </cell>
          <cell r="F406">
            <v>6</v>
          </cell>
          <cell r="G406" t="str">
            <v>75 cl x 6</v>
          </cell>
          <cell r="H406" t="str">
            <v>S</v>
          </cell>
          <cell r="I406" t="str">
            <v>Spain</v>
          </cell>
          <cell r="J406" t="str">
            <v>Spain</v>
          </cell>
          <cell r="K406" t="str">
            <v>Rioja</v>
          </cell>
          <cell r="L406" t="str">
            <v>Still Red</v>
          </cell>
          <cell r="M406" t="str">
            <v>Price Fighter</v>
          </cell>
          <cell r="N406">
            <v>2.3007</v>
          </cell>
          <cell r="O406">
            <v>2.6718999999999999</v>
          </cell>
        </row>
        <row r="407">
          <cell r="B407">
            <v>72585</v>
          </cell>
          <cell r="C407" t="str">
            <v>DON PLACERO RIOJA TINT 5X6</v>
          </cell>
          <cell r="D407" t="str">
            <v>Don Placero Rioja Tinto</v>
          </cell>
          <cell r="E407" t="str">
            <v>EA</v>
          </cell>
          <cell r="F407">
            <v>6</v>
          </cell>
          <cell r="G407" t="str">
            <v>75 cl x 6</v>
          </cell>
          <cell r="H407" t="str">
            <v>S</v>
          </cell>
          <cell r="I407" t="str">
            <v>Spain</v>
          </cell>
          <cell r="J407" t="str">
            <v>Spain</v>
          </cell>
          <cell r="K407" t="str">
            <v>Rioja</v>
          </cell>
          <cell r="M407" t="str">
            <v>Price Fighter</v>
          </cell>
          <cell r="N407">
            <v>1.8859999999999999</v>
          </cell>
          <cell r="O407">
            <v>2.6718999999999999</v>
          </cell>
        </row>
        <row r="408">
          <cell r="B408">
            <v>74528</v>
          </cell>
          <cell r="C408" t="str">
            <v>NAVAJAS GR RSRVA TINTO 11 75X6</v>
          </cell>
          <cell r="D408" t="str">
            <v>Navajas Gran Reserva Tinto 2011</v>
          </cell>
          <cell r="E408" t="str">
            <v>EA</v>
          </cell>
          <cell r="F408">
            <v>6</v>
          </cell>
          <cell r="G408" t="str">
            <v>75 cl x 6</v>
          </cell>
          <cell r="H408" t="str">
            <v>S</v>
          </cell>
          <cell r="I408" t="str">
            <v>Spain</v>
          </cell>
          <cell r="J408" t="str">
            <v>Spain</v>
          </cell>
          <cell r="K408" t="str">
            <v>Rioja</v>
          </cell>
          <cell r="M408" t="str">
            <v>Best</v>
          </cell>
          <cell r="N408">
            <v>9.1806000000000001</v>
          </cell>
          <cell r="O408">
            <v>2.6718999999999999</v>
          </cell>
        </row>
        <row r="409">
          <cell r="B409">
            <v>74623</v>
          </cell>
          <cell r="C409" t="str">
            <v>CASA DM GR RSRVA TINTO 75X6</v>
          </cell>
          <cell r="D409" t="str">
            <v>Casa del Marques Gran Reserva Tinto</v>
          </cell>
          <cell r="E409" t="str">
            <v>EA</v>
          </cell>
          <cell r="F409">
            <v>6</v>
          </cell>
          <cell r="G409" t="str">
            <v>75 cl x 6</v>
          </cell>
          <cell r="H409" t="str">
            <v>S</v>
          </cell>
          <cell r="I409" t="str">
            <v>Spain</v>
          </cell>
          <cell r="J409" t="str">
            <v>Spain</v>
          </cell>
          <cell r="K409" t="str">
            <v>Rioja</v>
          </cell>
          <cell r="M409" t="str">
            <v>Best</v>
          </cell>
          <cell r="N409">
            <v>8.7719000000000005</v>
          </cell>
          <cell r="O409">
            <v>2.6718999999999999</v>
          </cell>
        </row>
        <row r="410">
          <cell r="B410">
            <v>71491</v>
          </cell>
          <cell r="C410" t="str">
            <v>NAVAJAS TINTO JOVEN 22 37.5X12</v>
          </cell>
          <cell r="D410" t="str">
            <v>Navajas Tinto Joven 2022</v>
          </cell>
          <cell r="E410" t="str">
            <v>EA</v>
          </cell>
          <cell r="F410">
            <v>12</v>
          </cell>
          <cell r="G410" t="str">
            <v>37.5 cl x 12</v>
          </cell>
          <cell r="H410" t="str">
            <v>S</v>
          </cell>
          <cell r="I410" t="str">
            <v>Spain</v>
          </cell>
          <cell r="J410" t="str">
            <v>Spain</v>
          </cell>
          <cell r="K410" t="str">
            <v>Rioja</v>
          </cell>
          <cell r="M410" t="str">
            <v>Good</v>
          </cell>
          <cell r="N410">
            <v>1.7544</v>
          </cell>
          <cell r="O410">
            <v>1.3359000000000001</v>
          </cell>
        </row>
        <row r="411">
          <cell r="B411">
            <v>42388</v>
          </cell>
          <cell r="C411" t="str">
            <v>NAVAJAS CRIANZA TINTO 3LX1</v>
          </cell>
          <cell r="D411" t="str">
            <v>Navajas Crianza Tinto (Direct Delivery)</v>
          </cell>
          <cell r="E411" t="str">
            <v>CS</v>
          </cell>
          <cell r="F411">
            <v>1</v>
          </cell>
          <cell r="G411" t="str">
            <v>3 lt x 1</v>
          </cell>
          <cell r="H411" t="str">
            <v>S</v>
          </cell>
          <cell r="I411" t="str">
            <v>Spain</v>
          </cell>
          <cell r="J411" t="str">
            <v>Spain</v>
          </cell>
          <cell r="K411" t="str">
            <v>Rioja</v>
          </cell>
          <cell r="L411" t="str">
            <v>Still Red</v>
          </cell>
          <cell r="M411" t="str">
            <v>Good</v>
          </cell>
          <cell r="N411">
            <v>33.333300000000001</v>
          </cell>
          <cell r="O411">
            <v>10.6875</v>
          </cell>
        </row>
        <row r="412">
          <cell r="B412">
            <v>42358</v>
          </cell>
          <cell r="C412" t="str">
            <v>NAVAJAS CRIANZA TINTO 5LX1</v>
          </cell>
          <cell r="D412" t="str">
            <v>Navajas Crianza Tinto (DIRECT DELIVERY)</v>
          </cell>
          <cell r="E412" t="str">
            <v>CS</v>
          </cell>
          <cell r="F412">
            <v>1</v>
          </cell>
          <cell r="G412" t="str">
            <v>500 cl x 1</v>
          </cell>
          <cell r="H412" t="str">
            <v>S</v>
          </cell>
          <cell r="I412" t="str">
            <v>Spain</v>
          </cell>
          <cell r="J412" t="str">
            <v>Spain</v>
          </cell>
          <cell r="K412" t="str">
            <v>Rioja</v>
          </cell>
          <cell r="M412" t="str">
            <v>Good</v>
          </cell>
          <cell r="N412">
            <v>40.350900000000003</v>
          </cell>
          <cell r="O412">
            <v>17.8125</v>
          </cell>
        </row>
        <row r="413">
          <cell r="B413">
            <v>73093</v>
          </cell>
          <cell r="C413" t="str">
            <v>NAVAJAS RESERVA TTO11 5LTR X 1</v>
          </cell>
          <cell r="D413" t="str">
            <v>Navajas Reserva Tinto 2011</v>
          </cell>
          <cell r="E413" t="str">
            <v>EA</v>
          </cell>
          <cell r="F413">
            <v>1</v>
          </cell>
          <cell r="G413" t="str">
            <v>500 cl x 1</v>
          </cell>
          <cell r="H413" t="str">
            <v>S</v>
          </cell>
          <cell r="I413" t="str">
            <v>Spain</v>
          </cell>
          <cell r="J413" t="str">
            <v>Spain</v>
          </cell>
          <cell r="K413" t="str">
            <v>Rioja</v>
          </cell>
          <cell r="M413" t="str">
            <v>Better</v>
          </cell>
          <cell r="N413">
            <v>30.735499999999998</v>
          </cell>
          <cell r="O413">
            <v>17.8125</v>
          </cell>
        </row>
        <row r="414">
          <cell r="B414">
            <v>73092</v>
          </cell>
          <cell r="C414" t="str">
            <v>NAVAJAS RESERVA TTO11 3LTR X 1</v>
          </cell>
          <cell r="D414" t="str">
            <v>Navajas Reserva Tinto 2011</v>
          </cell>
          <cell r="E414" t="str">
            <v>EA</v>
          </cell>
          <cell r="F414">
            <v>1</v>
          </cell>
          <cell r="G414" t="str">
            <v>300cl x 1</v>
          </cell>
          <cell r="H414" t="str">
            <v>U</v>
          </cell>
          <cell r="I414" t="str">
            <v>Spain</v>
          </cell>
          <cell r="J414" t="str">
            <v>Spain</v>
          </cell>
          <cell r="K414" t="str">
            <v>Rioja</v>
          </cell>
          <cell r="M414" t="str">
            <v>Better</v>
          </cell>
          <cell r="N414">
            <v>36.9589</v>
          </cell>
          <cell r="O414">
            <v>10.6875</v>
          </cell>
        </row>
        <row r="415">
          <cell r="B415">
            <v>42644</v>
          </cell>
          <cell r="C415" t="str">
            <v>IRONSTONE CHARDONNAY 75X12</v>
          </cell>
          <cell r="D415" t="str">
            <v>Ironstone Chardonnay 2020</v>
          </cell>
          <cell r="E415" t="str">
            <v>EA</v>
          </cell>
          <cell r="F415">
            <v>12</v>
          </cell>
          <cell r="G415" t="str">
            <v>75 cl x 12</v>
          </cell>
          <cell r="H415" t="str">
            <v>S</v>
          </cell>
          <cell r="I415" t="str">
            <v>United States</v>
          </cell>
          <cell r="J415" t="str">
            <v>USA</v>
          </cell>
          <cell r="K415" t="str">
            <v>California</v>
          </cell>
          <cell r="M415" t="str">
            <v>Good</v>
          </cell>
          <cell r="N415">
            <v>4.3925999999999998</v>
          </cell>
          <cell r="O415">
            <v>2.6718999999999999</v>
          </cell>
        </row>
        <row r="416">
          <cell r="B416">
            <v>45072</v>
          </cell>
          <cell r="C416" t="str">
            <v>IRONSTONE ZINFANDEL 20 75X12</v>
          </cell>
          <cell r="D416" t="str">
            <v>Ironstone Old Vine Zinfandel 2020</v>
          </cell>
          <cell r="E416" t="str">
            <v>EA</v>
          </cell>
          <cell r="F416">
            <v>12</v>
          </cell>
          <cell r="G416" t="str">
            <v>75 cl x 12</v>
          </cell>
          <cell r="H416" t="str">
            <v>U</v>
          </cell>
          <cell r="I416" t="str">
            <v>United States</v>
          </cell>
          <cell r="J416" t="str">
            <v>USA</v>
          </cell>
          <cell r="K416" t="str">
            <v>California</v>
          </cell>
          <cell r="M416" t="str">
            <v>Good</v>
          </cell>
          <cell r="N416">
            <v>4.3925999999999998</v>
          </cell>
          <cell r="O416">
            <v>2.6718999999999999</v>
          </cell>
        </row>
        <row r="417">
          <cell r="B417">
            <v>46221</v>
          </cell>
          <cell r="C417" t="str">
            <v>IRONSTONE ZINFANDEL 21 75X12</v>
          </cell>
          <cell r="D417" t="str">
            <v>Ironstone Old Vine Zinfandel 2021</v>
          </cell>
          <cell r="E417" t="str">
            <v>EA</v>
          </cell>
          <cell r="F417">
            <v>12</v>
          </cell>
          <cell r="G417" t="str">
            <v>75 cl x 12</v>
          </cell>
          <cell r="H417" t="str">
            <v>S</v>
          </cell>
          <cell r="I417" t="str">
            <v>United States</v>
          </cell>
          <cell r="J417" t="str">
            <v>USA</v>
          </cell>
          <cell r="K417" t="str">
            <v>California</v>
          </cell>
          <cell r="L417" t="str">
            <v>Still Red</v>
          </cell>
          <cell r="M417" t="str">
            <v>Good</v>
          </cell>
          <cell r="N417">
            <v>4.4053000000000004</v>
          </cell>
          <cell r="O417">
            <v>2.6718999999999999</v>
          </cell>
        </row>
        <row r="418">
          <cell r="B418">
            <v>72301</v>
          </cell>
          <cell r="C418" t="str">
            <v>IRONSTONE MERLOT 17 75X12</v>
          </cell>
          <cell r="D418" t="str">
            <v>Ironstone Merlot 2017</v>
          </cell>
          <cell r="E418" t="str">
            <v>EA</v>
          </cell>
          <cell r="F418">
            <v>12</v>
          </cell>
          <cell r="G418" t="str">
            <v>75 cl x 12</v>
          </cell>
          <cell r="H418" t="str">
            <v>U</v>
          </cell>
          <cell r="I418" t="str">
            <v>United States</v>
          </cell>
          <cell r="J418" t="str">
            <v>USA</v>
          </cell>
          <cell r="K418" t="str">
            <v>California</v>
          </cell>
          <cell r="M418" t="str">
            <v>Good</v>
          </cell>
          <cell r="N418">
            <v>3.8788</v>
          </cell>
          <cell r="O418">
            <v>2.6718999999999999</v>
          </cell>
        </row>
        <row r="419">
          <cell r="B419">
            <v>73423</v>
          </cell>
          <cell r="C419" t="str">
            <v>IRONSTONE PINOT NOIR 18 75X12</v>
          </cell>
          <cell r="D419" t="str">
            <v>Ironstone Pinot Noir 2018</v>
          </cell>
          <cell r="E419" t="str">
            <v>EA</v>
          </cell>
          <cell r="F419">
            <v>12</v>
          </cell>
          <cell r="G419" t="str">
            <v>75 cl x 12</v>
          </cell>
          <cell r="H419" t="str">
            <v>U</v>
          </cell>
          <cell r="I419" t="str">
            <v>United States</v>
          </cell>
          <cell r="J419" t="str">
            <v>USA</v>
          </cell>
          <cell r="K419" t="str">
            <v>California</v>
          </cell>
          <cell r="M419" t="str">
            <v>Good</v>
          </cell>
          <cell r="N419">
            <v>3.7938999999999998</v>
          </cell>
          <cell r="O419">
            <v>2.6718999999999999</v>
          </cell>
        </row>
        <row r="420">
          <cell r="B420">
            <v>73658</v>
          </cell>
          <cell r="C420" t="str">
            <v>IRONSTONE ZINFANDEL 18 75X12</v>
          </cell>
          <cell r="D420" t="str">
            <v>Ironstone Old Vine Zinfandel 2018</v>
          </cell>
          <cell r="E420" t="str">
            <v>EA</v>
          </cell>
          <cell r="F420">
            <v>12</v>
          </cell>
          <cell r="G420" t="str">
            <v>75 cl x 12</v>
          </cell>
          <cell r="H420" t="str">
            <v>U</v>
          </cell>
          <cell r="I420" t="str">
            <v>United States</v>
          </cell>
          <cell r="J420" t="str">
            <v>USA</v>
          </cell>
          <cell r="K420" t="str">
            <v>California</v>
          </cell>
          <cell r="M420" t="str">
            <v>Good</v>
          </cell>
          <cell r="N420">
            <v>4.3925999999999998</v>
          </cell>
          <cell r="O420">
            <v>2.6718999999999999</v>
          </cell>
        </row>
        <row r="421">
          <cell r="B421">
            <v>74067</v>
          </cell>
          <cell r="C421" t="str">
            <v>IRONSTONE CHARDONNAY 18 75X12</v>
          </cell>
          <cell r="D421" t="str">
            <v>Ironstone Chardonnay 2018</v>
          </cell>
          <cell r="E421" t="str">
            <v>EA</v>
          </cell>
          <cell r="F421">
            <v>12</v>
          </cell>
          <cell r="G421" t="str">
            <v>75 cl x 12</v>
          </cell>
          <cell r="H421" t="str">
            <v>U</v>
          </cell>
          <cell r="I421" t="str">
            <v>United States</v>
          </cell>
          <cell r="J421" t="str">
            <v>USA</v>
          </cell>
          <cell r="K421" t="str">
            <v>California</v>
          </cell>
          <cell r="M421" t="str">
            <v>Good</v>
          </cell>
          <cell r="N421">
            <v>3.8679999999999999</v>
          </cell>
          <cell r="O421">
            <v>2.6718999999999999</v>
          </cell>
        </row>
        <row r="422">
          <cell r="B422">
            <v>74162</v>
          </cell>
          <cell r="C422" t="str">
            <v>IRONSTONE PETITE SIRA 18 75X12</v>
          </cell>
          <cell r="D422" t="str">
            <v>Ironstone Petite Sirah 2018</v>
          </cell>
          <cell r="E422" t="str">
            <v>EA</v>
          </cell>
          <cell r="F422">
            <v>12</v>
          </cell>
          <cell r="G422" t="str">
            <v>75 cl x 12</v>
          </cell>
          <cell r="H422" t="str">
            <v>U</v>
          </cell>
          <cell r="I422" t="str">
            <v>United States</v>
          </cell>
          <cell r="J422" t="str">
            <v>USA</v>
          </cell>
          <cell r="K422" t="str">
            <v>California</v>
          </cell>
          <cell r="M422" t="str">
            <v>Good</v>
          </cell>
          <cell r="N422">
            <v>3.7938999999999998</v>
          </cell>
          <cell r="O422">
            <v>2.6718999999999999</v>
          </cell>
        </row>
        <row r="423">
          <cell r="B423">
            <v>75155</v>
          </cell>
          <cell r="C423" t="str">
            <v>IRONSTONE CHARDONNAY 75X12</v>
          </cell>
          <cell r="D423" t="str">
            <v>Ironstone Chardonnay</v>
          </cell>
          <cell r="E423" t="str">
            <v>EA</v>
          </cell>
          <cell r="F423">
            <v>12</v>
          </cell>
          <cell r="G423" t="str">
            <v>75 cl x 12</v>
          </cell>
          <cell r="H423" t="str">
            <v>U</v>
          </cell>
          <cell r="I423" t="str">
            <v>United States</v>
          </cell>
          <cell r="J423" t="str">
            <v>USA</v>
          </cell>
          <cell r="K423" t="str">
            <v>California</v>
          </cell>
          <cell r="M423" t="str">
            <v>Good</v>
          </cell>
          <cell r="N423">
            <v>3.8037999999999998</v>
          </cell>
          <cell r="O423">
            <v>2.6718999999999999</v>
          </cell>
        </row>
        <row r="424">
          <cell r="B424">
            <v>75181</v>
          </cell>
          <cell r="C424" t="str">
            <v>IRONSTONE PINOT NOIR 75X12</v>
          </cell>
          <cell r="D424" t="str">
            <v>Ironstone Pinot Noir</v>
          </cell>
          <cell r="E424" t="str">
            <v>EA</v>
          </cell>
          <cell r="F424">
            <v>12</v>
          </cell>
          <cell r="G424" t="str">
            <v>75 cl x 12</v>
          </cell>
          <cell r="H424" t="str">
            <v>S</v>
          </cell>
          <cell r="I424" t="str">
            <v>United States</v>
          </cell>
          <cell r="J424" t="str">
            <v>USA</v>
          </cell>
          <cell r="K424" t="str">
            <v>California</v>
          </cell>
          <cell r="M424" t="str">
            <v>Good</v>
          </cell>
          <cell r="N424">
            <v>4.3789999999999996</v>
          </cell>
          <cell r="O424">
            <v>2.6718999999999999</v>
          </cell>
        </row>
        <row r="425">
          <cell r="B425">
            <v>75182</v>
          </cell>
          <cell r="C425" t="str">
            <v>IRONSTONE MERLOT 75X12</v>
          </cell>
          <cell r="D425" t="str">
            <v>Ironstone Merlot</v>
          </cell>
          <cell r="E425" t="str">
            <v>EA</v>
          </cell>
          <cell r="F425">
            <v>12</v>
          </cell>
          <cell r="G425" t="str">
            <v>75 cl x 12</v>
          </cell>
          <cell r="H425" t="str">
            <v>S</v>
          </cell>
          <cell r="I425" t="str">
            <v>United States</v>
          </cell>
          <cell r="J425" t="str">
            <v>USA</v>
          </cell>
          <cell r="K425" t="str">
            <v>California</v>
          </cell>
          <cell r="M425" t="str">
            <v>Good</v>
          </cell>
          <cell r="N425">
            <v>4.3925999999999998</v>
          </cell>
          <cell r="O425">
            <v>2.6718999999999999</v>
          </cell>
        </row>
        <row r="426">
          <cell r="B426">
            <v>75326</v>
          </cell>
          <cell r="C426" t="str">
            <v>IRONSTONE PETITE SIRA 75X12</v>
          </cell>
          <cell r="D426" t="str">
            <v>Ironstone Petite Sirah</v>
          </cell>
          <cell r="E426" t="str">
            <v>EA</v>
          </cell>
          <cell r="F426">
            <v>12</v>
          </cell>
          <cell r="G426" t="str">
            <v>75 cl x 12</v>
          </cell>
          <cell r="H426" t="str">
            <v>S</v>
          </cell>
          <cell r="I426" t="str">
            <v>United States</v>
          </cell>
          <cell r="J426" t="str">
            <v>USA</v>
          </cell>
          <cell r="K426" t="str">
            <v>California</v>
          </cell>
          <cell r="M426" t="str">
            <v>Good</v>
          </cell>
          <cell r="N426">
            <v>4.3789999999999996</v>
          </cell>
          <cell r="O426">
            <v>2.6718999999999999</v>
          </cell>
        </row>
        <row r="427">
          <cell r="B427">
            <v>76335</v>
          </cell>
          <cell r="C427" t="str">
            <v>IRONSTONE MERLOT 20 75X12</v>
          </cell>
          <cell r="D427" t="str">
            <v>Ironstone Merlot 2020</v>
          </cell>
          <cell r="E427" t="str">
            <v>EA</v>
          </cell>
          <cell r="F427">
            <v>12</v>
          </cell>
          <cell r="G427" t="str">
            <v>75 cl x 12</v>
          </cell>
          <cell r="H427" t="str">
            <v>U</v>
          </cell>
          <cell r="I427" t="str">
            <v>United States</v>
          </cell>
          <cell r="J427" t="str">
            <v>USA</v>
          </cell>
          <cell r="K427" t="str">
            <v>California</v>
          </cell>
          <cell r="M427" t="str">
            <v>Good</v>
          </cell>
          <cell r="N427">
            <v>4.3789999999999996</v>
          </cell>
          <cell r="O427">
            <v>2.6718999999999999</v>
          </cell>
        </row>
        <row r="428">
          <cell r="B428">
            <v>39530</v>
          </cell>
          <cell r="C428" t="str">
            <v>KLEIN CONSTANTIA 50X6</v>
          </cell>
          <cell r="D428" t="str">
            <v>Klein Constantia Vin du Constance</v>
          </cell>
          <cell r="E428" t="str">
            <v>EA</v>
          </cell>
          <cell r="F428">
            <v>6</v>
          </cell>
          <cell r="G428" t="str">
            <v>50 cl x 6</v>
          </cell>
          <cell r="H428" t="str">
            <v>S</v>
          </cell>
          <cell r="I428" t="str">
            <v>South Africa</v>
          </cell>
          <cell r="J428" t="str">
            <v>South Africa</v>
          </cell>
          <cell r="K428" t="str">
            <v>Constantia</v>
          </cell>
          <cell r="L428" t="str">
            <v>Still White</v>
          </cell>
          <cell r="M428" t="str">
            <v>Best</v>
          </cell>
          <cell r="N428">
            <v>39.629600000000003</v>
          </cell>
          <cell r="O428">
            <v>1.7813000000000001</v>
          </cell>
        </row>
        <row r="429">
          <cell r="B429">
            <v>20449</v>
          </cell>
          <cell r="C429" t="str">
            <v>LADOUCETTE POUILLY FUME 75x6</v>
          </cell>
          <cell r="D429" t="str">
            <v>Pouilly-Fumé, de Ladoucette</v>
          </cell>
          <cell r="E429" t="str">
            <v>EA</v>
          </cell>
          <cell r="F429">
            <v>6</v>
          </cell>
          <cell r="G429" t="str">
            <v>75 cl x 6</v>
          </cell>
          <cell r="H429" t="str">
            <v>U</v>
          </cell>
          <cell r="I429" t="str">
            <v>France</v>
          </cell>
          <cell r="J429" t="str">
            <v>France</v>
          </cell>
          <cell r="K429" t="str">
            <v>Loire Valley</v>
          </cell>
          <cell r="L429" t="str">
            <v>Still White</v>
          </cell>
          <cell r="M429" t="str">
            <v>Best</v>
          </cell>
          <cell r="N429">
            <v>17.444099999999999</v>
          </cell>
          <cell r="O429">
            <v>2.6718999999999999</v>
          </cell>
        </row>
        <row r="430">
          <cell r="B430">
            <v>38581</v>
          </cell>
          <cell r="C430" t="str">
            <v>GRANT BURGE BALTHASAR SHZ 75X6</v>
          </cell>
          <cell r="D430" t="str">
            <v>Grant Burge Balthasar Shiraz, Eden Valley</v>
          </cell>
          <cell r="E430" t="str">
            <v>EA</v>
          </cell>
          <cell r="F430">
            <v>6</v>
          </cell>
          <cell r="G430" t="str">
            <v>75 cl x 6</v>
          </cell>
          <cell r="H430" t="str">
            <v>U</v>
          </cell>
          <cell r="I430" t="str">
            <v>Australia</v>
          </cell>
          <cell r="J430" t="str">
            <v>Australia</v>
          </cell>
          <cell r="K430" t="str">
            <v>South Australia</v>
          </cell>
          <cell r="L430" t="str">
            <v>Still Red</v>
          </cell>
          <cell r="M430" t="str">
            <v>Best</v>
          </cell>
          <cell r="N430">
            <v>15.594900000000001</v>
          </cell>
          <cell r="O430">
            <v>2.6718999999999999</v>
          </cell>
        </row>
        <row r="431">
          <cell r="B431">
            <v>38582</v>
          </cell>
          <cell r="C431" t="str">
            <v>GRANT BURGE MESHACH 75X6</v>
          </cell>
          <cell r="D431" t="str">
            <v>Grant Burge Meshach Shiraz, Barossa Valley</v>
          </cell>
          <cell r="E431" t="str">
            <v>EA</v>
          </cell>
          <cell r="F431">
            <v>6</v>
          </cell>
          <cell r="G431" t="str">
            <v>75 cl x 6</v>
          </cell>
          <cell r="H431" t="str">
            <v>U</v>
          </cell>
          <cell r="I431" t="str">
            <v>Australia</v>
          </cell>
          <cell r="J431" t="str">
            <v>Australia</v>
          </cell>
          <cell r="K431" t="str">
            <v>South Australia</v>
          </cell>
          <cell r="L431" t="str">
            <v>Still Red</v>
          </cell>
          <cell r="M431" t="str">
            <v>Best</v>
          </cell>
          <cell r="N431">
            <v>52.634900000000002</v>
          </cell>
          <cell r="O431">
            <v>2.6718999999999999</v>
          </cell>
        </row>
        <row r="432">
          <cell r="B432">
            <v>38599</v>
          </cell>
          <cell r="C432" t="str">
            <v>GRANT BURGE HOLY TRINITY 75X6</v>
          </cell>
          <cell r="D432" t="str">
            <v>Grant Burge Holy Trinity GSM, Barossa</v>
          </cell>
          <cell r="E432" t="str">
            <v>EA</v>
          </cell>
          <cell r="F432">
            <v>6</v>
          </cell>
          <cell r="G432" t="str">
            <v>75 cl x 6</v>
          </cell>
          <cell r="H432" t="str">
            <v>S</v>
          </cell>
          <cell r="I432" t="str">
            <v>Australia</v>
          </cell>
          <cell r="J432" t="str">
            <v>Australia</v>
          </cell>
          <cell r="K432" t="str">
            <v>South Australia</v>
          </cell>
          <cell r="L432" t="str">
            <v>Still Red</v>
          </cell>
          <cell r="M432" t="str">
            <v>Best</v>
          </cell>
          <cell r="N432">
            <v>13.072699999999999</v>
          </cell>
          <cell r="O432">
            <v>2.6718999999999999</v>
          </cell>
        </row>
        <row r="433">
          <cell r="B433">
            <v>42169</v>
          </cell>
          <cell r="C433" t="str">
            <v>G BURGE BOOMERANG SHIRAZ 75X6</v>
          </cell>
          <cell r="D433" t="str">
            <v>Grant Burge Boomerang Bay Shiraz, South Eastern Australia</v>
          </cell>
          <cell r="E433" t="str">
            <v>EA</v>
          </cell>
          <cell r="F433">
            <v>6</v>
          </cell>
          <cell r="G433" t="str">
            <v>75 cl x 6</v>
          </cell>
          <cell r="H433" t="str">
            <v>S</v>
          </cell>
          <cell r="I433" t="str">
            <v>Australia</v>
          </cell>
          <cell r="J433" t="str">
            <v>Australia</v>
          </cell>
          <cell r="K433" t="str">
            <v>South Eastern Australia</v>
          </cell>
          <cell r="L433" t="str">
            <v>Still Red</v>
          </cell>
          <cell r="M433" t="str">
            <v>Good</v>
          </cell>
          <cell r="N433">
            <v>4.3844000000000003</v>
          </cell>
          <cell r="O433">
            <v>2.6718999999999999</v>
          </cell>
        </row>
        <row r="434">
          <cell r="B434">
            <v>23446</v>
          </cell>
          <cell r="C434" t="str">
            <v>BLOSSOM HILL WHT GRENACHE 75x6</v>
          </cell>
          <cell r="D434" t="str">
            <v>Blossom Hill White Grenache, California</v>
          </cell>
          <cell r="E434" t="str">
            <v>EA</v>
          </cell>
          <cell r="F434">
            <v>6</v>
          </cell>
          <cell r="G434" t="str">
            <v>75 cl x 6</v>
          </cell>
          <cell r="H434" t="str">
            <v>U</v>
          </cell>
          <cell r="I434" t="str">
            <v>United States</v>
          </cell>
          <cell r="J434" t="str">
            <v>USA</v>
          </cell>
          <cell r="K434" t="str">
            <v>California</v>
          </cell>
          <cell r="M434" t="str">
            <v>Good</v>
          </cell>
          <cell r="N434">
            <v>1.9464999999999999</v>
          </cell>
          <cell r="O434">
            <v>2.6718999999999999</v>
          </cell>
        </row>
        <row r="435">
          <cell r="B435">
            <v>23447</v>
          </cell>
          <cell r="C435" t="str">
            <v>BLOSSOM HILL WHT ZIN  75x6</v>
          </cell>
          <cell r="D435" t="str">
            <v>Blossom Hill White Zinfandel, California</v>
          </cell>
          <cell r="E435" t="str">
            <v>EA</v>
          </cell>
          <cell r="F435">
            <v>6</v>
          </cell>
          <cell r="G435" t="str">
            <v>75 cl x 6</v>
          </cell>
          <cell r="H435" t="str">
            <v>U</v>
          </cell>
          <cell r="I435" t="str">
            <v>United States</v>
          </cell>
          <cell r="J435" t="str">
            <v>USA</v>
          </cell>
          <cell r="K435" t="str">
            <v>California</v>
          </cell>
          <cell r="L435" t="str">
            <v>Still Rose</v>
          </cell>
          <cell r="M435" t="str">
            <v>Good</v>
          </cell>
          <cell r="N435">
            <v>2.1471</v>
          </cell>
          <cell r="O435">
            <v>2.1375000000000002</v>
          </cell>
        </row>
        <row r="436">
          <cell r="B436">
            <v>23448</v>
          </cell>
          <cell r="C436" t="str">
            <v>BLOSSOM HILL CABERNET SAU 75x6</v>
          </cell>
          <cell r="D436" t="str">
            <v>Blossom Hill Cabernet Sauvignon, California</v>
          </cell>
          <cell r="E436" t="str">
            <v>EA</v>
          </cell>
          <cell r="F436">
            <v>6</v>
          </cell>
          <cell r="G436" t="str">
            <v>75 cl x 6</v>
          </cell>
          <cell r="H436" t="str">
            <v>U</v>
          </cell>
          <cell r="I436" t="str">
            <v>United States</v>
          </cell>
          <cell r="J436" t="str">
            <v>USA</v>
          </cell>
          <cell r="K436" t="str">
            <v>California</v>
          </cell>
          <cell r="L436" t="str">
            <v>Still Red</v>
          </cell>
          <cell r="M436" t="str">
            <v>Good</v>
          </cell>
          <cell r="N436">
            <v>1.9464999999999999</v>
          </cell>
          <cell r="O436">
            <v>2.6718999999999999</v>
          </cell>
        </row>
        <row r="437">
          <cell r="B437">
            <v>23452</v>
          </cell>
          <cell r="C437" t="str">
            <v>BLOSSOM HILL SAUV BLANC 75x6</v>
          </cell>
          <cell r="D437" t="str">
            <v>Blossom Hill Sauvignon Blanc, California</v>
          </cell>
          <cell r="E437" t="str">
            <v>EA</v>
          </cell>
          <cell r="F437">
            <v>6</v>
          </cell>
          <cell r="G437" t="str">
            <v>75 cl x 6</v>
          </cell>
          <cell r="H437" t="str">
            <v>U</v>
          </cell>
          <cell r="I437" t="str">
            <v>United States</v>
          </cell>
          <cell r="J437" t="str">
            <v>USA</v>
          </cell>
          <cell r="K437" t="str">
            <v>California</v>
          </cell>
          <cell r="L437" t="str">
            <v>Still White</v>
          </cell>
          <cell r="M437" t="str">
            <v>Good</v>
          </cell>
          <cell r="N437">
            <v>1.9464999999999999</v>
          </cell>
          <cell r="O437">
            <v>2.6718999999999999</v>
          </cell>
        </row>
        <row r="438">
          <cell r="B438">
            <v>23454</v>
          </cell>
          <cell r="C438" t="str">
            <v>BLOSSOM HILL WHITE 75x6</v>
          </cell>
          <cell r="D438" t="str">
            <v>Blossom Hill White, California</v>
          </cell>
          <cell r="E438" t="str">
            <v>EA</v>
          </cell>
          <cell r="F438">
            <v>6</v>
          </cell>
          <cell r="G438" t="str">
            <v>75 cl x 6</v>
          </cell>
          <cell r="H438" t="str">
            <v>U</v>
          </cell>
          <cell r="I438" t="str">
            <v>United States</v>
          </cell>
          <cell r="J438" t="str">
            <v>USA</v>
          </cell>
          <cell r="K438" t="str">
            <v>California</v>
          </cell>
          <cell r="L438" t="str">
            <v>Still White</v>
          </cell>
          <cell r="M438" t="str">
            <v>Price Fighter</v>
          </cell>
          <cell r="N438">
            <v>1.6848000000000001</v>
          </cell>
          <cell r="O438">
            <v>2.6718999999999999</v>
          </cell>
        </row>
        <row r="439">
          <cell r="B439">
            <v>36769</v>
          </cell>
          <cell r="C439" t="str">
            <v>BLOSSOM HILL PALE ROSE 75X6</v>
          </cell>
          <cell r="D439" t="str">
            <v>Blossom Hill Pale Rosé, Spain</v>
          </cell>
          <cell r="E439" t="str">
            <v>EA</v>
          </cell>
          <cell r="F439">
            <v>6</v>
          </cell>
          <cell r="G439" t="str">
            <v>75 cl x 6</v>
          </cell>
          <cell r="H439" t="str">
            <v>U</v>
          </cell>
          <cell r="I439" t="str">
            <v>Spain</v>
          </cell>
          <cell r="J439" t="str">
            <v>Spain</v>
          </cell>
          <cell r="K439" t="str">
            <v>Spain</v>
          </cell>
          <cell r="L439" t="str">
            <v>Still Rose</v>
          </cell>
          <cell r="M439" t="str">
            <v>Good</v>
          </cell>
          <cell r="N439">
            <v>1.8532</v>
          </cell>
          <cell r="O439">
            <v>2.3513000000000002</v>
          </cell>
        </row>
        <row r="440">
          <cell r="B440">
            <v>38392</v>
          </cell>
          <cell r="C440" t="str">
            <v>BLOSSOM HILL FIZZ LEMON 75X6</v>
          </cell>
          <cell r="D440" t="str">
            <v>Blossom Hill Gin Fizz Lemon &amp; Rosemary</v>
          </cell>
          <cell r="E440" t="str">
            <v>EA</v>
          </cell>
          <cell r="F440">
            <v>6</v>
          </cell>
          <cell r="G440" t="str">
            <v>75 cl x 6</v>
          </cell>
          <cell r="H440" t="str">
            <v>U</v>
          </cell>
          <cell r="I440" t="str">
            <v>Spain</v>
          </cell>
          <cell r="J440" t="str">
            <v>Spain</v>
          </cell>
          <cell r="K440" t="str">
            <v>Spain</v>
          </cell>
          <cell r="L440" t="str">
            <v>Still White</v>
          </cell>
          <cell r="M440" t="str">
            <v>Price Fighter</v>
          </cell>
          <cell r="N440">
            <v>2.4182000000000001</v>
          </cell>
          <cell r="O440">
            <v>1.8169</v>
          </cell>
        </row>
        <row r="441">
          <cell r="B441">
            <v>38393</v>
          </cell>
          <cell r="C441" t="str">
            <v>BLOSSOM HILL FIZZ RHUBARB 75X6</v>
          </cell>
          <cell r="D441" t="str">
            <v>Blossom Hill Gin Fizz Rhubarb</v>
          </cell>
          <cell r="E441" t="str">
            <v>EA</v>
          </cell>
          <cell r="F441">
            <v>6</v>
          </cell>
          <cell r="G441" t="str">
            <v>75 cl x 6</v>
          </cell>
          <cell r="H441" t="str">
            <v>U</v>
          </cell>
          <cell r="I441" t="str">
            <v>Spain</v>
          </cell>
          <cell r="J441" t="str">
            <v>Spain</v>
          </cell>
          <cell r="K441" t="str">
            <v>Spain</v>
          </cell>
          <cell r="L441" t="str">
            <v>Still White</v>
          </cell>
          <cell r="M441" t="str">
            <v>Price Fighter</v>
          </cell>
          <cell r="N441">
            <v>2.4182000000000001</v>
          </cell>
          <cell r="O441">
            <v>1.8169</v>
          </cell>
        </row>
        <row r="442">
          <cell r="B442">
            <v>40404</v>
          </cell>
          <cell r="C442" t="str">
            <v>BLOSSOM HILL GRENACH ROSE 75X6</v>
          </cell>
          <cell r="D442" t="str">
            <v>Blossom Hill Grenache Rose, California</v>
          </cell>
          <cell r="E442" t="str">
            <v>EA</v>
          </cell>
          <cell r="F442">
            <v>6</v>
          </cell>
          <cell r="G442" t="str">
            <v>75 cl x 6</v>
          </cell>
          <cell r="H442" t="str">
            <v>U</v>
          </cell>
          <cell r="I442" t="str">
            <v>United States</v>
          </cell>
          <cell r="J442" t="str">
            <v>USA</v>
          </cell>
          <cell r="K442" t="str">
            <v>California</v>
          </cell>
          <cell r="L442" t="str">
            <v>Still Rose</v>
          </cell>
          <cell r="M442" t="str">
            <v>Good</v>
          </cell>
          <cell r="N442">
            <v>1.8698999999999999</v>
          </cell>
          <cell r="O442">
            <v>2.3513000000000002</v>
          </cell>
        </row>
        <row r="443">
          <cell r="B443">
            <v>23437</v>
          </cell>
          <cell r="C443" t="str">
            <v>BLOSSOM HILL RED 187x12</v>
          </cell>
          <cell r="D443" t="str">
            <v>Blossom Hill Red, California</v>
          </cell>
          <cell r="E443" t="str">
            <v>CS</v>
          </cell>
          <cell r="F443">
            <v>1</v>
          </cell>
          <cell r="G443" t="str">
            <v>187 ml  x 12</v>
          </cell>
          <cell r="H443" t="str">
            <v>U</v>
          </cell>
          <cell r="I443" t="str">
            <v>United States</v>
          </cell>
          <cell r="J443" t="str">
            <v>USA</v>
          </cell>
          <cell r="K443" t="str">
            <v>California</v>
          </cell>
          <cell r="L443" t="str">
            <v>Still Red</v>
          </cell>
          <cell r="M443" t="str">
            <v>Good</v>
          </cell>
          <cell r="N443">
            <v>6.4642999999999997</v>
          </cell>
          <cell r="O443">
            <v>7.9943</v>
          </cell>
        </row>
        <row r="444">
          <cell r="B444">
            <v>23438</v>
          </cell>
          <cell r="C444" t="str">
            <v>BLOSSOM PINOT GRIGIO 187x12</v>
          </cell>
          <cell r="D444" t="str">
            <v>Blossom Hill Pinot Grigio, California</v>
          </cell>
          <cell r="E444" t="str">
            <v>CS</v>
          </cell>
          <cell r="F444">
            <v>1</v>
          </cell>
          <cell r="G444" t="str">
            <v>187 ml  x 12</v>
          </cell>
          <cell r="H444" t="str">
            <v>U</v>
          </cell>
          <cell r="I444" t="str">
            <v>United States</v>
          </cell>
          <cell r="J444" t="str">
            <v>USA</v>
          </cell>
          <cell r="K444" t="str">
            <v>California</v>
          </cell>
          <cell r="L444" t="str">
            <v>Still White</v>
          </cell>
          <cell r="M444" t="str">
            <v>Good</v>
          </cell>
          <cell r="N444">
            <v>8.1643000000000008</v>
          </cell>
          <cell r="O444">
            <v>7.9943</v>
          </cell>
        </row>
        <row r="445">
          <cell r="B445">
            <v>23439</v>
          </cell>
          <cell r="C445" t="str">
            <v>BLOSSOM HILL MERLOT 187x12</v>
          </cell>
          <cell r="D445" t="str">
            <v>Blossom Hill Merlot, California</v>
          </cell>
          <cell r="E445" t="str">
            <v>CS</v>
          </cell>
          <cell r="F445">
            <v>1</v>
          </cell>
          <cell r="G445" t="str">
            <v>187 ml  x 12</v>
          </cell>
          <cell r="H445" t="str">
            <v>U</v>
          </cell>
          <cell r="I445" t="str">
            <v>United States</v>
          </cell>
          <cell r="J445" t="str">
            <v>USA</v>
          </cell>
          <cell r="K445" t="str">
            <v>California</v>
          </cell>
          <cell r="L445" t="str">
            <v>Still Red</v>
          </cell>
          <cell r="M445" t="str">
            <v>Good</v>
          </cell>
          <cell r="N445">
            <v>8.0257000000000005</v>
          </cell>
          <cell r="O445">
            <v>7.9943</v>
          </cell>
        </row>
        <row r="446">
          <cell r="B446">
            <v>23440</v>
          </cell>
          <cell r="C446" t="str">
            <v>BLOSSOM HILL WHITE ZIN 187x12</v>
          </cell>
          <cell r="D446" t="str">
            <v>Blossom Hill White Zinfandel, California</v>
          </cell>
          <cell r="E446" t="str">
            <v>CS</v>
          </cell>
          <cell r="F446">
            <v>1</v>
          </cell>
          <cell r="G446" t="str">
            <v>187 ml  x 12</v>
          </cell>
          <cell r="H446" t="str">
            <v>U</v>
          </cell>
          <cell r="I446" t="str">
            <v>United States</v>
          </cell>
          <cell r="J446" t="str">
            <v>USA</v>
          </cell>
          <cell r="K446" t="str">
            <v>California</v>
          </cell>
          <cell r="L446" t="str">
            <v>Still Rose</v>
          </cell>
          <cell r="M446" t="str">
            <v>Good</v>
          </cell>
          <cell r="N446">
            <v>8.1631999999999998</v>
          </cell>
          <cell r="O446">
            <v>6.3954000000000004</v>
          </cell>
        </row>
        <row r="447">
          <cell r="B447">
            <v>23441</v>
          </cell>
          <cell r="C447" t="str">
            <v>BLOSSOM HILL WHT 187x12</v>
          </cell>
          <cell r="D447" t="str">
            <v>Blossom Hill White, California</v>
          </cell>
          <cell r="E447" t="str">
            <v>CS</v>
          </cell>
          <cell r="F447">
            <v>1</v>
          </cell>
          <cell r="G447" t="str">
            <v>187 ml  x 12</v>
          </cell>
          <cell r="H447" t="str">
            <v>U</v>
          </cell>
          <cell r="I447" t="str">
            <v>United States</v>
          </cell>
          <cell r="J447" t="str">
            <v>USA</v>
          </cell>
          <cell r="K447" t="str">
            <v>California</v>
          </cell>
          <cell r="L447" t="str">
            <v>Still White</v>
          </cell>
          <cell r="M447" t="str">
            <v>Price Fighter</v>
          </cell>
          <cell r="N447">
            <v>6.4642999999999997</v>
          </cell>
          <cell r="O447">
            <v>7.9943</v>
          </cell>
        </row>
        <row r="448">
          <cell r="B448">
            <v>23442</v>
          </cell>
          <cell r="C448" t="str">
            <v>BLOSSOM HILL CHARDNNAY 187x12</v>
          </cell>
          <cell r="D448" t="str">
            <v>Blossom Hill Chardonnay, California</v>
          </cell>
          <cell r="E448" t="str">
            <v>CS</v>
          </cell>
          <cell r="F448">
            <v>1</v>
          </cell>
          <cell r="G448" t="str">
            <v>187 ml  x 12</v>
          </cell>
          <cell r="H448" t="str">
            <v>U</v>
          </cell>
          <cell r="I448" t="str">
            <v>United States</v>
          </cell>
          <cell r="J448" t="str">
            <v>USA</v>
          </cell>
          <cell r="K448" t="str">
            <v>California</v>
          </cell>
          <cell r="L448" t="str">
            <v>Still White</v>
          </cell>
          <cell r="M448" t="str">
            <v>Good</v>
          </cell>
          <cell r="N448">
            <v>8.0257000000000005</v>
          </cell>
          <cell r="O448">
            <v>7.9943</v>
          </cell>
        </row>
        <row r="449">
          <cell r="B449">
            <v>39563</v>
          </cell>
          <cell r="C449" t="str">
            <v>BLOSSOM HILL CLASS ROSE 187X12</v>
          </cell>
          <cell r="D449" t="str">
            <v>Blossom Hill Classic Rosé, Spain</v>
          </cell>
          <cell r="E449" t="str">
            <v>CS</v>
          </cell>
          <cell r="F449">
            <v>1</v>
          </cell>
          <cell r="G449" t="str">
            <v>187 ml  x 12</v>
          </cell>
          <cell r="H449" t="str">
            <v>U</v>
          </cell>
          <cell r="I449" t="str">
            <v>Spain</v>
          </cell>
          <cell r="J449" t="str">
            <v>Spain</v>
          </cell>
          <cell r="K449" t="str">
            <v>Spain</v>
          </cell>
          <cell r="L449" t="str">
            <v>Still Rose</v>
          </cell>
          <cell r="M449" t="str">
            <v>Good</v>
          </cell>
          <cell r="N449">
            <v>5.6047000000000002</v>
          </cell>
          <cell r="O449">
            <v>7.0349000000000004</v>
          </cell>
        </row>
        <row r="450">
          <cell r="B450">
            <v>22159</v>
          </cell>
          <cell r="C450" t="str">
            <v>CUNE RIOJA ROSADO 75x6</v>
          </cell>
          <cell r="D450" t="str">
            <v>Cune Rioja Rosado</v>
          </cell>
          <cell r="E450" t="str">
            <v>EA</v>
          </cell>
          <cell r="F450">
            <v>6</v>
          </cell>
          <cell r="G450" t="str">
            <v>75 cl x 6</v>
          </cell>
          <cell r="H450" t="str">
            <v>U</v>
          </cell>
          <cell r="I450" t="str">
            <v>Spain</v>
          </cell>
          <cell r="J450" t="str">
            <v>Spain</v>
          </cell>
          <cell r="K450" t="str">
            <v>Rioja</v>
          </cell>
          <cell r="L450" t="str">
            <v>Still Rose</v>
          </cell>
          <cell r="M450" t="str">
            <v>Good</v>
          </cell>
          <cell r="N450">
            <v>3.7631999999999999</v>
          </cell>
          <cell r="O450">
            <v>2.6718999999999999</v>
          </cell>
        </row>
        <row r="451">
          <cell r="B451">
            <v>22160</v>
          </cell>
          <cell r="C451" t="str">
            <v>CUNE RIOJA WHITE BARREL 75x6</v>
          </cell>
          <cell r="D451" t="str">
            <v>Cune Rioja Blanco, Barrel Fermented</v>
          </cell>
          <cell r="E451" t="str">
            <v>EA</v>
          </cell>
          <cell r="F451">
            <v>6</v>
          </cell>
          <cell r="G451" t="str">
            <v>75 cl x 6</v>
          </cell>
          <cell r="H451" t="str">
            <v>U</v>
          </cell>
          <cell r="I451" t="str">
            <v>Spain</v>
          </cell>
          <cell r="J451" t="str">
            <v>Spain</v>
          </cell>
          <cell r="K451" t="str">
            <v>Rioja</v>
          </cell>
          <cell r="L451" t="str">
            <v>Still White</v>
          </cell>
          <cell r="M451" t="str">
            <v>Good</v>
          </cell>
          <cell r="N451">
            <v>4.1448</v>
          </cell>
          <cell r="O451">
            <v>2.6718999999999999</v>
          </cell>
        </row>
        <row r="452">
          <cell r="B452">
            <v>22166</v>
          </cell>
          <cell r="C452" t="str">
            <v>CUNE RIOJA CRIANZA 75x6</v>
          </cell>
          <cell r="D452" t="str">
            <v>Cune Rioja Crianza</v>
          </cell>
          <cell r="E452" t="str">
            <v>EA</v>
          </cell>
          <cell r="F452">
            <v>6</v>
          </cell>
          <cell r="G452" t="str">
            <v>75 cl x 6</v>
          </cell>
          <cell r="H452" t="str">
            <v>S</v>
          </cell>
          <cell r="I452" t="str">
            <v>Spain</v>
          </cell>
          <cell r="J452" t="str">
            <v>Spain</v>
          </cell>
          <cell r="K452" t="str">
            <v>Rioja</v>
          </cell>
          <cell r="L452" t="str">
            <v>Still Red</v>
          </cell>
          <cell r="M452" t="str">
            <v>Good</v>
          </cell>
          <cell r="N452">
            <v>4.3243999999999998</v>
          </cell>
          <cell r="O452">
            <v>2.6718999999999999</v>
          </cell>
        </row>
        <row r="453">
          <cell r="B453">
            <v>22167</v>
          </cell>
          <cell r="C453" t="str">
            <v>CUNE IMPERIAL RESERVA 75x6</v>
          </cell>
          <cell r="D453" t="str">
            <v>Cune Imperial Rioja Reserva</v>
          </cell>
          <cell r="E453" t="str">
            <v>EA</v>
          </cell>
          <cell r="F453">
            <v>6</v>
          </cell>
          <cell r="G453" t="str">
            <v>75 cl x 6</v>
          </cell>
          <cell r="H453" t="str">
            <v>S</v>
          </cell>
          <cell r="I453" t="str">
            <v>Spain</v>
          </cell>
          <cell r="J453" t="str">
            <v>Spain</v>
          </cell>
          <cell r="K453" t="str">
            <v>Rioja</v>
          </cell>
          <cell r="L453" t="str">
            <v>Still Red</v>
          </cell>
          <cell r="M453" t="str">
            <v>Best</v>
          </cell>
          <cell r="N453">
            <v>12.568199999999999</v>
          </cell>
          <cell r="O453">
            <v>2.6718999999999999</v>
          </cell>
        </row>
        <row r="454">
          <cell r="B454">
            <v>43916</v>
          </cell>
          <cell r="C454" t="str">
            <v>CUNE UNOAKED WHITE RIOJA 75X6</v>
          </cell>
          <cell r="D454" t="str">
            <v>Cune Unoaked White Rioja</v>
          </cell>
          <cell r="E454" t="str">
            <v>EA</v>
          </cell>
          <cell r="F454">
            <v>6</v>
          </cell>
          <cell r="G454" t="str">
            <v>75 cl x 6</v>
          </cell>
          <cell r="H454" t="str">
            <v>S</v>
          </cell>
          <cell r="I454" t="str">
            <v>Spain</v>
          </cell>
          <cell r="J454" t="str">
            <v>Spain</v>
          </cell>
          <cell r="K454" t="str">
            <v>Rioja</v>
          </cell>
          <cell r="M454" t="str">
            <v>Price Fighter</v>
          </cell>
          <cell r="N454">
            <v>3.2336999999999998</v>
          </cell>
          <cell r="O454">
            <v>2.6718999999999999</v>
          </cell>
        </row>
        <row r="455">
          <cell r="B455">
            <v>44466</v>
          </cell>
          <cell r="C455" t="str">
            <v>FINCA VALLEJO RUEDA 75x6</v>
          </cell>
          <cell r="D455" t="str">
            <v>Finca Vallejo Rueda</v>
          </cell>
          <cell r="E455" t="str">
            <v>EA</v>
          </cell>
          <cell r="F455">
            <v>6</v>
          </cell>
          <cell r="G455" t="str">
            <v>75 cl x 6</v>
          </cell>
          <cell r="H455" t="str">
            <v>S</v>
          </cell>
          <cell r="I455" t="str">
            <v>Spain</v>
          </cell>
          <cell r="J455" t="str">
            <v>Spain</v>
          </cell>
          <cell r="K455" t="str">
            <v>Spain</v>
          </cell>
          <cell r="L455" t="str">
            <v>Still White</v>
          </cell>
          <cell r="M455" t="str">
            <v>Good</v>
          </cell>
          <cell r="N455">
            <v>3.9586999999999999</v>
          </cell>
          <cell r="O455">
            <v>2.6718999999999999</v>
          </cell>
        </row>
        <row r="456">
          <cell r="B456">
            <v>44467</v>
          </cell>
          <cell r="C456" t="str">
            <v>FINCA VALLEJO CRIANZA 75X6</v>
          </cell>
          <cell r="D456" t="str">
            <v>Finca Vallejo Crianza, Ribera del Duero</v>
          </cell>
          <cell r="E456" t="str">
            <v>EA</v>
          </cell>
          <cell r="F456">
            <v>6</v>
          </cell>
          <cell r="G456" t="str">
            <v>75 cl x 6</v>
          </cell>
          <cell r="H456" t="str">
            <v>S</v>
          </cell>
          <cell r="I456" t="str">
            <v>Spain</v>
          </cell>
          <cell r="J456" t="str">
            <v>Spain</v>
          </cell>
          <cell r="K456" t="str">
            <v>Ribera del Duero</v>
          </cell>
          <cell r="M456" t="str">
            <v>Better</v>
          </cell>
          <cell r="N456">
            <v>7.8304</v>
          </cell>
          <cell r="O456">
            <v>2.6718999999999999</v>
          </cell>
        </row>
        <row r="457">
          <cell r="B457">
            <v>44483</v>
          </cell>
          <cell r="C457" t="str">
            <v>FINCA VALLEJO ROBLE 75X6</v>
          </cell>
          <cell r="D457" t="str">
            <v>Finca Vallejo Tempranillo Roble, Ribera del Duero</v>
          </cell>
          <cell r="E457" t="str">
            <v>EA</v>
          </cell>
          <cell r="F457">
            <v>6</v>
          </cell>
          <cell r="G457" t="str">
            <v>75 cl x 6</v>
          </cell>
          <cell r="H457" t="str">
            <v>S</v>
          </cell>
          <cell r="I457" t="str">
            <v>Spain</v>
          </cell>
          <cell r="J457" t="str">
            <v>Spain</v>
          </cell>
          <cell r="K457" t="str">
            <v>Ribera del Duero</v>
          </cell>
          <cell r="M457" t="str">
            <v>Good</v>
          </cell>
          <cell r="N457">
            <v>4.992</v>
          </cell>
          <cell r="O457">
            <v>2.6718999999999999</v>
          </cell>
        </row>
        <row r="458">
          <cell r="B458">
            <v>22325</v>
          </cell>
          <cell r="C458" t="str">
            <v>CUNE RIOJA CRIANZA 37.5x12</v>
          </cell>
          <cell r="D458" t="str">
            <v>Cune Rioja Crianza</v>
          </cell>
          <cell r="E458" t="str">
            <v>EA</v>
          </cell>
          <cell r="F458">
            <v>12</v>
          </cell>
          <cell r="G458" t="str">
            <v>37.5 cl x 12</v>
          </cell>
          <cell r="H458" t="str">
            <v>U</v>
          </cell>
          <cell r="I458" t="str">
            <v>Spain</v>
          </cell>
          <cell r="J458" t="str">
            <v>Spain</v>
          </cell>
          <cell r="K458" t="str">
            <v>Rioja</v>
          </cell>
          <cell r="L458" t="str">
            <v>Still Red</v>
          </cell>
          <cell r="M458" t="str">
            <v>Good</v>
          </cell>
          <cell r="N458">
            <v>2.5198</v>
          </cell>
          <cell r="O458">
            <v>1.3359000000000001</v>
          </cell>
        </row>
        <row r="459">
          <cell r="B459">
            <v>43046</v>
          </cell>
          <cell r="C459" t="str">
            <v>FW CUNE IMPER GRAN RESERV 3LX1</v>
          </cell>
          <cell r="D459" t="str">
            <v>Cune Imperial Gran Reserva Jeroboam 2012</v>
          </cell>
          <cell r="E459" t="str">
            <v>CS</v>
          </cell>
          <cell r="F459">
            <v>1</v>
          </cell>
          <cell r="G459" t="str">
            <v>3 lt x 1</v>
          </cell>
          <cell r="H459" t="str">
            <v>S</v>
          </cell>
          <cell r="I459" t="str">
            <v>Spain</v>
          </cell>
          <cell r="J459" t="str">
            <v>Spain</v>
          </cell>
          <cell r="K459" t="str">
            <v>Rioja</v>
          </cell>
          <cell r="L459" t="str">
            <v>Still Red</v>
          </cell>
          <cell r="M459" t="str">
            <v>Best</v>
          </cell>
          <cell r="N459">
            <v>146.8125</v>
          </cell>
          <cell r="O459">
            <v>10.6875</v>
          </cell>
        </row>
        <row r="460">
          <cell r="B460">
            <v>73976</v>
          </cell>
          <cell r="C460" t="str">
            <v>GRANT BURGE FILSELL SHI15 75X6</v>
          </cell>
          <cell r="D460" t="str">
            <v>Grant Burge Filsell Shiraz 2015</v>
          </cell>
          <cell r="E460" t="str">
            <v>EA</v>
          </cell>
          <cell r="F460">
            <v>6</v>
          </cell>
          <cell r="G460" t="str">
            <v>75 cl x 6</v>
          </cell>
          <cell r="H460" t="str">
            <v>U</v>
          </cell>
          <cell r="I460" t="str">
            <v>Australia</v>
          </cell>
          <cell r="J460" t="str">
            <v>Australia</v>
          </cell>
          <cell r="K460" t="str">
            <v>South Australia</v>
          </cell>
          <cell r="L460" t="str">
            <v>Still Red</v>
          </cell>
          <cell r="M460" t="str">
            <v>Best</v>
          </cell>
          <cell r="N460">
            <v>7.8897000000000004</v>
          </cell>
          <cell r="O460">
            <v>2.6718999999999999</v>
          </cell>
        </row>
        <row r="461">
          <cell r="B461">
            <v>46233</v>
          </cell>
          <cell r="C461" t="str">
            <v>MOET COLL IMPERIALE N1 PB 75X6</v>
          </cell>
          <cell r="D461" t="str">
            <v>Moët &amp; Chandon Collection Impériale Cr. N1 giftbox</v>
          </cell>
          <cell r="E461" t="str">
            <v>CS</v>
          </cell>
          <cell r="F461">
            <v>1</v>
          </cell>
          <cell r="G461" t="str">
            <v>75 cl x 6</v>
          </cell>
          <cell r="H461" t="str">
            <v>S</v>
          </cell>
          <cell r="I461" t="str">
            <v>France</v>
          </cell>
          <cell r="J461" t="str">
            <v>France</v>
          </cell>
          <cell r="K461" t="str">
            <v>Champagne</v>
          </cell>
          <cell r="L461" t="str">
            <v>Champagne White</v>
          </cell>
          <cell r="M461" t="str">
            <v>Best</v>
          </cell>
          <cell r="N461">
            <v>802.96870000000001</v>
          </cell>
          <cell r="O461">
            <v>16.031300000000002</v>
          </cell>
        </row>
        <row r="462">
          <cell r="B462">
            <v>46223</v>
          </cell>
          <cell r="C462" t="str">
            <v>MOET COLLECT IMPERIALE N1 75X3</v>
          </cell>
          <cell r="D462" t="str">
            <v>Moët &amp; Chandon Collection Imperiale Creation N1</v>
          </cell>
          <cell r="E462" t="str">
            <v>CS</v>
          </cell>
          <cell r="F462">
            <v>1</v>
          </cell>
          <cell r="G462" t="str">
            <v>75 cl x 3</v>
          </cell>
          <cell r="H462" t="str">
            <v>S</v>
          </cell>
          <cell r="I462" t="str">
            <v>France</v>
          </cell>
          <cell r="J462" t="str">
            <v>France</v>
          </cell>
          <cell r="K462" t="str">
            <v>Champagne</v>
          </cell>
          <cell r="L462" t="str">
            <v>Champagne White</v>
          </cell>
          <cell r="M462" t="str">
            <v>52j</v>
          </cell>
          <cell r="N462">
            <v>381.98439999999999</v>
          </cell>
          <cell r="O462">
            <v>8.0155999999999992</v>
          </cell>
        </row>
        <row r="463">
          <cell r="B463">
            <v>11078</v>
          </cell>
          <cell r="C463" t="str">
            <v>LP CUVEE BRUT ROSE 75X6</v>
          </cell>
          <cell r="D463" t="str">
            <v>Laurent-Perrier Cuvée Rosé</v>
          </cell>
          <cell r="E463" t="str">
            <v>EA</v>
          </cell>
          <cell r="F463">
            <v>6</v>
          </cell>
          <cell r="G463" t="str">
            <v>75 cl x 6</v>
          </cell>
          <cell r="H463" t="str">
            <v>S</v>
          </cell>
          <cell r="I463" t="str">
            <v>France</v>
          </cell>
          <cell r="J463" t="str">
            <v>France</v>
          </cell>
          <cell r="K463" t="str">
            <v>Champagne</v>
          </cell>
          <cell r="L463" t="str">
            <v>Champagne Rose</v>
          </cell>
          <cell r="M463" t="str">
            <v>Best</v>
          </cell>
          <cell r="N463">
            <v>45.106099999999998</v>
          </cell>
          <cell r="O463">
            <v>2.6718999999999999</v>
          </cell>
        </row>
        <row r="464">
          <cell r="B464">
            <v>11116</v>
          </cell>
          <cell r="C464" t="str">
            <v>LP LA CUVEE BRUT 75X6</v>
          </cell>
          <cell r="D464" t="str">
            <v>Laurent-Perrier La Cuvée Brut NV</v>
          </cell>
          <cell r="E464" t="str">
            <v>EA</v>
          </cell>
          <cell r="F464">
            <v>6</v>
          </cell>
          <cell r="G464" t="str">
            <v>75 cl x 6</v>
          </cell>
          <cell r="H464" t="str">
            <v>S</v>
          </cell>
          <cell r="I464" t="str">
            <v>France</v>
          </cell>
          <cell r="J464" t="str">
            <v>France</v>
          </cell>
          <cell r="K464" t="str">
            <v>Champagne</v>
          </cell>
          <cell r="L464" t="str">
            <v>Champagne White</v>
          </cell>
          <cell r="M464" t="str">
            <v>Better</v>
          </cell>
          <cell r="N464">
            <v>28.601099999999999</v>
          </cell>
          <cell r="O464">
            <v>2.6718999999999999</v>
          </cell>
        </row>
        <row r="465">
          <cell r="B465">
            <v>12101</v>
          </cell>
          <cell r="C465" t="str">
            <v>LP GRAND SIECLE no24 75X6</v>
          </cell>
          <cell r="D465" t="str">
            <v>Laurent-Perrier Grand Siecle No24</v>
          </cell>
          <cell r="E465" t="str">
            <v>EA</v>
          </cell>
          <cell r="F465">
            <v>6</v>
          </cell>
          <cell r="G465" t="str">
            <v>75 cl x 6</v>
          </cell>
          <cell r="H465" t="str">
            <v>U</v>
          </cell>
          <cell r="I465" t="str">
            <v>France</v>
          </cell>
          <cell r="J465" t="str">
            <v>France</v>
          </cell>
          <cell r="K465" t="str">
            <v>Champagne</v>
          </cell>
          <cell r="L465" t="str">
            <v>Champagne White</v>
          </cell>
          <cell r="M465" t="str">
            <v>Fine Wine</v>
          </cell>
          <cell r="N465">
            <v>95.929400000000001</v>
          </cell>
          <cell r="O465">
            <v>2.6718999999999999</v>
          </cell>
        </row>
        <row r="466">
          <cell r="B466">
            <v>13169</v>
          </cell>
          <cell r="C466" t="str">
            <v>LAURENT PERRIER ULTRA BT 75X6</v>
          </cell>
          <cell r="D466" t="str">
            <v>Laurent-Perrier Cuvée Ultra Brut NV</v>
          </cell>
          <cell r="E466" t="str">
            <v>EA</v>
          </cell>
          <cell r="F466">
            <v>6</v>
          </cell>
          <cell r="G466" t="str">
            <v>75 cl x 6</v>
          </cell>
          <cell r="H466" t="str">
            <v>S</v>
          </cell>
          <cell r="I466" t="str">
            <v>France</v>
          </cell>
          <cell r="J466" t="str">
            <v>France</v>
          </cell>
          <cell r="K466" t="str">
            <v>Champagne</v>
          </cell>
          <cell r="L466" t="str">
            <v>Champagne White</v>
          </cell>
          <cell r="M466" t="str">
            <v>Best</v>
          </cell>
          <cell r="N466">
            <v>40.547699999999999</v>
          </cell>
          <cell r="O466">
            <v>2.6718999999999999</v>
          </cell>
        </row>
        <row r="467">
          <cell r="B467">
            <v>19349</v>
          </cell>
          <cell r="C467" t="str">
            <v>LAURENT PERRIER VTGE  75X6</v>
          </cell>
          <cell r="D467" t="str">
            <v>Laurent-Perrier Vintage</v>
          </cell>
          <cell r="E467" t="str">
            <v>EA</v>
          </cell>
          <cell r="F467">
            <v>6</v>
          </cell>
          <cell r="G467" t="str">
            <v>75 cl x 6</v>
          </cell>
          <cell r="H467" t="str">
            <v>S</v>
          </cell>
          <cell r="I467" t="str">
            <v>France</v>
          </cell>
          <cell r="J467" t="str">
            <v>France</v>
          </cell>
          <cell r="K467" t="str">
            <v>Champagne</v>
          </cell>
          <cell r="L467" t="str">
            <v>Champagne White</v>
          </cell>
          <cell r="M467" t="str">
            <v>Best</v>
          </cell>
          <cell r="N467">
            <v>47.446100000000001</v>
          </cell>
          <cell r="O467">
            <v>2.6718999999999999</v>
          </cell>
        </row>
        <row r="468">
          <cell r="B468">
            <v>26331</v>
          </cell>
          <cell r="C468" t="str">
            <v>LP ALEXANDRA ROSE 75X6</v>
          </cell>
          <cell r="D468" t="str">
            <v>Laurent-Perrier Alexandra Rosé</v>
          </cell>
          <cell r="E468" t="str">
            <v>EA</v>
          </cell>
          <cell r="F468">
            <v>6</v>
          </cell>
          <cell r="G468" t="str">
            <v>75 cl x 6</v>
          </cell>
          <cell r="H468" t="str">
            <v>U</v>
          </cell>
          <cell r="I468" t="str">
            <v>France</v>
          </cell>
          <cell r="J468" t="str">
            <v>France</v>
          </cell>
          <cell r="K468" t="str">
            <v>Champagne</v>
          </cell>
          <cell r="L468" t="str">
            <v>Champagne Rose</v>
          </cell>
          <cell r="M468" t="str">
            <v>Best</v>
          </cell>
          <cell r="N468">
            <v>171.4631</v>
          </cell>
          <cell r="O468">
            <v>2.6718999999999999</v>
          </cell>
        </row>
        <row r="469">
          <cell r="B469">
            <v>31261</v>
          </cell>
          <cell r="C469" t="str">
            <v>LAURENT PERRIER BRUT GIFT 75X6</v>
          </cell>
          <cell r="D469" t="str">
            <v>Laurent-Perrier La Cuvée Brut NV Gift Box</v>
          </cell>
          <cell r="E469" t="str">
            <v>EA</v>
          </cell>
          <cell r="F469">
            <v>6</v>
          </cell>
          <cell r="G469" t="str">
            <v>75 cl x 6</v>
          </cell>
          <cell r="H469" t="str">
            <v>S</v>
          </cell>
          <cell r="I469" t="str">
            <v>France</v>
          </cell>
          <cell r="J469" t="str">
            <v>France</v>
          </cell>
          <cell r="K469" t="str">
            <v>Champagne</v>
          </cell>
          <cell r="L469" t="str">
            <v>Champagne White</v>
          </cell>
          <cell r="M469" t="str">
            <v>Better</v>
          </cell>
          <cell r="N469">
            <v>28.601099999999999</v>
          </cell>
          <cell r="O469">
            <v>2.6718999999999999</v>
          </cell>
        </row>
        <row r="470">
          <cell r="B470">
            <v>31333</v>
          </cell>
          <cell r="C470" t="str">
            <v>L PERRIER ROSE GIFT BOX 75x6</v>
          </cell>
          <cell r="D470" t="str">
            <v>Laurent-Perrier Cuvée Rosé Gift Box W&amp;W Exclusive</v>
          </cell>
          <cell r="E470" t="str">
            <v>EA</v>
          </cell>
          <cell r="F470">
            <v>6</v>
          </cell>
          <cell r="G470" t="str">
            <v>75 cl x 6</v>
          </cell>
          <cell r="H470" t="str">
            <v>S</v>
          </cell>
          <cell r="I470" t="str">
            <v>France</v>
          </cell>
          <cell r="J470" t="str">
            <v>France</v>
          </cell>
          <cell r="K470" t="str">
            <v>Champagne</v>
          </cell>
          <cell r="L470" t="str">
            <v>Champagne Rose</v>
          </cell>
          <cell r="M470" t="str">
            <v>Best</v>
          </cell>
          <cell r="N470">
            <v>45.106099999999998</v>
          </cell>
          <cell r="O470">
            <v>2.6718999999999999</v>
          </cell>
        </row>
        <row r="471">
          <cell r="B471">
            <v>37841</v>
          </cell>
          <cell r="C471" t="str">
            <v>LAURENT PERRIER ROBE GIFT 75X6</v>
          </cell>
          <cell r="D471" t="str">
            <v>Laurent-Perrier Cuvée Rosé Safari Robe</v>
          </cell>
          <cell r="E471" t="str">
            <v>EA</v>
          </cell>
          <cell r="F471">
            <v>6</v>
          </cell>
          <cell r="G471" t="str">
            <v>75 cl x 6</v>
          </cell>
          <cell r="H471" t="str">
            <v>U</v>
          </cell>
          <cell r="I471" t="str">
            <v>France</v>
          </cell>
          <cell r="J471" t="str">
            <v>France</v>
          </cell>
          <cell r="K471" t="str">
            <v>Champagne</v>
          </cell>
          <cell r="L471" t="str">
            <v>Champagne Rose</v>
          </cell>
          <cell r="M471" t="str">
            <v>Best</v>
          </cell>
          <cell r="N471">
            <v>45.656399999999998</v>
          </cell>
          <cell r="O471">
            <v>2.6718999999999999</v>
          </cell>
        </row>
        <row r="472">
          <cell r="B472">
            <v>38888</v>
          </cell>
          <cell r="C472" t="str">
            <v>LP BDB BRUT NATURE 75X6</v>
          </cell>
          <cell r="D472" t="str">
            <v>Laurent-Perrier Blanc de Blanc Brut Nature</v>
          </cell>
          <cell r="E472" t="str">
            <v>EA</v>
          </cell>
          <cell r="F472">
            <v>6</v>
          </cell>
          <cell r="G472" t="str">
            <v>75 cl x 6</v>
          </cell>
          <cell r="H472" t="str">
            <v>S</v>
          </cell>
          <cell r="I472" t="str">
            <v>France</v>
          </cell>
          <cell r="J472" t="str">
            <v>France</v>
          </cell>
          <cell r="K472" t="str">
            <v>Champagne</v>
          </cell>
          <cell r="L472" t="str">
            <v>Champagne White</v>
          </cell>
          <cell r="M472" t="str">
            <v>Best</v>
          </cell>
          <cell r="N472">
            <v>55.154400000000003</v>
          </cell>
          <cell r="O472">
            <v>2.6718999999999999</v>
          </cell>
        </row>
        <row r="473">
          <cell r="B473">
            <v>41392</v>
          </cell>
          <cell r="C473" t="str">
            <v>LP CUVEE BRUT ROSE 75X6</v>
          </cell>
          <cell r="D473" t="str">
            <v>Laurent-Perrier Cuvée Rosé Savoy</v>
          </cell>
          <cell r="E473" t="str">
            <v>EA</v>
          </cell>
          <cell r="F473">
            <v>6</v>
          </cell>
          <cell r="G473" t="str">
            <v>75 cl x 6</v>
          </cell>
          <cell r="H473" t="str">
            <v>U</v>
          </cell>
          <cell r="I473" t="str">
            <v>France</v>
          </cell>
          <cell r="J473" t="str">
            <v>France</v>
          </cell>
          <cell r="K473" t="str">
            <v>Champagne</v>
          </cell>
          <cell r="L473" t="str">
            <v>Champagne Rose</v>
          </cell>
          <cell r="M473" t="str">
            <v>Best</v>
          </cell>
          <cell r="N473">
            <v>45.059800000000003</v>
          </cell>
          <cell r="O473">
            <v>2.6718999999999999</v>
          </cell>
        </row>
        <row r="474">
          <cell r="B474">
            <v>41393</v>
          </cell>
          <cell r="C474" t="str">
            <v>LP LA CUVEE BRUT 75X6</v>
          </cell>
          <cell r="D474" t="str">
            <v>Laurent-Perrier La Cuvée Brut NV Savoy</v>
          </cell>
          <cell r="E474" t="str">
            <v>EA</v>
          </cell>
          <cell r="F474">
            <v>6</v>
          </cell>
          <cell r="G474" t="str">
            <v>75 cl x 6</v>
          </cell>
          <cell r="H474" t="str">
            <v>S</v>
          </cell>
          <cell r="I474" t="str">
            <v>France</v>
          </cell>
          <cell r="J474" t="str">
            <v>France</v>
          </cell>
          <cell r="K474" t="str">
            <v>Champagne</v>
          </cell>
          <cell r="L474" t="str">
            <v>Champagne White</v>
          </cell>
          <cell r="M474" t="str">
            <v>Better</v>
          </cell>
          <cell r="N474">
            <v>28.601099999999999</v>
          </cell>
          <cell r="O474">
            <v>2.6718999999999999</v>
          </cell>
        </row>
        <row r="475">
          <cell r="B475">
            <v>42553</v>
          </cell>
          <cell r="C475" t="str">
            <v>LAURENT PERRIER DEMI SEC 75X6</v>
          </cell>
          <cell r="D475" t="str">
            <v>Laurent-Perrier Harmony Demi-Sec NV</v>
          </cell>
          <cell r="E475" t="str">
            <v>EA</v>
          </cell>
          <cell r="F475">
            <v>6</v>
          </cell>
          <cell r="G475" t="str">
            <v>75 cl x 6</v>
          </cell>
          <cell r="H475" t="str">
            <v>S</v>
          </cell>
          <cell r="I475" t="str">
            <v>France</v>
          </cell>
          <cell r="J475" t="str">
            <v>France</v>
          </cell>
          <cell r="K475" t="str">
            <v>Champagne</v>
          </cell>
          <cell r="L475" t="str">
            <v>Champagne White</v>
          </cell>
          <cell r="M475" t="str">
            <v>Better</v>
          </cell>
          <cell r="N475">
            <v>28.601099999999999</v>
          </cell>
          <cell r="O475">
            <v>2.6718999999999999</v>
          </cell>
        </row>
        <row r="476">
          <cell r="B476">
            <v>42790</v>
          </cell>
          <cell r="C476" t="str">
            <v>LP GRAND SIECLE no25 75X6</v>
          </cell>
          <cell r="D476" t="str">
            <v>Laurent-Perrier Grand Siecle No25</v>
          </cell>
          <cell r="E476" t="str">
            <v>EA</v>
          </cell>
          <cell r="F476">
            <v>6</v>
          </cell>
          <cell r="G476" t="str">
            <v>75 cl x 6</v>
          </cell>
          <cell r="H476" t="str">
            <v>U</v>
          </cell>
          <cell r="I476" t="str">
            <v>France</v>
          </cell>
          <cell r="J476" t="str">
            <v>France</v>
          </cell>
          <cell r="K476" t="str">
            <v>Champagne</v>
          </cell>
          <cell r="L476" t="str">
            <v>Champagne White</v>
          </cell>
          <cell r="M476" t="str">
            <v>Best</v>
          </cell>
          <cell r="N476">
            <v>107.4361</v>
          </cell>
          <cell r="O476">
            <v>2.6718999999999999</v>
          </cell>
        </row>
        <row r="477">
          <cell r="B477">
            <v>44879</v>
          </cell>
          <cell r="C477" t="str">
            <v>LP GRAND SIECLE no26 75X6</v>
          </cell>
          <cell r="D477" t="str">
            <v>Laurent-Perrier Grand Siecle No26</v>
          </cell>
          <cell r="E477" t="str">
            <v>EA</v>
          </cell>
          <cell r="F477">
            <v>6</v>
          </cell>
          <cell r="G477" t="str">
            <v>75 cl x 6</v>
          </cell>
          <cell r="H477" t="str">
            <v>S</v>
          </cell>
          <cell r="I477" t="str">
            <v>France</v>
          </cell>
          <cell r="J477" t="str">
            <v>France</v>
          </cell>
          <cell r="K477" t="str">
            <v>Champagne</v>
          </cell>
          <cell r="L477" t="str">
            <v>Champagne White</v>
          </cell>
          <cell r="M477" t="str">
            <v>Best</v>
          </cell>
          <cell r="N477">
            <v>124.58110000000001</v>
          </cell>
          <cell r="O477">
            <v>2.6718999999999999</v>
          </cell>
        </row>
        <row r="478">
          <cell r="B478">
            <v>46540</v>
          </cell>
          <cell r="C478" t="str">
            <v>LP HERITAGE 12% 75X6</v>
          </cell>
          <cell r="D478" t="str">
            <v>Laurent-Perrier Heritage</v>
          </cell>
          <cell r="E478" t="str">
            <v>EA</v>
          </cell>
          <cell r="F478">
            <v>6</v>
          </cell>
          <cell r="G478" t="str">
            <v>75 cl x 6</v>
          </cell>
          <cell r="H478" t="str">
            <v>S</v>
          </cell>
          <cell r="I478" t="str">
            <v>France</v>
          </cell>
          <cell r="J478" t="str">
            <v>France</v>
          </cell>
          <cell r="K478" t="str">
            <v>Champagne</v>
          </cell>
          <cell r="L478" t="str">
            <v>Sparkling Rose</v>
          </cell>
          <cell r="M478" t="str">
            <v>Best</v>
          </cell>
          <cell r="N478">
            <v>42.211100000000002</v>
          </cell>
          <cell r="O478">
            <v>2.6718999999999999</v>
          </cell>
        </row>
        <row r="479">
          <cell r="B479">
            <v>71636</v>
          </cell>
          <cell r="C479" t="str">
            <v>LAURENT PERRIER VTGE 06 75X6</v>
          </cell>
          <cell r="D479" t="str">
            <v>Laurent-Perrier Brut Millésimé 2006</v>
          </cell>
          <cell r="E479" t="str">
            <v>EA</v>
          </cell>
          <cell r="F479">
            <v>6</v>
          </cell>
          <cell r="G479" t="str">
            <v>75 cl x 6</v>
          </cell>
          <cell r="H479" t="str">
            <v>U</v>
          </cell>
          <cell r="I479" t="str">
            <v>France</v>
          </cell>
          <cell r="J479" t="str">
            <v>France</v>
          </cell>
          <cell r="K479" t="str">
            <v>Champagne</v>
          </cell>
          <cell r="L479" t="str">
            <v>Champagne White</v>
          </cell>
          <cell r="M479" t="str">
            <v>Best</v>
          </cell>
          <cell r="N479">
            <v>33.264000000000003</v>
          </cell>
          <cell r="O479">
            <v>2.6718999999999999</v>
          </cell>
        </row>
        <row r="480">
          <cell r="B480">
            <v>72933</v>
          </cell>
          <cell r="C480" t="str">
            <v>LP LA CUVEE BRUT 75X6 GIFT</v>
          </cell>
          <cell r="D480" t="str">
            <v>Laurent-Perrier La Cuvée Brut NV Gift Pack</v>
          </cell>
          <cell r="E480" t="str">
            <v>EA</v>
          </cell>
          <cell r="F480">
            <v>6</v>
          </cell>
          <cell r="G480" t="str">
            <v>75 cl x 6</v>
          </cell>
          <cell r="H480" t="str">
            <v>U</v>
          </cell>
          <cell r="I480" t="str">
            <v>France</v>
          </cell>
          <cell r="J480" t="str">
            <v>France</v>
          </cell>
          <cell r="K480" t="str">
            <v>Champagne</v>
          </cell>
          <cell r="L480" t="str">
            <v>Champagne White</v>
          </cell>
          <cell r="M480" t="str">
            <v>Better</v>
          </cell>
          <cell r="N480">
            <v>21.887699999999999</v>
          </cell>
          <cell r="O480">
            <v>2.6718999999999999</v>
          </cell>
        </row>
        <row r="481">
          <cell r="B481">
            <v>72934</v>
          </cell>
          <cell r="C481" t="str">
            <v>LP CUVEE BRUT ROSE 75X6 GIFT</v>
          </cell>
          <cell r="D481" t="str">
            <v>Laurent-Perrier Cuvée Rosé Brut NV Gift pack</v>
          </cell>
          <cell r="E481" t="str">
            <v>EA</v>
          </cell>
          <cell r="F481">
            <v>6</v>
          </cell>
          <cell r="G481" t="str">
            <v>75 cl x 6</v>
          </cell>
          <cell r="H481" t="str">
            <v>S</v>
          </cell>
          <cell r="I481" t="str">
            <v>France</v>
          </cell>
          <cell r="J481" t="str">
            <v>France</v>
          </cell>
          <cell r="K481" t="str">
            <v>Champagne</v>
          </cell>
          <cell r="L481" t="str">
            <v>Champagne Rose</v>
          </cell>
          <cell r="M481" t="str">
            <v>Best</v>
          </cell>
          <cell r="N481">
            <v>45.106099999999998</v>
          </cell>
          <cell r="O481">
            <v>2.6718999999999999</v>
          </cell>
        </row>
        <row r="482">
          <cell r="B482">
            <v>73030</v>
          </cell>
          <cell r="C482" t="str">
            <v>LAURENT PERRIER VTGE 08 75X6</v>
          </cell>
          <cell r="D482" t="str">
            <v>Laurent-Perrier Brut Millésimé 2008</v>
          </cell>
          <cell r="E482" t="str">
            <v>EA</v>
          </cell>
          <cell r="F482">
            <v>6</v>
          </cell>
          <cell r="G482" t="str">
            <v>75 cl x 6</v>
          </cell>
          <cell r="H482" t="str">
            <v>U</v>
          </cell>
          <cell r="I482" t="str">
            <v>France</v>
          </cell>
          <cell r="J482" t="str">
            <v>France</v>
          </cell>
          <cell r="K482" t="str">
            <v>Champagne</v>
          </cell>
          <cell r="L482" t="str">
            <v>Champagne White</v>
          </cell>
          <cell r="M482" t="str">
            <v>Best</v>
          </cell>
          <cell r="N482">
            <v>33.171399999999998</v>
          </cell>
          <cell r="O482">
            <v>2.6718999999999999</v>
          </cell>
        </row>
        <row r="483">
          <cell r="B483">
            <v>73553</v>
          </cell>
          <cell r="C483" t="str">
            <v>LP LA CUVEE BRUT GLASS 75X6</v>
          </cell>
          <cell r="D483" t="str">
            <v>Laurent-Perrier La Cuvée Brut NV Gift Pack with 2 Glasses</v>
          </cell>
          <cell r="E483" t="str">
            <v>EA</v>
          </cell>
          <cell r="F483">
            <v>6</v>
          </cell>
          <cell r="G483" t="str">
            <v>75 cl x 6</v>
          </cell>
          <cell r="H483" t="str">
            <v>S</v>
          </cell>
          <cell r="I483" t="str">
            <v>France</v>
          </cell>
          <cell r="J483" t="str">
            <v>France</v>
          </cell>
          <cell r="K483" t="str">
            <v>Champagne</v>
          </cell>
          <cell r="L483" t="str">
            <v>Sparkling Rose</v>
          </cell>
          <cell r="M483" t="str">
            <v>Best</v>
          </cell>
          <cell r="N483">
            <v>35.711100000000002</v>
          </cell>
          <cell r="O483">
            <v>2.6718999999999999</v>
          </cell>
        </row>
        <row r="484">
          <cell r="B484">
            <v>19886</v>
          </cell>
          <cell r="C484" t="str">
            <v>LAURENT PERRIER BRUT 20X24</v>
          </cell>
          <cell r="D484" t="str">
            <v>Laurent-Perrier La Cuvée Brut NV</v>
          </cell>
          <cell r="E484" t="str">
            <v>EA</v>
          </cell>
          <cell r="F484">
            <v>24</v>
          </cell>
          <cell r="G484" t="str">
            <v>20 cl x 24</v>
          </cell>
          <cell r="H484" t="str">
            <v>U</v>
          </cell>
          <cell r="I484" t="str">
            <v>France</v>
          </cell>
          <cell r="J484" t="str">
            <v>France</v>
          </cell>
          <cell r="K484" t="str">
            <v>Champagne</v>
          </cell>
          <cell r="L484" t="str">
            <v>Sparkling White</v>
          </cell>
          <cell r="M484" t="str">
            <v>Better</v>
          </cell>
          <cell r="N484">
            <v>7.9497999999999998</v>
          </cell>
          <cell r="O484">
            <v>0.71250000000000002</v>
          </cell>
        </row>
        <row r="485">
          <cell r="B485">
            <v>11133</v>
          </cell>
          <cell r="C485" t="str">
            <v>LP LA CUVEE BRUT 37.5X12</v>
          </cell>
          <cell r="D485" t="str">
            <v>Laurent-Perrier La Cuvée Brut NV</v>
          </cell>
          <cell r="E485" t="str">
            <v>EA</v>
          </cell>
          <cell r="F485">
            <v>12</v>
          </cell>
          <cell r="G485" t="str">
            <v>37.5 cl x 12</v>
          </cell>
          <cell r="H485" t="str">
            <v>S</v>
          </cell>
          <cell r="I485" t="str">
            <v>France</v>
          </cell>
          <cell r="J485" t="str">
            <v>France</v>
          </cell>
          <cell r="K485" t="str">
            <v>Champagne</v>
          </cell>
          <cell r="M485" t="str">
            <v>Better</v>
          </cell>
          <cell r="N485">
            <v>17.470600000000001</v>
          </cell>
          <cell r="O485">
            <v>1.3359000000000001</v>
          </cell>
        </row>
        <row r="486">
          <cell r="B486">
            <v>37541</v>
          </cell>
          <cell r="C486" t="str">
            <v>LAURENT PERRIER ROSE 150X3</v>
          </cell>
          <cell r="D486" t="str">
            <v>Laurent-Perrier Cuvée Rosé</v>
          </cell>
          <cell r="E486" t="str">
            <v>EA</v>
          </cell>
          <cell r="F486">
            <v>3</v>
          </cell>
          <cell r="G486" t="str">
            <v>1.5 lt x 3</v>
          </cell>
          <cell r="H486" t="str">
            <v>S</v>
          </cell>
          <cell r="I486" t="str">
            <v>France</v>
          </cell>
          <cell r="J486" t="str">
            <v>France</v>
          </cell>
          <cell r="K486" t="str">
            <v>Champagne</v>
          </cell>
          <cell r="L486" t="str">
            <v>Champagne Rose</v>
          </cell>
          <cell r="M486" t="str">
            <v>Better</v>
          </cell>
          <cell r="N486">
            <v>100.48220000000001</v>
          </cell>
          <cell r="O486">
            <v>5.3437999999999999</v>
          </cell>
        </row>
        <row r="487">
          <cell r="B487">
            <v>37556</v>
          </cell>
          <cell r="C487" t="str">
            <v>LAURENT PERRIER LA CUVEE 150X3</v>
          </cell>
          <cell r="D487" t="str">
            <v>Laurent-Perrier La Cuvée Brut NV</v>
          </cell>
          <cell r="E487" t="str">
            <v>EA</v>
          </cell>
          <cell r="F487">
            <v>3</v>
          </cell>
          <cell r="G487" t="str">
            <v>1.5 lt x 3</v>
          </cell>
          <cell r="H487" t="str">
            <v>S</v>
          </cell>
          <cell r="I487" t="str">
            <v>France</v>
          </cell>
          <cell r="J487" t="str">
            <v>France</v>
          </cell>
          <cell r="K487" t="str">
            <v>Champagne</v>
          </cell>
          <cell r="L487" t="str">
            <v>Champagne White</v>
          </cell>
          <cell r="M487" t="str">
            <v>Better</v>
          </cell>
          <cell r="N487">
            <v>60.532200000000003</v>
          </cell>
          <cell r="O487">
            <v>5.3437999999999999</v>
          </cell>
        </row>
        <row r="488">
          <cell r="B488">
            <v>74757</v>
          </cell>
          <cell r="C488" t="str">
            <v>LAURENT PERRIER ROSE GIFT150X3</v>
          </cell>
          <cell r="D488" t="str">
            <v>Laurent-Perrier Cuvée Rosé Gift Pack</v>
          </cell>
          <cell r="E488" t="str">
            <v>EA</v>
          </cell>
          <cell r="F488">
            <v>3</v>
          </cell>
          <cell r="G488" t="str">
            <v>1.5 lt x 3</v>
          </cell>
          <cell r="H488" t="str">
            <v>S</v>
          </cell>
          <cell r="I488" t="str">
            <v>France</v>
          </cell>
          <cell r="J488" t="str">
            <v>France</v>
          </cell>
          <cell r="K488" t="str">
            <v>Champagne</v>
          </cell>
          <cell r="L488" t="str">
            <v>Champagne Rose</v>
          </cell>
          <cell r="M488" t="str">
            <v>Better</v>
          </cell>
          <cell r="N488">
            <v>106.7195</v>
          </cell>
          <cell r="O488">
            <v>5.3437999999999999</v>
          </cell>
        </row>
        <row r="489">
          <cell r="B489">
            <v>34949</v>
          </cell>
          <cell r="C489" t="str">
            <v>LP GIFT BOX GLASSES 75X3</v>
          </cell>
          <cell r="D489" t="str">
            <v>Laurent-Perrier La Cuvée Brut NV 2x Glass Gift Set</v>
          </cell>
          <cell r="E489" t="str">
            <v>CS</v>
          </cell>
          <cell r="F489">
            <v>1</v>
          </cell>
          <cell r="G489" t="str">
            <v>75 cl x 3</v>
          </cell>
          <cell r="H489" t="str">
            <v>U</v>
          </cell>
          <cell r="I489" t="str">
            <v>France</v>
          </cell>
          <cell r="J489" t="str">
            <v>France</v>
          </cell>
          <cell r="K489" t="str">
            <v>Champagne</v>
          </cell>
          <cell r="M489" t="str">
            <v>Best</v>
          </cell>
          <cell r="N489">
            <v>166.08410000000001</v>
          </cell>
          <cell r="O489">
            <v>8.0155999999999992</v>
          </cell>
        </row>
        <row r="490">
          <cell r="B490">
            <v>45089</v>
          </cell>
          <cell r="C490" t="str">
            <v>GRAND SIECLE N25 GIFT B 75X3</v>
          </cell>
          <cell r="D490" t="str">
            <v>Laurent-Perrier Grand Siecle No25 Gift Box</v>
          </cell>
          <cell r="E490" t="str">
            <v>EA</v>
          </cell>
          <cell r="F490">
            <v>3</v>
          </cell>
          <cell r="G490" t="str">
            <v>75 cl x 3</v>
          </cell>
          <cell r="H490" t="str">
            <v>S</v>
          </cell>
          <cell r="I490" t="str">
            <v>France</v>
          </cell>
          <cell r="J490" t="str">
            <v>France</v>
          </cell>
          <cell r="K490" t="str">
            <v>Champagne</v>
          </cell>
          <cell r="L490" t="str">
            <v>Sparkling White</v>
          </cell>
          <cell r="M490" t="str">
            <v>Best</v>
          </cell>
          <cell r="N490">
            <v>110.50109999999999</v>
          </cell>
          <cell r="O490">
            <v>2.6718999999999999</v>
          </cell>
        </row>
        <row r="491">
          <cell r="B491">
            <v>46070</v>
          </cell>
          <cell r="C491" t="str">
            <v>GRAND SIECLE N26 GIFT B 75X3</v>
          </cell>
          <cell r="D491" t="str">
            <v>Laurent-Perrier Grand Siecle No26 Gift Box</v>
          </cell>
          <cell r="E491" t="str">
            <v>EA</v>
          </cell>
          <cell r="F491">
            <v>3</v>
          </cell>
          <cell r="G491" t="str">
            <v>75 cl x 3</v>
          </cell>
          <cell r="H491" t="str">
            <v>S</v>
          </cell>
          <cell r="I491" t="str">
            <v>France</v>
          </cell>
          <cell r="J491" t="str">
            <v>France</v>
          </cell>
          <cell r="K491" t="str">
            <v>Champagne</v>
          </cell>
          <cell r="L491" t="str">
            <v>Sparkling White</v>
          </cell>
          <cell r="M491" t="str">
            <v>Best</v>
          </cell>
          <cell r="N491">
            <v>127.9211</v>
          </cell>
          <cell r="O491">
            <v>2.6718999999999999</v>
          </cell>
        </row>
        <row r="492">
          <cell r="B492">
            <v>46250</v>
          </cell>
          <cell r="C492" t="str">
            <v>FW LP ALEXANDRA ROSE 2012 75X3</v>
          </cell>
          <cell r="D492" t="str">
            <v>Laurent-Perrier Alexandra Rosé 2012</v>
          </cell>
          <cell r="E492" t="str">
            <v>EA</v>
          </cell>
          <cell r="F492">
            <v>3</v>
          </cell>
          <cell r="G492" t="str">
            <v>75 cl x 3</v>
          </cell>
          <cell r="H492" t="str">
            <v>Z</v>
          </cell>
          <cell r="I492" t="str">
            <v>France</v>
          </cell>
          <cell r="J492" t="str">
            <v>France</v>
          </cell>
          <cell r="K492" t="str">
            <v>Champagne</v>
          </cell>
          <cell r="L492" t="str">
            <v>Sparkling Rose</v>
          </cell>
          <cell r="M492" t="str">
            <v>Champagne Rose Vintage</v>
          </cell>
          <cell r="N492">
            <v>208.61770000000001</v>
          </cell>
          <cell r="O492">
            <v>2.6718999999999999</v>
          </cell>
        </row>
        <row r="493">
          <cell r="B493">
            <v>73495</v>
          </cell>
          <cell r="C493" t="str">
            <v>LP CUVEE ROSE GLASS 75X1</v>
          </cell>
          <cell r="D493" t="str">
            <v>Laurent-Perrier Cuvée Rosé Brut NV Gift Pack with 2 Glasses</v>
          </cell>
          <cell r="E493" t="str">
            <v>EA</v>
          </cell>
          <cell r="F493">
            <v>1</v>
          </cell>
          <cell r="G493" t="str">
            <v>75 cl x 1</v>
          </cell>
          <cell r="H493" t="str">
            <v>S</v>
          </cell>
          <cell r="I493" t="str">
            <v>France</v>
          </cell>
          <cell r="J493" t="str">
            <v>France</v>
          </cell>
          <cell r="K493" t="str">
            <v>Champagne</v>
          </cell>
          <cell r="L493" t="str">
            <v>Sparkling Rose</v>
          </cell>
          <cell r="M493" t="str">
            <v>Best</v>
          </cell>
          <cell r="N493">
            <v>67.454400000000007</v>
          </cell>
          <cell r="O493">
            <v>2.6718999999999999</v>
          </cell>
        </row>
        <row r="494">
          <cell r="B494">
            <v>46210</v>
          </cell>
          <cell r="C494" t="str">
            <v>LP CUVEE BRUT ROSE 1.5X1</v>
          </cell>
          <cell r="D494" t="str">
            <v>Laurent-Perrier Cuvée Rosé in Gift Box, Magnum</v>
          </cell>
          <cell r="E494" t="str">
            <v>CS</v>
          </cell>
          <cell r="F494">
            <v>1</v>
          </cell>
          <cell r="G494" t="str">
            <v>1.5 lt x 1</v>
          </cell>
          <cell r="H494" t="str">
            <v>S</v>
          </cell>
          <cell r="I494" t="str">
            <v>France</v>
          </cell>
          <cell r="J494" t="str">
            <v>France</v>
          </cell>
          <cell r="K494" t="str">
            <v>Champagne</v>
          </cell>
          <cell r="L494" t="str">
            <v>Champagne Rose</v>
          </cell>
          <cell r="M494" t="str">
            <v>Best</v>
          </cell>
          <cell r="N494">
            <v>100.4295</v>
          </cell>
          <cell r="O494">
            <v>5.3437999999999999</v>
          </cell>
        </row>
        <row r="495">
          <cell r="B495">
            <v>25606</v>
          </cell>
          <cell r="C495" t="str">
            <v>LAURENT PERRIER NV 3Lx1</v>
          </cell>
          <cell r="D495" t="str">
            <v>Laurent-Perrier La Cuvée Brut NV</v>
          </cell>
          <cell r="E495" t="str">
            <v>EA</v>
          </cell>
          <cell r="F495">
            <v>1</v>
          </cell>
          <cell r="G495" t="str">
            <v>3 lt x 1</v>
          </cell>
          <cell r="H495" t="str">
            <v>S</v>
          </cell>
          <cell r="I495" t="str">
            <v>France</v>
          </cell>
          <cell r="J495" t="str">
            <v>France</v>
          </cell>
          <cell r="K495" t="str">
            <v>Champagne</v>
          </cell>
          <cell r="L495" t="str">
            <v>Champagne White</v>
          </cell>
          <cell r="M495" t="str">
            <v>Better</v>
          </cell>
          <cell r="N495">
            <v>156.8278</v>
          </cell>
          <cell r="O495">
            <v>10.6875</v>
          </cell>
        </row>
        <row r="496">
          <cell r="B496">
            <v>46396</v>
          </cell>
          <cell r="C496" t="str">
            <v>LP SIECLE NO 23 150X1</v>
          </cell>
          <cell r="D496" t="str">
            <v>Champagne Laurent-Perrier Grand Siècle Iteration No. 23</v>
          </cell>
          <cell r="E496" t="str">
            <v>CS</v>
          </cell>
          <cell r="F496">
            <v>1</v>
          </cell>
          <cell r="G496" t="str">
            <v>150cl x 1</v>
          </cell>
          <cell r="H496" t="str">
            <v>S</v>
          </cell>
          <cell r="I496" t="str">
            <v>France</v>
          </cell>
          <cell r="J496" t="str">
            <v>France</v>
          </cell>
          <cell r="K496" t="str">
            <v>Champagne</v>
          </cell>
          <cell r="L496" t="str">
            <v>Sparkling White</v>
          </cell>
          <cell r="M496" t="str">
            <v>Best</v>
          </cell>
          <cell r="N496">
            <v>304.37889999999999</v>
          </cell>
          <cell r="O496">
            <v>5.3437999999999999</v>
          </cell>
        </row>
        <row r="497">
          <cell r="B497">
            <v>46246</v>
          </cell>
          <cell r="C497" t="str">
            <v>LP VINTAGE 2015 150x3</v>
          </cell>
          <cell r="D497" t="str">
            <v>Laurent-Perrier Vintage 2015</v>
          </cell>
          <cell r="E497" t="str">
            <v>CS</v>
          </cell>
          <cell r="F497">
            <v>1</v>
          </cell>
          <cell r="G497" t="str">
            <v>150cl x 3</v>
          </cell>
          <cell r="H497" t="str">
            <v>S</v>
          </cell>
          <cell r="I497" t="str">
            <v>France</v>
          </cell>
          <cell r="J497" t="str">
            <v>France</v>
          </cell>
          <cell r="K497" t="str">
            <v>Champagne</v>
          </cell>
          <cell r="L497" t="str">
            <v>Sparkling White</v>
          </cell>
          <cell r="M497" t="str">
            <v>Best</v>
          </cell>
          <cell r="N497">
            <v>300.45060000000001</v>
          </cell>
          <cell r="O497">
            <v>16.031300000000002</v>
          </cell>
        </row>
        <row r="498">
          <cell r="B498">
            <v>42406</v>
          </cell>
          <cell r="C498" t="str">
            <v>LAURENZ V CHARMING GRUN19 75X6</v>
          </cell>
          <cell r="D498" t="str">
            <v>Laurenz V Charming Gruner Veltliner 2019</v>
          </cell>
          <cell r="E498" t="str">
            <v>EA</v>
          </cell>
          <cell r="F498">
            <v>6</v>
          </cell>
          <cell r="G498" t="str">
            <v>75 cl x 6</v>
          </cell>
          <cell r="H498" t="str">
            <v>S</v>
          </cell>
          <cell r="I498" t="str">
            <v>Austria</v>
          </cell>
          <cell r="J498" t="str">
            <v>Austria</v>
          </cell>
          <cell r="K498" t="str">
            <v>Kamptal</v>
          </cell>
          <cell r="L498" t="str">
            <v>Still White</v>
          </cell>
          <cell r="M498" t="str">
            <v>Better</v>
          </cell>
          <cell r="N498">
            <v>7.8333000000000004</v>
          </cell>
          <cell r="O498">
            <v>2.6718999999999999</v>
          </cell>
        </row>
        <row r="499">
          <cell r="B499">
            <v>76017</v>
          </cell>
          <cell r="C499" t="str">
            <v>LAURENZ V FRIENDLY GRUN 75X6</v>
          </cell>
          <cell r="D499" t="str">
            <v>Laurenz V Friendly Gruner Veltliner</v>
          </cell>
          <cell r="E499" t="str">
            <v>EA</v>
          </cell>
          <cell r="F499">
            <v>6</v>
          </cell>
          <cell r="G499" t="str">
            <v>75 cl x 6</v>
          </cell>
          <cell r="H499" t="str">
            <v>S</v>
          </cell>
          <cell r="I499" t="str">
            <v>Austria</v>
          </cell>
          <cell r="J499" t="str">
            <v>Austria</v>
          </cell>
          <cell r="K499" t="str">
            <v>Niederosterreich</v>
          </cell>
          <cell r="M499" t="str">
            <v>Better</v>
          </cell>
          <cell r="N499">
            <v>5.2018000000000004</v>
          </cell>
          <cell r="O499">
            <v>2.6718999999999999</v>
          </cell>
        </row>
        <row r="500">
          <cell r="B500">
            <v>41614</v>
          </cell>
          <cell r="C500" t="str">
            <v>LOS TILOS MERLOT 75X12</v>
          </cell>
          <cell r="D500" t="str">
            <v>Los Tilos Merlot, Chile</v>
          </cell>
          <cell r="E500" t="str">
            <v>CS</v>
          </cell>
          <cell r="F500">
            <v>1</v>
          </cell>
          <cell r="G500" t="str">
            <v>75 cl x 12</v>
          </cell>
          <cell r="H500" t="str">
            <v>U</v>
          </cell>
          <cell r="I500" t="str">
            <v>Chile</v>
          </cell>
          <cell r="J500" t="str">
            <v>Chile</v>
          </cell>
          <cell r="K500" t="str">
            <v>Central Valley</v>
          </cell>
          <cell r="L500" t="str">
            <v>Still Red</v>
          </cell>
          <cell r="M500" t="str">
            <v>Price Fighter</v>
          </cell>
          <cell r="N500">
            <v>17.694800000000001</v>
          </cell>
          <cell r="O500">
            <v>32.0625</v>
          </cell>
        </row>
        <row r="501">
          <cell r="B501">
            <v>71162</v>
          </cell>
          <cell r="C501" t="str">
            <v>FINCA VALERO TINTO 75X12</v>
          </cell>
          <cell r="D501" t="str">
            <v>Finca Valero Tinto Tempranillo Garnacha</v>
          </cell>
          <cell r="E501" t="str">
            <v>EA</v>
          </cell>
          <cell r="F501">
            <v>12</v>
          </cell>
          <cell r="G501" t="str">
            <v>75 cl x 12</v>
          </cell>
          <cell r="H501" t="str">
            <v>S</v>
          </cell>
          <cell r="I501" t="str">
            <v>Spain</v>
          </cell>
          <cell r="J501" t="str">
            <v>Spain</v>
          </cell>
          <cell r="K501" t="str">
            <v>Aragon</v>
          </cell>
          <cell r="M501" t="str">
            <v>Price Fighter</v>
          </cell>
          <cell r="N501">
            <v>1.2258</v>
          </cell>
          <cell r="O501">
            <v>2.6718999999999999</v>
          </cell>
        </row>
        <row r="502">
          <cell r="B502">
            <v>71163</v>
          </cell>
          <cell r="C502" t="str">
            <v>FINCA VALERO BLANCO 75X12</v>
          </cell>
          <cell r="D502" t="str">
            <v>Finca Valero Blanco Macabeo</v>
          </cell>
          <cell r="E502" t="str">
            <v>EA</v>
          </cell>
          <cell r="F502">
            <v>12</v>
          </cell>
          <cell r="G502" t="str">
            <v>75 cl x 12</v>
          </cell>
          <cell r="H502" t="str">
            <v>S</v>
          </cell>
          <cell r="I502" t="str">
            <v>Spain</v>
          </cell>
          <cell r="J502" t="str">
            <v>Spain</v>
          </cell>
          <cell r="K502" t="str">
            <v>Aragon</v>
          </cell>
          <cell r="M502" t="str">
            <v>Price Fighter</v>
          </cell>
          <cell r="N502">
            <v>1.2434000000000001</v>
          </cell>
          <cell r="O502">
            <v>2.6718999999999999</v>
          </cell>
        </row>
        <row r="503">
          <cell r="B503">
            <v>67478</v>
          </cell>
          <cell r="C503" t="str">
            <v>PEZ DE RIO TINTO 75X12</v>
          </cell>
          <cell r="D503" t="str">
            <v>Pez de Rio Tinto D.O. Carinena</v>
          </cell>
          <cell r="E503" t="str">
            <v>EA</v>
          </cell>
          <cell r="F503">
            <v>12</v>
          </cell>
          <cell r="G503" t="str">
            <v>75 cl x 12</v>
          </cell>
          <cell r="H503" t="str">
            <v>S</v>
          </cell>
          <cell r="I503" t="str">
            <v>Spain</v>
          </cell>
          <cell r="J503" t="str">
            <v>Spain</v>
          </cell>
          <cell r="K503" t="str">
            <v>Aragon</v>
          </cell>
          <cell r="M503" t="str">
            <v>Price Fighter</v>
          </cell>
          <cell r="N503">
            <v>1.2608999999999999</v>
          </cell>
          <cell r="O503">
            <v>2.6718999999999999</v>
          </cell>
        </row>
        <row r="504">
          <cell r="B504">
            <v>68280</v>
          </cell>
          <cell r="C504" t="str">
            <v>PEZ DE RIO ROSADO 75X12</v>
          </cell>
          <cell r="D504" t="str">
            <v>Pez de Rio Rosado D.O Carinena</v>
          </cell>
          <cell r="E504" t="str">
            <v>EA</v>
          </cell>
          <cell r="F504">
            <v>12</v>
          </cell>
          <cell r="G504" t="str">
            <v>75 cl x 12</v>
          </cell>
          <cell r="H504" t="str">
            <v>S</v>
          </cell>
          <cell r="I504" t="str">
            <v>Spain</v>
          </cell>
          <cell r="J504" t="str">
            <v>Spain</v>
          </cell>
          <cell r="K504" t="str">
            <v>Aragon</v>
          </cell>
          <cell r="M504" t="str">
            <v>Price Fighter</v>
          </cell>
          <cell r="N504">
            <v>1.2608999999999999</v>
          </cell>
          <cell r="O504">
            <v>2.6718999999999999</v>
          </cell>
        </row>
        <row r="505">
          <cell r="B505">
            <v>70924</v>
          </cell>
          <cell r="C505" t="str">
            <v>PEZ DE RIO BLANCO 75X12</v>
          </cell>
          <cell r="D505" t="str">
            <v>Pez de Rio Blanco</v>
          </cell>
          <cell r="E505" t="str">
            <v>EA</v>
          </cell>
          <cell r="F505">
            <v>12</v>
          </cell>
          <cell r="G505" t="str">
            <v>75 cl x 12</v>
          </cell>
          <cell r="H505" t="str">
            <v>S</v>
          </cell>
          <cell r="I505" t="str">
            <v>Spain</v>
          </cell>
          <cell r="J505" t="str">
            <v>Spain</v>
          </cell>
          <cell r="K505" t="str">
            <v>Aragon</v>
          </cell>
          <cell r="M505" t="str">
            <v>Price Fighter</v>
          </cell>
          <cell r="N505">
            <v>1.2784</v>
          </cell>
          <cell r="O505">
            <v>2.6718999999999999</v>
          </cell>
        </row>
        <row r="506">
          <cell r="B506">
            <v>67493</v>
          </cell>
          <cell r="C506" t="str">
            <v>SOLARENA TINTO 75X6</v>
          </cell>
          <cell r="D506" t="str">
            <v>Solarena Barrel Aged Tinto DO Carinena</v>
          </cell>
          <cell r="E506" t="str">
            <v>EA</v>
          </cell>
          <cell r="F506">
            <v>6</v>
          </cell>
          <cell r="G506" t="str">
            <v>75 cl x 6</v>
          </cell>
          <cell r="H506" t="str">
            <v>S</v>
          </cell>
          <cell r="I506" t="str">
            <v>Spain</v>
          </cell>
          <cell r="J506" t="str">
            <v>Spain</v>
          </cell>
          <cell r="K506" t="str">
            <v>Aragon</v>
          </cell>
          <cell r="M506" t="str">
            <v>Price Fighter</v>
          </cell>
          <cell r="N506">
            <v>1.5052000000000001</v>
          </cell>
          <cell r="O506">
            <v>2.6718999999999999</v>
          </cell>
        </row>
        <row r="507">
          <cell r="B507">
            <v>61063</v>
          </cell>
          <cell r="C507" t="str">
            <v>GRAN DUCA GR RRVA TINTO 75X6</v>
          </cell>
          <cell r="D507" t="str">
            <v>Gran Ducay Gran Reserva Tinto Carinena</v>
          </cell>
          <cell r="E507" t="str">
            <v>EA</v>
          </cell>
          <cell r="F507">
            <v>6</v>
          </cell>
          <cell r="G507" t="str">
            <v>75 cl x 6</v>
          </cell>
          <cell r="H507" t="str">
            <v>S</v>
          </cell>
          <cell r="I507" t="str">
            <v>Spain</v>
          </cell>
          <cell r="J507" t="str">
            <v>Spain</v>
          </cell>
          <cell r="K507" t="str">
            <v>Aragon</v>
          </cell>
          <cell r="M507" t="str">
            <v>Good</v>
          </cell>
          <cell r="N507">
            <v>1.8824000000000001</v>
          </cell>
          <cell r="O507">
            <v>2.6718999999999999</v>
          </cell>
        </row>
        <row r="508">
          <cell r="B508">
            <v>74202</v>
          </cell>
          <cell r="C508" t="str">
            <v>DON DUELO GRAN RES 75X6</v>
          </cell>
          <cell r="D508" t="str">
            <v>Don Duelo Gran Reserva</v>
          </cell>
          <cell r="E508" t="str">
            <v>EA</v>
          </cell>
          <cell r="F508">
            <v>6</v>
          </cell>
          <cell r="G508" t="str">
            <v>75 cl x 6</v>
          </cell>
          <cell r="H508" t="str">
            <v>U</v>
          </cell>
          <cell r="I508" t="str">
            <v>Spain</v>
          </cell>
          <cell r="J508" t="str">
            <v>Spain</v>
          </cell>
          <cell r="K508" t="str">
            <v>Aragon</v>
          </cell>
          <cell r="M508" t="str">
            <v>Good</v>
          </cell>
          <cell r="N508">
            <v>1.3111999999999999</v>
          </cell>
          <cell r="O508">
            <v>2.6718999999999999</v>
          </cell>
        </row>
        <row r="509">
          <cell r="B509">
            <v>76386</v>
          </cell>
          <cell r="C509" t="str">
            <v>FC VINA ZIELO TINTO 75X12</v>
          </cell>
          <cell r="D509" t="str">
            <v>Vina Zielo Garnacha Tinto D.O.Carinena</v>
          </cell>
          <cell r="E509" t="str">
            <v>EA</v>
          </cell>
          <cell r="F509">
            <v>12</v>
          </cell>
          <cell r="G509" t="str">
            <v>75 cl x 12</v>
          </cell>
          <cell r="H509" t="str">
            <v>U</v>
          </cell>
          <cell r="I509" t="str">
            <v>Spain</v>
          </cell>
          <cell r="J509" t="str">
            <v>Spain</v>
          </cell>
          <cell r="K509" t="str">
            <v>Aragon</v>
          </cell>
          <cell r="M509" t="str">
            <v>Price Fighter</v>
          </cell>
          <cell r="N509">
            <v>1.2345999999999999</v>
          </cell>
          <cell r="O509">
            <v>2.6718999999999999</v>
          </cell>
        </row>
        <row r="510">
          <cell r="B510">
            <v>76387</v>
          </cell>
          <cell r="C510" t="str">
            <v>FC VINA ZIELO BLANCO 75X12</v>
          </cell>
          <cell r="D510" t="str">
            <v>Vina Zielo Macabeo Blanco D.O.Carinena</v>
          </cell>
          <cell r="E510" t="str">
            <v>EA</v>
          </cell>
          <cell r="F510">
            <v>12</v>
          </cell>
          <cell r="G510" t="str">
            <v>75 cl x 12</v>
          </cell>
          <cell r="H510" t="str">
            <v>U</v>
          </cell>
          <cell r="I510" t="str">
            <v>Spain</v>
          </cell>
          <cell r="J510" t="str">
            <v>Spain</v>
          </cell>
          <cell r="K510" t="str">
            <v>Aragon</v>
          </cell>
          <cell r="M510" t="str">
            <v>Price Fighter</v>
          </cell>
          <cell r="N510">
            <v>1.2345999999999999</v>
          </cell>
          <cell r="O510">
            <v>2.6718999999999999</v>
          </cell>
        </row>
        <row r="511">
          <cell r="B511">
            <v>71006</v>
          </cell>
          <cell r="C511" t="str">
            <v>DAMANA 5 TINTO 75X12</v>
          </cell>
          <cell r="D511" t="str">
            <v>Damana 5 Tinto Ribera del Duero</v>
          </cell>
          <cell r="E511" t="str">
            <v>EA</v>
          </cell>
          <cell r="F511">
            <v>12</v>
          </cell>
          <cell r="G511" t="str">
            <v>75 cl x 12</v>
          </cell>
          <cell r="H511" t="str">
            <v>S</v>
          </cell>
          <cell r="I511" t="str">
            <v>Spain</v>
          </cell>
          <cell r="J511" t="str">
            <v>Spain</v>
          </cell>
          <cell r="K511" t="str">
            <v>Spain</v>
          </cell>
          <cell r="M511" t="str">
            <v>Good</v>
          </cell>
          <cell r="N511">
            <v>3.5767000000000002</v>
          </cell>
          <cell r="O511">
            <v>2.6718999999999999</v>
          </cell>
        </row>
        <row r="512">
          <cell r="B512">
            <v>43205</v>
          </cell>
          <cell r="C512" t="str">
            <v>DAMANA 5 TINTO 75X6</v>
          </cell>
          <cell r="D512" t="str">
            <v>Damana 5 Tinto Ribera del Duero</v>
          </cell>
          <cell r="E512" t="str">
            <v>EA</v>
          </cell>
          <cell r="F512">
            <v>6</v>
          </cell>
          <cell r="G512" t="str">
            <v>75 cl x 6</v>
          </cell>
          <cell r="H512" t="str">
            <v>S</v>
          </cell>
          <cell r="I512" t="str">
            <v>Spain</v>
          </cell>
          <cell r="J512" t="str">
            <v>50y</v>
          </cell>
          <cell r="K512" t="str">
            <v>Dão</v>
          </cell>
          <cell r="M512" t="str">
            <v>Good</v>
          </cell>
          <cell r="N512">
            <v>3.6631</v>
          </cell>
          <cell r="O512">
            <v>2.6718999999999999</v>
          </cell>
        </row>
        <row r="513">
          <cell r="B513">
            <v>73930</v>
          </cell>
          <cell r="C513" t="str">
            <v>TABULA RIBERA 75X6</v>
          </cell>
          <cell r="D513" t="str">
            <v>Tabula Ribera Del Duero</v>
          </cell>
          <cell r="E513" t="str">
            <v>EA</v>
          </cell>
          <cell r="F513">
            <v>6</v>
          </cell>
          <cell r="G513" t="str">
            <v>75 cl x 6</v>
          </cell>
          <cell r="H513" t="str">
            <v>S</v>
          </cell>
          <cell r="I513" t="str">
            <v>Spain</v>
          </cell>
          <cell r="J513" t="str">
            <v>Spain</v>
          </cell>
          <cell r="K513" t="str">
            <v>Castilla y Leon</v>
          </cell>
          <cell r="M513" t="str">
            <v>Best</v>
          </cell>
          <cell r="N513">
            <v>8.6981999999999999</v>
          </cell>
          <cell r="O513">
            <v>2.6718999999999999</v>
          </cell>
        </row>
        <row r="514">
          <cell r="B514">
            <v>74497</v>
          </cell>
          <cell r="C514" t="str">
            <v>DAMANA RESERVA 75X6</v>
          </cell>
          <cell r="D514" t="str">
            <v>Damana Reserva Ribera del Duero</v>
          </cell>
          <cell r="E514" t="str">
            <v>EA</v>
          </cell>
          <cell r="F514">
            <v>6</v>
          </cell>
          <cell r="G514" t="str">
            <v>75 cl x 6</v>
          </cell>
          <cell r="H514" t="str">
            <v>S</v>
          </cell>
          <cell r="I514" t="str">
            <v>Spain</v>
          </cell>
          <cell r="J514" t="str">
            <v>Spain</v>
          </cell>
          <cell r="K514" t="str">
            <v>Castilla y Leon</v>
          </cell>
          <cell r="M514" t="str">
            <v>Better</v>
          </cell>
          <cell r="N514">
            <v>5.7157</v>
          </cell>
          <cell r="O514">
            <v>2.6718999999999999</v>
          </cell>
        </row>
        <row r="515">
          <cell r="B515">
            <v>68829</v>
          </cell>
          <cell r="C515" t="str">
            <v>DAY AT VINYRDS WHIT 18.7X24</v>
          </cell>
          <cell r="D515" t="str">
            <v>A Day at the Vineyards White PET</v>
          </cell>
          <cell r="E515" t="str">
            <v>CS</v>
          </cell>
          <cell r="F515">
            <v>1</v>
          </cell>
          <cell r="G515" t="str">
            <v>18.75 cl x 24</v>
          </cell>
          <cell r="H515" t="str">
            <v>U</v>
          </cell>
          <cell r="I515" t="str">
            <v>South Africa</v>
          </cell>
          <cell r="J515" t="str">
            <v>South Africa</v>
          </cell>
          <cell r="K515" t="str">
            <v>Western Cape</v>
          </cell>
          <cell r="M515" t="str">
            <v>Price Fighter</v>
          </cell>
          <cell r="N515">
            <v>13.821899999999999</v>
          </cell>
          <cell r="O515">
            <v>15.9885</v>
          </cell>
        </row>
        <row r="516">
          <cell r="B516">
            <v>70607</v>
          </cell>
          <cell r="C516" t="str">
            <v>DAY AT VINYRDS ROSE 18.7X24</v>
          </cell>
          <cell r="D516" t="str">
            <v>A Day at the Vineyards Rose PET</v>
          </cell>
          <cell r="E516" t="str">
            <v>CS</v>
          </cell>
          <cell r="F516">
            <v>1</v>
          </cell>
          <cell r="G516" t="str">
            <v>18.75 cl x 24</v>
          </cell>
          <cell r="H516" t="str">
            <v>U</v>
          </cell>
          <cell r="I516" t="str">
            <v>South Africa</v>
          </cell>
          <cell r="J516" t="str">
            <v>South Africa</v>
          </cell>
          <cell r="K516" t="str">
            <v>Western Cape</v>
          </cell>
          <cell r="M516" t="str">
            <v>Price Fighter</v>
          </cell>
          <cell r="N516">
            <v>13.511900000000001</v>
          </cell>
          <cell r="O516">
            <v>15.9885</v>
          </cell>
        </row>
        <row r="517">
          <cell r="B517">
            <v>70667</v>
          </cell>
          <cell r="C517" t="str">
            <v>DAY AT VINYRDS RED 18.7X24</v>
          </cell>
          <cell r="D517" t="str">
            <v>A Day at the Vineyards Red PET</v>
          </cell>
          <cell r="E517" t="str">
            <v>CS</v>
          </cell>
          <cell r="F517">
            <v>1</v>
          </cell>
          <cell r="G517" t="str">
            <v>18.75 cl x 24</v>
          </cell>
          <cell r="H517" t="str">
            <v>U</v>
          </cell>
          <cell r="I517" t="str">
            <v>South Africa</v>
          </cell>
          <cell r="J517" t="str">
            <v>South Africa</v>
          </cell>
          <cell r="K517" t="str">
            <v>Western Cape</v>
          </cell>
          <cell r="M517" t="str">
            <v>Good</v>
          </cell>
          <cell r="N517">
            <v>13.9619</v>
          </cell>
          <cell r="O517">
            <v>15.9885</v>
          </cell>
        </row>
        <row r="518">
          <cell r="B518">
            <v>41697</v>
          </cell>
          <cell r="C518" t="str">
            <v>KUDU PLAINS CHENIN BL 75X6</v>
          </cell>
          <cell r="D518" t="str">
            <v>Kudu Plains Chenin Blanc</v>
          </cell>
          <cell r="E518" t="str">
            <v>EA</v>
          </cell>
          <cell r="F518">
            <v>6</v>
          </cell>
          <cell r="G518" t="str">
            <v>75 cl x 6</v>
          </cell>
          <cell r="H518" t="str">
            <v>U</v>
          </cell>
          <cell r="I518" t="str">
            <v>South Africa</v>
          </cell>
          <cell r="J518" t="str">
            <v>South Africa</v>
          </cell>
          <cell r="K518" t="str">
            <v>Western Cape</v>
          </cell>
          <cell r="L518" t="str">
            <v>Still White</v>
          </cell>
          <cell r="M518" t="str">
            <v>Price Fighter</v>
          </cell>
          <cell r="N518">
            <v>1.04</v>
          </cell>
          <cell r="O518">
            <v>2.6718999999999999</v>
          </cell>
        </row>
        <row r="519">
          <cell r="B519">
            <v>41943</v>
          </cell>
          <cell r="C519" t="str">
            <v>KUDU PLAINS PINOTAGE 75X6</v>
          </cell>
          <cell r="D519" t="str">
            <v>Kudu Plains Pinotage</v>
          </cell>
          <cell r="E519" t="str">
            <v>EA</v>
          </cell>
          <cell r="F519">
            <v>6</v>
          </cell>
          <cell r="G519" t="str">
            <v>75 cl x 6</v>
          </cell>
          <cell r="H519" t="str">
            <v>S</v>
          </cell>
          <cell r="I519" t="str">
            <v>South Africa</v>
          </cell>
          <cell r="J519" t="str">
            <v>South Africa</v>
          </cell>
          <cell r="K519" t="str">
            <v>Western Cape</v>
          </cell>
          <cell r="L519" t="str">
            <v>Still Red</v>
          </cell>
          <cell r="M519" t="str">
            <v>Price Fighter</v>
          </cell>
          <cell r="N519">
            <v>1.2441</v>
          </cell>
          <cell r="O519">
            <v>2.6718999999999999</v>
          </cell>
        </row>
        <row r="520">
          <cell r="B520">
            <v>46115</v>
          </cell>
          <cell r="C520" t="str">
            <v>KUDU PLAINS CHENIN BL 11% 75X6</v>
          </cell>
          <cell r="D520" t="str">
            <v>Kudu Plains Chenin Blanc SA 2023 11%</v>
          </cell>
          <cell r="E520" t="str">
            <v>EA</v>
          </cell>
          <cell r="F520">
            <v>6</v>
          </cell>
          <cell r="G520" t="str">
            <v>75 cl x 6</v>
          </cell>
          <cell r="H520" t="str">
            <v>S</v>
          </cell>
          <cell r="I520" t="str">
            <v>South Africa</v>
          </cell>
          <cell r="J520" t="str">
            <v>South Africa</v>
          </cell>
          <cell r="K520" t="str">
            <v>Western Cape</v>
          </cell>
          <cell r="L520" t="str">
            <v>Still White</v>
          </cell>
          <cell r="M520" t="str">
            <v>Price Fighter</v>
          </cell>
          <cell r="N520">
            <v>1.2643</v>
          </cell>
          <cell r="O520">
            <v>2.3513000000000002</v>
          </cell>
        </row>
        <row r="521">
          <cell r="B521">
            <v>16609</v>
          </cell>
          <cell r="C521" t="str">
            <v>FREIXENET CORDON NEGRO 75X6</v>
          </cell>
          <cell r="D521" t="str">
            <v>Freixenet Cordon Negro Brut Cava</v>
          </cell>
          <cell r="E521" t="str">
            <v>EA</v>
          </cell>
          <cell r="F521">
            <v>6</v>
          </cell>
          <cell r="G521" t="str">
            <v>75 cl x 6</v>
          </cell>
          <cell r="H521" t="str">
            <v>S</v>
          </cell>
          <cell r="I521" t="str">
            <v>Spain</v>
          </cell>
          <cell r="J521" t="str">
            <v>Spain</v>
          </cell>
          <cell r="K521" t="str">
            <v>Catalunya</v>
          </cell>
          <cell r="L521" t="str">
            <v>Sparkling White</v>
          </cell>
          <cell r="M521" t="str">
            <v>Price Fighter</v>
          </cell>
          <cell r="N521">
            <v>3.5447000000000002</v>
          </cell>
          <cell r="O521">
            <v>2.6718999999999999</v>
          </cell>
        </row>
        <row r="522">
          <cell r="B522">
            <v>20336</v>
          </cell>
          <cell r="C522" t="str">
            <v>FREIXENET ROSE SECO 75X6</v>
          </cell>
          <cell r="D522" t="str">
            <v>Freixenet Premium Cava Rose</v>
          </cell>
          <cell r="E522" t="str">
            <v>EA</v>
          </cell>
          <cell r="F522">
            <v>6</v>
          </cell>
          <cell r="G522" t="str">
            <v>75 cl x 6</v>
          </cell>
          <cell r="H522" t="str">
            <v>U</v>
          </cell>
          <cell r="I522" t="str">
            <v>Spain</v>
          </cell>
          <cell r="J522" t="str">
            <v>Spain</v>
          </cell>
          <cell r="K522" t="str">
            <v>Catalunya</v>
          </cell>
          <cell r="L522" t="str">
            <v>Sparkling Rose</v>
          </cell>
          <cell r="M522" t="str">
            <v>Price Fighter</v>
          </cell>
          <cell r="N522">
            <v>3.2143000000000002</v>
          </cell>
          <cell r="O522">
            <v>2.6718999999999999</v>
          </cell>
        </row>
        <row r="523">
          <cell r="B523">
            <v>25872</v>
          </cell>
          <cell r="C523" t="str">
            <v>VIONTA ALBARINO 75X6</v>
          </cell>
          <cell r="D523" t="str">
            <v>Vionta, Albariño Rías Baixas</v>
          </cell>
          <cell r="E523" t="str">
            <v>EA</v>
          </cell>
          <cell r="F523">
            <v>6</v>
          </cell>
          <cell r="G523" t="str">
            <v>75 cl x 6</v>
          </cell>
          <cell r="H523" t="str">
            <v>S</v>
          </cell>
          <cell r="I523" t="str">
            <v>Spain</v>
          </cell>
          <cell r="J523" t="str">
            <v>Spain</v>
          </cell>
          <cell r="K523" t="str">
            <v>Galicia</v>
          </cell>
          <cell r="L523" t="str">
            <v>Still White</v>
          </cell>
          <cell r="M523" t="str">
            <v>Good</v>
          </cell>
          <cell r="N523">
            <v>6.9349999999999996</v>
          </cell>
          <cell r="O523">
            <v>2.6718999999999999</v>
          </cell>
        </row>
        <row r="524">
          <cell r="B524">
            <v>26283</v>
          </cell>
          <cell r="C524" t="str">
            <v>FC CANALS &amp; NUBIOLA BRUT 75X6</v>
          </cell>
          <cell r="D524" t="str">
            <v>Canals &amp; Nubiola Brut, Cava</v>
          </cell>
          <cell r="E524" t="str">
            <v>EA</v>
          </cell>
          <cell r="F524">
            <v>6</v>
          </cell>
          <cell r="G524" t="str">
            <v>75 cl x 6</v>
          </cell>
          <cell r="H524" t="str">
            <v>U</v>
          </cell>
          <cell r="I524" t="str">
            <v>Spain</v>
          </cell>
          <cell r="J524" t="str">
            <v>Spain</v>
          </cell>
          <cell r="K524" t="str">
            <v>Catalunya</v>
          </cell>
          <cell r="L524" t="str">
            <v>Sparkling White</v>
          </cell>
          <cell r="M524" t="str">
            <v>Price Fighter</v>
          </cell>
          <cell r="N524">
            <v>2.9033000000000002</v>
          </cell>
          <cell r="O524">
            <v>2.6718999999999999</v>
          </cell>
        </row>
        <row r="525">
          <cell r="B525">
            <v>28318</v>
          </cell>
          <cell r="C525" t="str">
            <v>CASTELL BLANC CAVA 75X6</v>
          </cell>
          <cell r="D525" t="str">
            <v>Castellblanc Brut, Cava</v>
          </cell>
          <cell r="E525" t="str">
            <v>EA</v>
          </cell>
          <cell r="F525">
            <v>6</v>
          </cell>
          <cell r="G525" t="str">
            <v>75 cl x 6</v>
          </cell>
          <cell r="H525" t="str">
            <v>U</v>
          </cell>
          <cell r="I525" t="str">
            <v>Spain</v>
          </cell>
          <cell r="J525" t="str">
            <v>Spain</v>
          </cell>
          <cell r="K525" t="str">
            <v>Catalunya</v>
          </cell>
          <cell r="L525" t="str">
            <v>Sparkling White</v>
          </cell>
          <cell r="M525" t="str">
            <v>Price Fighter</v>
          </cell>
          <cell r="N525">
            <v>2.4685999999999999</v>
          </cell>
          <cell r="O525">
            <v>2.6718999999999999</v>
          </cell>
        </row>
        <row r="526">
          <cell r="B526">
            <v>28319</v>
          </cell>
          <cell r="C526" t="str">
            <v>CASTELL BLANC CAVA ROSADO 75X6</v>
          </cell>
          <cell r="D526" t="str">
            <v>Castellblanc Brut Rosado, Cava</v>
          </cell>
          <cell r="E526" t="str">
            <v>EA</v>
          </cell>
          <cell r="F526">
            <v>6</v>
          </cell>
          <cell r="G526" t="str">
            <v>75 cl x 6</v>
          </cell>
          <cell r="H526" t="str">
            <v>U</v>
          </cell>
          <cell r="I526" t="str">
            <v>Spain</v>
          </cell>
          <cell r="J526" t="str">
            <v>Spain</v>
          </cell>
          <cell r="K526" t="str">
            <v>Catalunya</v>
          </cell>
          <cell r="L526" t="str">
            <v>Sparkling Rose</v>
          </cell>
          <cell r="M526" t="str">
            <v>Price Fighter</v>
          </cell>
          <cell r="N526">
            <v>2.4599000000000002</v>
          </cell>
          <cell r="O526">
            <v>2.6718999999999999</v>
          </cell>
        </row>
        <row r="527">
          <cell r="B527">
            <v>31617</v>
          </cell>
          <cell r="C527" t="str">
            <v>FREIXENET ICE 75x6</v>
          </cell>
          <cell r="D527" t="str">
            <v>Freixenet Ice Cuvee Especial, Cava</v>
          </cell>
          <cell r="E527" t="str">
            <v>EA</v>
          </cell>
          <cell r="F527">
            <v>6</v>
          </cell>
          <cell r="G527" t="str">
            <v>75 cl x 6</v>
          </cell>
          <cell r="H527" t="str">
            <v>U</v>
          </cell>
          <cell r="I527" t="str">
            <v>Spain</v>
          </cell>
          <cell r="J527" t="str">
            <v>Spain</v>
          </cell>
          <cell r="K527" t="str">
            <v>Catalunya</v>
          </cell>
          <cell r="L527" t="str">
            <v>Sparkling White</v>
          </cell>
          <cell r="M527" t="str">
            <v>Good</v>
          </cell>
          <cell r="N527">
            <v>4.7832999999999997</v>
          </cell>
          <cell r="O527">
            <v>2.6718999999999999</v>
          </cell>
        </row>
        <row r="528">
          <cell r="B528">
            <v>33946</v>
          </cell>
          <cell r="C528" t="str">
            <v>FREIXENET ICE ROSE 75X6</v>
          </cell>
          <cell r="D528" t="str">
            <v>Freixenet Ice Rosado Cuvee Especial, Cava</v>
          </cell>
          <cell r="E528" t="str">
            <v>EA</v>
          </cell>
          <cell r="F528">
            <v>6</v>
          </cell>
          <cell r="G528" t="str">
            <v>75 cl x 6</v>
          </cell>
          <cell r="H528" t="str">
            <v>U</v>
          </cell>
          <cell r="I528" t="str">
            <v>Spain</v>
          </cell>
          <cell r="J528" t="str">
            <v>Spain</v>
          </cell>
          <cell r="K528" t="str">
            <v>Catalunya</v>
          </cell>
          <cell r="L528" t="str">
            <v>Sparkling Rose</v>
          </cell>
          <cell r="M528" t="str">
            <v>Good</v>
          </cell>
          <cell r="N528">
            <v>4.7560000000000002</v>
          </cell>
          <cell r="O528">
            <v>2.6718999999999999</v>
          </cell>
        </row>
        <row r="529">
          <cell r="B529">
            <v>34722</v>
          </cell>
          <cell r="C529" t="str">
            <v>FREIXENET PROSECCO 75X6</v>
          </cell>
          <cell r="D529" t="str">
            <v>Freixenet Prosecco Brut</v>
          </cell>
          <cell r="E529" t="str">
            <v>EA</v>
          </cell>
          <cell r="F529">
            <v>6</v>
          </cell>
          <cell r="G529" t="str">
            <v>75 cl x 6</v>
          </cell>
          <cell r="H529" t="str">
            <v>S</v>
          </cell>
          <cell r="I529" t="str">
            <v>Italy</v>
          </cell>
          <cell r="J529" t="str">
            <v>Italy</v>
          </cell>
          <cell r="K529" t="str">
            <v>Prosecco</v>
          </cell>
          <cell r="L529" t="str">
            <v>Sparkling White</v>
          </cell>
          <cell r="M529" t="str">
            <v>Good</v>
          </cell>
          <cell r="N529">
            <v>5.5865999999999998</v>
          </cell>
          <cell r="O529">
            <v>2.3513000000000002</v>
          </cell>
        </row>
        <row r="530">
          <cell r="B530">
            <v>25869</v>
          </cell>
          <cell r="C530" t="str">
            <v>FREIXENET ROSE SECO 20X12</v>
          </cell>
          <cell r="D530" t="str">
            <v>Freixenet Premium Cava Rose</v>
          </cell>
          <cell r="E530" t="str">
            <v>CS</v>
          </cell>
          <cell r="F530">
            <v>1</v>
          </cell>
          <cell r="G530" t="str">
            <v>20 cl x 12</v>
          </cell>
          <cell r="H530" t="str">
            <v>U</v>
          </cell>
          <cell r="I530" t="str">
            <v>Spain</v>
          </cell>
          <cell r="J530" t="str">
            <v>Spain</v>
          </cell>
          <cell r="K530" t="str">
            <v>Catalunya</v>
          </cell>
          <cell r="L530" t="str">
            <v>Sparkling Rose</v>
          </cell>
          <cell r="M530" t="str">
            <v>Price Fighter</v>
          </cell>
          <cell r="N530">
            <v>16.4939</v>
          </cell>
          <cell r="O530">
            <v>8.5500000000000007</v>
          </cell>
        </row>
        <row r="531">
          <cell r="B531">
            <v>37637</v>
          </cell>
          <cell r="C531" t="str">
            <v>FREIXENET IT SPK ROSE 20X12</v>
          </cell>
          <cell r="D531" t="str">
            <v>Freixenet Italian Sparkling Rosé, Italia</v>
          </cell>
          <cell r="E531" t="str">
            <v>CS</v>
          </cell>
          <cell r="F531">
            <v>1</v>
          </cell>
          <cell r="G531" t="str">
            <v>20 cl x 12</v>
          </cell>
          <cell r="H531" t="str">
            <v>U</v>
          </cell>
          <cell r="I531" t="str">
            <v>Italy</v>
          </cell>
          <cell r="J531" t="str">
            <v>Italy</v>
          </cell>
          <cell r="K531" t="str">
            <v>Veneto</v>
          </cell>
          <cell r="L531" t="str">
            <v>Sparkling Rose</v>
          </cell>
          <cell r="M531" t="str">
            <v>Good</v>
          </cell>
          <cell r="N531">
            <v>23.185400000000001</v>
          </cell>
          <cell r="O531">
            <v>7.524</v>
          </cell>
        </row>
        <row r="532">
          <cell r="B532">
            <v>37638</v>
          </cell>
          <cell r="C532" t="str">
            <v>FREIXENET PROSECCO 20X12</v>
          </cell>
          <cell r="D532" t="str">
            <v>Freixenet Prosecco Brut</v>
          </cell>
          <cell r="E532" t="str">
            <v>CS</v>
          </cell>
          <cell r="F532">
            <v>1</v>
          </cell>
          <cell r="G532" t="str">
            <v>20 cl x 12</v>
          </cell>
          <cell r="H532" t="str">
            <v>U</v>
          </cell>
          <cell r="I532" t="str">
            <v>Italy</v>
          </cell>
          <cell r="J532" t="str">
            <v>Italy</v>
          </cell>
          <cell r="K532" t="str">
            <v>Prosecco</v>
          </cell>
          <cell r="L532" t="str">
            <v>Sparkling White</v>
          </cell>
          <cell r="M532" t="str">
            <v>Good</v>
          </cell>
          <cell r="N532">
            <v>24.4924</v>
          </cell>
          <cell r="O532">
            <v>7.524</v>
          </cell>
        </row>
        <row r="533">
          <cell r="B533">
            <v>39339</v>
          </cell>
          <cell r="C533" t="str">
            <v>FREIXENET 0.0% CAVA WHT 20X12</v>
          </cell>
          <cell r="D533" t="str">
            <v>Freixenet 0.0% Cava Blanco</v>
          </cell>
          <cell r="E533" t="str">
            <v>CS</v>
          </cell>
          <cell r="F533">
            <v>1</v>
          </cell>
          <cell r="G533" t="str">
            <v>20 cl x 12</v>
          </cell>
          <cell r="H533" t="str">
            <v>U</v>
          </cell>
          <cell r="I533" t="str">
            <v>Spain</v>
          </cell>
          <cell r="J533" t="str">
            <v>Spain</v>
          </cell>
          <cell r="K533" t="str">
            <v>Spain</v>
          </cell>
          <cell r="L533" t="str">
            <v>Sparkling White</v>
          </cell>
          <cell r="M533" t="str">
            <v>Price Fighter</v>
          </cell>
          <cell r="N533">
            <v>15.6868</v>
          </cell>
          <cell r="O533">
            <v>0</v>
          </cell>
        </row>
        <row r="534">
          <cell r="B534">
            <v>24382</v>
          </cell>
          <cell r="C534" t="str">
            <v>HARDY PRIV BIN CHA 75x6 JDW</v>
          </cell>
          <cell r="D534" t="str">
            <v>Hardys Private Bin Chardonnay, South Eastern Australia (JDW)</v>
          </cell>
          <cell r="E534" t="str">
            <v>EA</v>
          </cell>
          <cell r="F534">
            <v>6</v>
          </cell>
          <cell r="G534" t="str">
            <v>75 cl x 6</v>
          </cell>
          <cell r="H534" t="str">
            <v>U</v>
          </cell>
          <cell r="I534" t="str">
            <v>Australia</v>
          </cell>
          <cell r="J534" t="str">
            <v>Australia</v>
          </cell>
          <cell r="K534" t="str">
            <v>South Eastern Australia</v>
          </cell>
          <cell r="L534" t="str">
            <v>Still White</v>
          </cell>
          <cell r="M534" t="str">
            <v>Price Fighter</v>
          </cell>
          <cell r="N534">
            <v>1.4211</v>
          </cell>
          <cell r="O534">
            <v>2.6718999999999999</v>
          </cell>
        </row>
        <row r="535">
          <cell r="B535">
            <v>24384</v>
          </cell>
          <cell r="C535" t="str">
            <v>HARDY PRIV BIN SHI 75x6 JDW</v>
          </cell>
          <cell r="D535" t="str">
            <v>Hardys Private Bin Shiraz, South Eastern Australia (JDW)</v>
          </cell>
          <cell r="E535" t="str">
            <v>EA</v>
          </cell>
          <cell r="F535">
            <v>6</v>
          </cell>
          <cell r="G535" t="str">
            <v>75 cl x 6</v>
          </cell>
          <cell r="H535" t="str">
            <v>U</v>
          </cell>
          <cell r="I535" t="str">
            <v>Australia</v>
          </cell>
          <cell r="J535" t="str">
            <v>Australia</v>
          </cell>
          <cell r="K535" t="str">
            <v>South Eastern Australia</v>
          </cell>
          <cell r="L535" t="str">
            <v>Still Red</v>
          </cell>
          <cell r="M535" t="str">
            <v>Price Fighter</v>
          </cell>
          <cell r="N535">
            <v>1.4443999999999999</v>
          </cell>
          <cell r="O535">
            <v>2.6718999999999999</v>
          </cell>
        </row>
        <row r="536">
          <cell r="B536">
            <v>28339</v>
          </cell>
          <cell r="C536" t="str">
            <v>HARDYS PRIVATE BIN PIN 75x6</v>
          </cell>
          <cell r="D536" t="str">
            <v>Hardys Private Bin Pinot Grigio South Eastern Australia (JDW)</v>
          </cell>
          <cell r="E536" t="str">
            <v>EA</v>
          </cell>
          <cell r="F536">
            <v>6</v>
          </cell>
          <cell r="G536" t="str">
            <v>75 cl x 6</v>
          </cell>
          <cell r="H536" t="str">
            <v>U</v>
          </cell>
          <cell r="I536" t="str">
            <v>Australia</v>
          </cell>
          <cell r="J536" t="str">
            <v>Australia</v>
          </cell>
          <cell r="K536" t="str">
            <v>South Eastern Australia</v>
          </cell>
          <cell r="L536" t="str">
            <v>Still White</v>
          </cell>
          <cell r="M536" t="str">
            <v>Price Fighter</v>
          </cell>
          <cell r="N536">
            <v>1.7143999999999999</v>
          </cell>
          <cell r="O536">
            <v>2.6718999999999999</v>
          </cell>
        </row>
        <row r="537">
          <cell r="B537">
            <v>37729</v>
          </cell>
          <cell r="C537" t="str">
            <v>HARDYS PRV BIN DRY ROS 75X6</v>
          </cell>
          <cell r="D537" t="str">
            <v>Hardys Private Bin Dry Rosé, South Eastern Australia (JDW)</v>
          </cell>
          <cell r="E537" t="str">
            <v>EA</v>
          </cell>
          <cell r="F537">
            <v>6</v>
          </cell>
          <cell r="G537" t="str">
            <v>75 cl x 6</v>
          </cell>
          <cell r="H537" t="str">
            <v>U</v>
          </cell>
          <cell r="I537" t="str">
            <v>Australia</v>
          </cell>
          <cell r="J537" t="str">
            <v>Australia</v>
          </cell>
          <cell r="K537" t="str">
            <v>South Eastern Australia</v>
          </cell>
          <cell r="L537" t="str">
            <v>Still Rose</v>
          </cell>
          <cell r="M537" t="str">
            <v>Price Fighter</v>
          </cell>
          <cell r="N537">
            <v>1.4577</v>
          </cell>
          <cell r="O537">
            <v>2.6718999999999999</v>
          </cell>
        </row>
        <row r="538">
          <cell r="B538">
            <v>62380</v>
          </cell>
          <cell r="C538" t="str">
            <v>RENWOOD CALIF ZIN 75X12</v>
          </cell>
          <cell r="D538" t="str">
            <v>Renwood Zinfandel</v>
          </cell>
          <cell r="E538" t="str">
            <v>EA</v>
          </cell>
          <cell r="F538">
            <v>12</v>
          </cell>
          <cell r="G538" t="str">
            <v>75 cl x 12</v>
          </cell>
          <cell r="H538" t="str">
            <v>U</v>
          </cell>
          <cell r="I538" t="str">
            <v>United States</v>
          </cell>
          <cell r="J538" t="str">
            <v>USA</v>
          </cell>
          <cell r="K538" t="str">
            <v>California</v>
          </cell>
          <cell r="M538" t="str">
            <v>Better</v>
          </cell>
          <cell r="N538">
            <v>4.7583000000000002</v>
          </cell>
          <cell r="O538">
            <v>2.6718999999999999</v>
          </cell>
        </row>
        <row r="539">
          <cell r="B539">
            <v>75183</v>
          </cell>
          <cell r="C539" t="str">
            <v>RENWOOD OLD VINE ZIN 75X12</v>
          </cell>
          <cell r="D539" t="str">
            <v>Renwood Premier Old Vine Zinfandel</v>
          </cell>
          <cell r="E539" t="str">
            <v>EA</v>
          </cell>
          <cell r="F539">
            <v>12</v>
          </cell>
          <cell r="G539" t="str">
            <v>75 cl x 12</v>
          </cell>
          <cell r="H539" t="str">
            <v>S</v>
          </cell>
          <cell r="I539" t="str">
            <v>United States</v>
          </cell>
          <cell r="J539" t="str">
            <v>USA</v>
          </cell>
          <cell r="K539" t="str">
            <v>California</v>
          </cell>
          <cell r="L539" t="str">
            <v>Still Red</v>
          </cell>
          <cell r="M539" t="str">
            <v>Best</v>
          </cell>
          <cell r="N539">
            <v>7.0452000000000004</v>
          </cell>
          <cell r="O539">
            <v>2.6718999999999999</v>
          </cell>
        </row>
        <row r="540">
          <cell r="B540">
            <v>44765</v>
          </cell>
          <cell r="C540" t="str">
            <v>ORG JABOULET MULE 21 75x12</v>
          </cell>
          <cell r="D540" t="str">
            <v>Paul Jaubolet Aine Crozes Hermitage Mule Noire, Organic 2021</v>
          </cell>
          <cell r="E540" t="str">
            <v>EA</v>
          </cell>
          <cell r="F540">
            <v>12</v>
          </cell>
          <cell r="G540" t="str">
            <v>75 cl x 12</v>
          </cell>
          <cell r="H540" t="str">
            <v>U</v>
          </cell>
          <cell r="I540" t="str">
            <v>France</v>
          </cell>
          <cell r="J540" t="str">
            <v>France</v>
          </cell>
          <cell r="K540" t="str">
            <v>Rhone</v>
          </cell>
          <cell r="M540" t="str">
            <v>Better</v>
          </cell>
          <cell r="N540">
            <v>8.0957000000000008</v>
          </cell>
          <cell r="O540">
            <v>2.6718999999999999</v>
          </cell>
        </row>
        <row r="541">
          <cell r="B541">
            <v>46231</v>
          </cell>
          <cell r="C541" t="str">
            <v>ORG PARALLELE RED  22 75x12</v>
          </cell>
          <cell r="D541" t="str">
            <v>ORG PARALLELE 45 RED 21 75x12</v>
          </cell>
          <cell r="E541" t="str">
            <v>EA</v>
          </cell>
          <cell r="F541">
            <v>12</v>
          </cell>
          <cell r="G541" t="str">
            <v>75 cl x 12</v>
          </cell>
          <cell r="H541" t="str">
            <v>U</v>
          </cell>
          <cell r="I541" t="str">
            <v>France</v>
          </cell>
          <cell r="J541" t="str">
            <v>France</v>
          </cell>
          <cell r="K541" t="str">
            <v>Rhône Valley</v>
          </cell>
          <cell r="L541" t="str">
            <v>Still Red</v>
          </cell>
          <cell r="M541" t="str">
            <v>Fine Wine</v>
          </cell>
          <cell r="N541">
            <v>3.3820999999999999</v>
          </cell>
          <cell r="O541">
            <v>2.6718999999999999</v>
          </cell>
        </row>
        <row r="542">
          <cell r="B542">
            <v>46232</v>
          </cell>
          <cell r="C542" t="str">
            <v>ORG PARALLELE WHIT 23 75X12</v>
          </cell>
          <cell r="D542" t="str">
            <v>ORG PARALLELE 45 WHIT 23 75X12</v>
          </cell>
          <cell r="E542" t="str">
            <v>EA</v>
          </cell>
          <cell r="F542">
            <v>12</v>
          </cell>
          <cell r="G542" t="str">
            <v>75 cl x 12</v>
          </cell>
          <cell r="H542" t="str">
            <v>U</v>
          </cell>
          <cell r="I542" t="str">
            <v>France</v>
          </cell>
          <cell r="J542" t="str">
            <v>France</v>
          </cell>
          <cell r="K542" t="str">
            <v>Rhône Valley</v>
          </cell>
          <cell r="L542" t="str">
            <v>Still White</v>
          </cell>
          <cell r="M542" t="str">
            <v>Fine Wine</v>
          </cell>
          <cell r="N542">
            <v>3.3820999999999999</v>
          </cell>
          <cell r="O542">
            <v>2.6718999999999999</v>
          </cell>
        </row>
        <row r="543">
          <cell r="B543">
            <v>69349</v>
          </cell>
          <cell r="C543" t="str">
            <v>FW HERM CHAP JABOULET 06 75X6</v>
          </cell>
          <cell r="D543" t="str">
            <v>Jaboulet Hermitage La Chapelle 2006</v>
          </cell>
          <cell r="E543" t="str">
            <v>EA</v>
          </cell>
          <cell r="F543">
            <v>6</v>
          </cell>
          <cell r="G543" t="str">
            <v>75 cl x 6</v>
          </cell>
          <cell r="H543" t="str">
            <v>U</v>
          </cell>
          <cell r="I543" t="str">
            <v>France</v>
          </cell>
          <cell r="J543" t="str">
            <v>France</v>
          </cell>
          <cell r="K543" t="str">
            <v>Rhône Valley</v>
          </cell>
          <cell r="L543" t="str">
            <v>Still Red</v>
          </cell>
          <cell r="M543" t="str">
            <v>Fine Wine</v>
          </cell>
          <cell r="N543">
            <v>79.424000000000007</v>
          </cell>
          <cell r="O543">
            <v>2.6718999999999999</v>
          </cell>
        </row>
        <row r="544">
          <cell r="B544">
            <v>71099</v>
          </cell>
          <cell r="C544" t="str">
            <v>FW HERM BLC STERM JABOU15 75X6</v>
          </cell>
          <cell r="D544" t="str">
            <v>FW HERM STERIMBERG 15 75x6</v>
          </cell>
          <cell r="E544" t="str">
            <v>EA</v>
          </cell>
          <cell r="F544">
            <v>6</v>
          </cell>
          <cell r="G544" t="str">
            <v>75 cl x 6</v>
          </cell>
          <cell r="H544" t="str">
            <v>U</v>
          </cell>
          <cell r="I544" t="str">
            <v>France</v>
          </cell>
          <cell r="J544" t="str">
            <v>France</v>
          </cell>
          <cell r="K544" t="str">
            <v>Rhône Valley</v>
          </cell>
          <cell r="M544" t="str">
            <v>Fine Wine</v>
          </cell>
          <cell r="N544">
            <v>24.130199999999999</v>
          </cell>
          <cell r="O544">
            <v>2.6718999999999999</v>
          </cell>
        </row>
        <row r="545">
          <cell r="B545">
            <v>72960</v>
          </cell>
          <cell r="C545" t="str">
            <v>FW ORG HERM BLC STM JAB17 75X6</v>
          </cell>
          <cell r="D545" t="str">
            <v>FW ORG HERM STERIMBERG 17 75x6</v>
          </cell>
          <cell r="E545" t="str">
            <v>EA</v>
          </cell>
          <cell r="F545">
            <v>6</v>
          </cell>
          <cell r="G545" t="str">
            <v>75 cl x 6</v>
          </cell>
          <cell r="H545" t="str">
            <v>U</v>
          </cell>
          <cell r="I545" t="str">
            <v>France</v>
          </cell>
          <cell r="J545" t="str">
            <v>France</v>
          </cell>
          <cell r="K545" t="str">
            <v>Rhône Valley</v>
          </cell>
          <cell r="M545" t="str">
            <v>Fine Wine</v>
          </cell>
          <cell r="N545">
            <v>31.1784</v>
          </cell>
          <cell r="O545">
            <v>2.6718999999999999</v>
          </cell>
        </row>
        <row r="546">
          <cell r="B546">
            <v>75036</v>
          </cell>
          <cell r="C546" t="str">
            <v>ORG COTE ROTIE PIE JAB 19 75X6</v>
          </cell>
          <cell r="D546" t="str">
            <v>Cote Rotie Les Pierrelles Paul Jaboulet Aine 2019</v>
          </cell>
          <cell r="E546" t="str">
            <v>EA</v>
          </cell>
          <cell r="F546">
            <v>6</v>
          </cell>
          <cell r="G546" t="str">
            <v>75 cl x 6</v>
          </cell>
          <cell r="H546" t="str">
            <v>U</v>
          </cell>
          <cell r="I546" t="str">
            <v>France</v>
          </cell>
          <cell r="J546" t="str">
            <v>France</v>
          </cell>
          <cell r="K546" t="str">
            <v>France</v>
          </cell>
          <cell r="L546" t="str">
            <v>Still Red</v>
          </cell>
          <cell r="M546" t="str">
            <v>Limited Allocation</v>
          </cell>
          <cell r="N546">
            <v>29.4832</v>
          </cell>
          <cell r="O546">
            <v>2.6718999999999999</v>
          </cell>
        </row>
        <row r="547">
          <cell r="B547">
            <v>75037</v>
          </cell>
          <cell r="C547" t="str">
            <v>ORG CRZES BLC MULE JAB 19 75X6</v>
          </cell>
          <cell r="D547" t="str">
            <v xml:space="preserve">Crozes Hermitage Blanc Organic Domaine Mule Blanche Paul Jaboulet Aine 2019
</v>
          </cell>
          <cell r="E547" t="str">
            <v>EA</v>
          </cell>
          <cell r="F547">
            <v>6</v>
          </cell>
          <cell r="G547" t="str">
            <v>75 cl x 6</v>
          </cell>
          <cell r="H547" t="str">
            <v>U</v>
          </cell>
          <cell r="I547" t="str">
            <v>France</v>
          </cell>
          <cell r="J547" t="str">
            <v>France</v>
          </cell>
          <cell r="K547" t="str">
            <v>Rhône Valley</v>
          </cell>
          <cell r="M547" t="str">
            <v>Best</v>
          </cell>
          <cell r="N547">
            <v>12.976599999999999</v>
          </cell>
          <cell r="O547">
            <v>2.6718999999999999</v>
          </cell>
        </row>
        <row r="548">
          <cell r="B548">
            <v>75043</v>
          </cell>
          <cell r="C548" t="str">
            <v>ORG HERM STERM JAB 19 75X6</v>
          </cell>
          <cell r="D548" t="str">
            <v>Hermitage Blanc Chevalier Sterimberg Paul Jaboulet Aine 2019</v>
          </cell>
          <cell r="E548" t="str">
            <v>EA</v>
          </cell>
          <cell r="F548">
            <v>6</v>
          </cell>
          <cell r="G548" t="str">
            <v>75 cl x 6</v>
          </cell>
          <cell r="H548" t="str">
            <v>U</v>
          </cell>
          <cell r="I548" t="str">
            <v>France</v>
          </cell>
          <cell r="J548" t="str">
            <v>France</v>
          </cell>
          <cell r="K548" t="str">
            <v>Rhône Valley</v>
          </cell>
          <cell r="L548" t="str">
            <v>Still White</v>
          </cell>
          <cell r="M548" t="str">
            <v>Limited Allocation</v>
          </cell>
          <cell r="N548">
            <v>25.098700000000001</v>
          </cell>
          <cell r="O548">
            <v>2.6718999999999999</v>
          </cell>
        </row>
        <row r="549">
          <cell r="B549">
            <v>75045</v>
          </cell>
          <cell r="C549" t="str">
            <v>ORG HERM CHAP JAB 19 75X6</v>
          </cell>
          <cell r="D549" t="str">
            <v>Hermitage La Chapelle Paul Jaboulet Aine 2019</v>
          </cell>
          <cell r="E549" t="str">
            <v>EA</v>
          </cell>
          <cell r="F549">
            <v>6</v>
          </cell>
          <cell r="G549" t="str">
            <v>75 cl x 6</v>
          </cell>
          <cell r="H549" t="str">
            <v>U</v>
          </cell>
          <cell r="I549" t="str">
            <v>France</v>
          </cell>
          <cell r="J549" t="str">
            <v>France</v>
          </cell>
          <cell r="K549" t="str">
            <v>Rhône Valley</v>
          </cell>
          <cell r="L549" t="str">
            <v>Still Red</v>
          </cell>
          <cell r="M549" t="str">
            <v>Limited Allocation</v>
          </cell>
          <cell r="N549">
            <v>81.197299999999998</v>
          </cell>
          <cell r="O549">
            <v>3.3130999999999999</v>
          </cell>
        </row>
        <row r="550">
          <cell r="B550">
            <v>76086</v>
          </cell>
          <cell r="C550" t="str">
            <v>FW HERM CHAP JABOULET 91 75X6</v>
          </cell>
          <cell r="D550" t="str">
            <v>Hermitage La Chapelle Paul Jaboulet Aine 1991</v>
          </cell>
          <cell r="E550" t="str">
            <v>EA</v>
          </cell>
          <cell r="F550">
            <v>6</v>
          </cell>
          <cell r="G550" t="str">
            <v>75 cl x 6</v>
          </cell>
          <cell r="H550" t="str">
            <v>U</v>
          </cell>
          <cell r="I550" t="str">
            <v>France</v>
          </cell>
          <cell r="J550" t="str">
            <v>France</v>
          </cell>
          <cell r="K550" t="str">
            <v>Rhône Valley</v>
          </cell>
          <cell r="L550" t="str">
            <v>Still Red</v>
          </cell>
          <cell r="M550" t="str">
            <v>Fine Wine</v>
          </cell>
          <cell r="N550">
            <v>157.7227</v>
          </cell>
          <cell r="O550">
            <v>2.6718999999999999</v>
          </cell>
        </row>
        <row r="551">
          <cell r="B551">
            <v>45506</v>
          </cell>
          <cell r="C551" t="str">
            <v>FW ORG HERM STERIMBERG 21 75x3</v>
          </cell>
          <cell r="D551" t="str">
            <v>FW ORG HERM STERIMBERG 21 75x3</v>
          </cell>
          <cell r="E551" t="str">
            <v>EA</v>
          </cell>
          <cell r="F551">
            <v>3</v>
          </cell>
          <cell r="G551" t="str">
            <v>75 cl x 3</v>
          </cell>
          <cell r="H551" t="str">
            <v>U</v>
          </cell>
          <cell r="I551" t="str">
            <v>France</v>
          </cell>
          <cell r="J551" t="str">
            <v>France</v>
          </cell>
          <cell r="K551" t="str">
            <v>Rhone</v>
          </cell>
          <cell r="L551" t="str">
            <v>Still White</v>
          </cell>
          <cell r="M551" t="str">
            <v>Fine Wine</v>
          </cell>
          <cell r="N551">
            <v>48.017699999999998</v>
          </cell>
          <cell r="O551">
            <v>2.6718999999999999</v>
          </cell>
        </row>
        <row r="552">
          <cell r="B552">
            <v>45507</v>
          </cell>
          <cell r="C552" t="str">
            <v>FW HERMIT LA CHAPELLE 06 75x3</v>
          </cell>
          <cell r="D552" t="str">
            <v>FW Hermitage La Chapelle 2006</v>
          </cell>
          <cell r="E552" t="str">
            <v>EA</v>
          </cell>
          <cell r="F552">
            <v>3</v>
          </cell>
          <cell r="G552" t="str">
            <v>75 cl x 3</v>
          </cell>
          <cell r="H552" t="str">
            <v>U</v>
          </cell>
          <cell r="I552" t="str">
            <v>France</v>
          </cell>
          <cell r="J552" t="str">
            <v>France</v>
          </cell>
          <cell r="K552" t="str">
            <v>Rhone</v>
          </cell>
          <cell r="L552" t="str">
            <v>Still Red</v>
          </cell>
          <cell r="M552" t="str">
            <v>Fine Wine</v>
          </cell>
          <cell r="N552">
            <v>107.66679999999999</v>
          </cell>
          <cell r="O552">
            <v>2.6718999999999999</v>
          </cell>
        </row>
        <row r="553">
          <cell r="B553">
            <v>45512</v>
          </cell>
          <cell r="C553" t="str">
            <v>FW HERMIT LA CHAPELLE 11 75x3</v>
          </cell>
          <cell r="D553" t="str">
            <v>Hermitage La Chapelle 2011</v>
          </cell>
          <cell r="E553" t="str">
            <v>EA</v>
          </cell>
          <cell r="F553">
            <v>3</v>
          </cell>
          <cell r="G553" t="str">
            <v>75 cl x 3</v>
          </cell>
          <cell r="H553" t="str">
            <v>U</v>
          </cell>
          <cell r="I553" t="str">
            <v>France</v>
          </cell>
          <cell r="J553" t="str">
            <v>France</v>
          </cell>
          <cell r="K553" t="str">
            <v>Rhone</v>
          </cell>
          <cell r="L553" t="str">
            <v>Still Red</v>
          </cell>
          <cell r="M553" t="str">
            <v>Fine Wine</v>
          </cell>
          <cell r="N553">
            <v>136.61420000000001</v>
          </cell>
          <cell r="O553">
            <v>2.6718999999999999</v>
          </cell>
        </row>
        <row r="554">
          <cell r="B554">
            <v>45513</v>
          </cell>
          <cell r="C554" t="str">
            <v>FW HERMIT LA CHAPELLE 13 75x3</v>
          </cell>
          <cell r="D554" t="str">
            <v>FW HERM LA CHAPELLE 13 75x3</v>
          </cell>
          <cell r="E554" t="str">
            <v>EA</v>
          </cell>
          <cell r="F554">
            <v>3</v>
          </cell>
          <cell r="G554" t="str">
            <v>75 cl x 3</v>
          </cell>
          <cell r="H554" t="str">
            <v>U</v>
          </cell>
          <cell r="I554" t="str">
            <v>France</v>
          </cell>
          <cell r="J554" t="str">
            <v>France</v>
          </cell>
          <cell r="K554" t="str">
            <v>Rhone</v>
          </cell>
          <cell r="L554" t="str">
            <v>Still Red</v>
          </cell>
          <cell r="M554" t="str">
            <v>Fine Wine</v>
          </cell>
          <cell r="N554">
            <v>107.66679999999999</v>
          </cell>
          <cell r="O554">
            <v>2.6718999999999999</v>
          </cell>
        </row>
        <row r="555">
          <cell r="B555">
            <v>41639</v>
          </cell>
          <cell r="C555" t="str">
            <v>HERM CHAP JABOULET 99 1.5X1</v>
          </cell>
          <cell r="D555" t="str">
            <v>Hermitage La Chapelle Paul Jaboulet Aine 1999 (Galvin Sample)</v>
          </cell>
          <cell r="E555" t="str">
            <v>EA</v>
          </cell>
          <cell r="F555">
            <v>1</v>
          </cell>
          <cell r="G555" t="str">
            <v>150cl x 1</v>
          </cell>
          <cell r="H555" t="str">
            <v>U</v>
          </cell>
          <cell r="I555" t="str">
            <v>France</v>
          </cell>
          <cell r="J555" t="str">
            <v>France</v>
          </cell>
          <cell r="K555" t="str">
            <v>Rhône Valley</v>
          </cell>
          <cell r="L555" t="str">
            <v>Still Red</v>
          </cell>
          <cell r="M555" t="str">
            <v>Fine Wine</v>
          </cell>
          <cell r="N555">
            <v>1.5189999999999999</v>
          </cell>
          <cell r="O555">
            <v>5.3437999999999999</v>
          </cell>
        </row>
        <row r="556">
          <cell r="B556">
            <v>45462</v>
          </cell>
          <cell r="C556" t="str">
            <v>FW HERM LA CHAPELLE 06 1.5Lx1</v>
          </cell>
          <cell r="D556" t="str">
            <v>FW HERM LA CHAPELLE 06 1.5Lx1</v>
          </cell>
          <cell r="E556" t="str">
            <v>CS</v>
          </cell>
          <cell r="F556">
            <v>1</v>
          </cell>
          <cell r="G556" t="str">
            <v>150cl x 1</v>
          </cell>
          <cell r="H556" t="str">
            <v>U</v>
          </cell>
          <cell r="I556" t="str">
            <v>France</v>
          </cell>
          <cell r="J556" t="str">
            <v>France</v>
          </cell>
          <cell r="K556" t="str">
            <v>Rhône Valley</v>
          </cell>
          <cell r="L556" t="str">
            <v>Still Red</v>
          </cell>
          <cell r="M556" t="str">
            <v>Fine Wine</v>
          </cell>
          <cell r="N556">
            <v>227.0831</v>
          </cell>
          <cell r="O556">
            <v>5.3437999999999999</v>
          </cell>
        </row>
        <row r="557">
          <cell r="B557">
            <v>23146</v>
          </cell>
          <cell r="C557" t="str">
            <v>SOLSTICE SAUVIGNON 75x12</v>
          </cell>
          <cell r="D557" t="str">
            <v>Solstice Sauvignon Blanc IGT Trevenezie</v>
          </cell>
          <cell r="E557" t="str">
            <v>EA</v>
          </cell>
          <cell r="F557">
            <v>12</v>
          </cell>
          <cell r="G557" t="str">
            <v>75 cl x 12</v>
          </cell>
          <cell r="H557" t="str">
            <v>S</v>
          </cell>
          <cell r="I557" t="str">
            <v>Italy</v>
          </cell>
          <cell r="J557" t="str">
            <v>Italy</v>
          </cell>
          <cell r="K557" t="str">
            <v>Venezie</v>
          </cell>
          <cell r="L557" t="str">
            <v>Still White</v>
          </cell>
          <cell r="M557" t="str">
            <v>Price Fighter</v>
          </cell>
          <cell r="N557">
            <v>1.8482000000000001</v>
          </cell>
          <cell r="O557">
            <v>2.6718999999999999</v>
          </cell>
        </row>
        <row r="558">
          <cell r="B558">
            <v>23149</v>
          </cell>
          <cell r="C558" t="str">
            <v>SOLSTICE SHIRAZ 75x12</v>
          </cell>
          <cell r="D558" t="str">
            <v>Solstice Shiraz, Italia</v>
          </cell>
          <cell r="E558" t="str">
            <v>EA</v>
          </cell>
          <cell r="F558">
            <v>12</v>
          </cell>
          <cell r="G558" t="str">
            <v>75 cl x 12</v>
          </cell>
          <cell r="H558" t="str">
            <v>S</v>
          </cell>
          <cell r="I558" t="str">
            <v>Italy</v>
          </cell>
          <cell r="J558" t="str">
            <v>Italy</v>
          </cell>
          <cell r="K558" t="str">
            <v>Italy</v>
          </cell>
          <cell r="L558" t="str">
            <v>Still Red</v>
          </cell>
          <cell r="M558" t="str">
            <v>Price Fighter</v>
          </cell>
          <cell r="N558">
            <v>1.4182999999999999</v>
          </cell>
          <cell r="O558">
            <v>2.6718999999999999</v>
          </cell>
        </row>
        <row r="559">
          <cell r="B559">
            <v>25826</v>
          </cell>
          <cell r="C559" t="str">
            <v>SOLSTICE ZINFANDEL ROSE 75X12</v>
          </cell>
          <cell r="D559" t="str">
            <v>Solstice Zinfandel Rosato, IGT Puglia</v>
          </cell>
          <cell r="E559" t="str">
            <v>EA</v>
          </cell>
          <cell r="F559">
            <v>12</v>
          </cell>
          <cell r="G559" t="str">
            <v>75 cl x 12</v>
          </cell>
          <cell r="H559" t="str">
            <v>U</v>
          </cell>
          <cell r="I559" t="str">
            <v>Italy</v>
          </cell>
          <cell r="J559" t="str">
            <v>Italy</v>
          </cell>
          <cell r="K559" t="str">
            <v>Puglia</v>
          </cell>
          <cell r="L559" t="str">
            <v>Still Rose</v>
          </cell>
          <cell r="M559" t="str">
            <v>Price Fighter</v>
          </cell>
          <cell r="N559">
            <v>1.5324</v>
          </cell>
          <cell r="O559">
            <v>2.6718999999999999</v>
          </cell>
        </row>
        <row r="560">
          <cell r="B560">
            <v>44788</v>
          </cell>
          <cell r="C560" t="str">
            <v>SOLSTICE PINOT GRIGO 11% 75x12</v>
          </cell>
          <cell r="D560" t="str">
            <v>Solstice Pinot Grigio IGT Pavia</v>
          </cell>
          <cell r="E560" t="str">
            <v>EA</v>
          </cell>
          <cell r="F560">
            <v>12</v>
          </cell>
          <cell r="G560" t="str">
            <v>75 cl x 12</v>
          </cell>
          <cell r="H560" t="str">
            <v>U</v>
          </cell>
          <cell r="I560" t="str">
            <v>Italy</v>
          </cell>
          <cell r="J560" t="str">
            <v>Italy</v>
          </cell>
          <cell r="K560" t="str">
            <v>Italy</v>
          </cell>
          <cell r="M560" t="str">
            <v>Price Fighter</v>
          </cell>
          <cell r="N560">
            <v>1.4797</v>
          </cell>
          <cell r="O560">
            <v>2.3513000000000002</v>
          </cell>
        </row>
        <row r="561">
          <cell r="B561">
            <v>44811</v>
          </cell>
          <cell r="C561" t="str">
            <v>SOLSTICE PG ROSE 11% 75x12</v>
          </cell>
          <cell r="D561" t="str">
            <v>Solstice Pinot Grigio Rosato IGT Pavia</v>
          </cell>
          <cell r="E561" t="str">
            <v>EA</v>
          </cell>
          <cell r="F561">
            <v>12</v>
          </cell>
          <cell r="G561" t="str">
            <v>75 cl x 12</v>
          </cell>
          <cell r="H561" t="str">
            <v>S</v>
          </cell>
          <cell r="I561" t="str">
            <v>Italy</v>
          </cell>
          <cell r="J561" t="str">
            <v>Italy</v>
          </cell>
          <cell r="K561" t="str">
            <v>Lombardia</v>
          </cell>
          <cell r="L561" t="str">
            <v>Still Rose</v>
          </cell>
          <cell r="M561" t="str">
            <v>Price Fighter</v>
          </cell>
          <cell r="N561">
            <v>1.4884999999999999</v>
          </cell>
          <cell r="O561">
            <v>2.3513000000000002</v>
          </cell>
        </row>
        <row r="562">
          <cell r="B562">
            <v>45884</v>
          </cell>
          <cell r="C562" t="str">
            <v>SOLSTICE PINOT GRI 10.5% 75x12</v>
          </cell>
          <cell r="D562" t="str">
            <v>Solstice Pinot Grigio IGT Pavia</v>
          </cell>
          <cell r="E562" t="str">
            <v>EA</v>
          </cell>
          <cell r="F562">
            <v>12</v>
          </cell>
          <cell r="G562" t="str">
            <v>75 cl x 12</v>
          </cell>
          <cell r="H562" t="str">
            <v>S</v>
          </cell>
          <cell r="I562" t="str">
            <v>Italy</v>
          </cell>
          <cell r="J562" t="str">
            <v>Italy</v>
          </cell>
          <cell r="K562" t="str">
            <v>Italy</v>
          </cell>
          <cell r="M562" t="str">
            <v>Price Fighter</v>
          </cell>
          <cell r="N562">
            <v>1.5537000000000001</v>
          </cell>
          <cell r="O562">
            <v>2.2444000000000002</v>
          </cell>
        </row>
        <row r="563">
          <cell r="B563">
            <v>45885</v>
          </cell>
          <cell r="C563" t="str">
            <v>SOLSTICE ZINF ROSE 10.5% 75X12</v>
          </cell>
          <cell r="D563" t="str">
            <v>Solstice Zinfandel Rosato, IGT Puglia</v>
          </cell>
          <cell r="E563" t="str">
            <v>EA</v>
          </cell>
          <cell r="F563">
            <v>12</v>
          </cell>
          <cell r="G563" t="str">
            <v>75 cl x 12</v>
          </cell>
          <cell r="H563" t="str">
            <v>S</v>
          </cell>
          <cell r="I563" t="str">
            <v>Italy</v>
          </cell>
          <cell r="J563" t="str">
            <v>Italy</v>
          </cell>
          <cell r="K563" t="str">
            <v>Puglia</v>
          </cell>
          <cell r="L563" t="str">
            <v>Still Rose</v>
          </cell>
          <cell r="M563" t="str">
            <v>Price Fighter</v>
          </cell>
          <cell r="N563">
            <v>1.6852</v>
          </cell>
          <cell r="O563">
            <v>2.2444000000000002</v>
          </cell>
        </row>
        <row r="564">
          <cell r="B564">
            <v>45952</v>
          </cell>
          <cell r="C564" t="str">
            <v>SOLSTICE PG ROSE 10.5% 75x12</v>
          </cell>
          <cell r="D564" t="str">
            <v>Solstice Pinot Grigio Rosato IGT Pavia</v>
          </cell>
          <cell r="E564" t="str">
            <v>EA</v>
          </cell>
          <cell r="F564">
            <v>12</v>
          </cell>
          <cell r="G564" t="str">
            <v>75 cl x 12</v>
          </cell>
          <cell r="H564" t="str">
            <v>S</v>
          </cell>
          <cell r="I564" t="str">
            <v>Italy</v>
          </cell>
          <cell r="J564" t="str">
            <v>Italy</v>
          </cell>
          <cell r="K564" t="str">
            <v>Lombardia</v>
          </cell>
          <cell r="L564" t="str">
            <v>Sparkling Red</v>
          </cell>
          <cell r="M564" t="str">
            <v>Price Fighter</v>
          </cell>
          <cell r="N564">
            <v>1.4746999999999999</v>
          </cell>
          <cell r="O564">
            <v>2.2444000000000002</v>
          </cell>
        </row>
        <row r="565">
          <cell r="B565">
            <v>7630</v>
          </cell>
          <cell r="C565" t="str">
            <v>RAVENSWOOD LODI ZINFAN 75x6</v>
          </cell>
          <cell r="D565" t="str">
            <v>Ravenswood Old Vine Zinfandel, Lodi County</v>
          </cell>
          <cell r="E565" t="str">
            <v>EA</v>
          </cell>
          <cell r="F565">
            <v>6</v>
          </cell>
          <cell r="G565" t="str">
            <v>75 cl x 6</v>
          </cell>
          <cell r="H565" t="str">
            <v>U</v>
          </cell>
          <cell r="I565" t="str">
            <v>United States</v>
          </cell>
          <cell r="J565" t="str">
            <v>USA</v>
          </cell>
          <cell r="K565" t="str">
            <v>California</v>
          </cell>
          <cell r="L565" t="str">
            <v>Still Red</v>
          </cell>
          <cell r="M565" t="str">
            <v>Better</v>
          </cell>
          <cell r="N565">
            <v>6.0827</v>
          </cell>
          <cell r="O565">
            <v>2.6718999999999999</v>
          </cell>
        </row>
        <row r="566">
          <cell r="B566">
            <v>22788</v>
          </cell>
          <cell r="C566" t="str">
            <v>MONDAVI NAPA SAUV BLA 75x12</v>
          </cell>
          <cell r="D566" t="str">
            <v>Robert Mondavi Winery Sauvignon Blanc, Napa Valley</v>
          </cell>
          <cell r="E566" t="str">
            <v>EA</v>
          </cell>
          <cell r="F566">
            <v>12</v>
          </cell>
          <cell r="G566" t="str">
            <v>75 cl x 12</v>
          </cell>
          <cell r="H566" t="str">
            <v>S</v>
          </cell>
          <cell r="I566" t="str">
            <v>United States</v>
          </cell>
          <cell r="J566" t="str">
            <v>USA</v>
          </cell>
          <cell r="K566" t="str">
            <v>California</v>
          </cell>
          <cell r="L566" t="str">
            <v>Still White</v>
          </cell>
          <cell r="M566" t="str">
            <v>Better</v>
          </cell>
          <cell r="N566">
            <v>17.152200000000001</v>
          </cell>
          <cell r="O566">
            <v>2.6718999999999999</v>
          </cell>
        </row>
        <row r="567">
          <cell r="B567">
            <v>7481418</v>
          </cell>
          <cell r="C567" t="str">
            <v>FW MONDAVI NAPA CABER 18 75X12</v>
          </cell>
          <cell r="D567" t="str">
            <v>Robert Mondavi Winery Napa Valley Cabernet Sauvignon 2018</v>
          </cell>
          <cell r="E567" t="str">
            <v>EA</v>
          </cell>
          <cell r="F567">
            <v>12</v>
          </cell>
          <cell r="G567" t="str">
            <v>75 cl x 12</v>
          </cell>
          <cell r="H567" t="str">
            <v>U</v>
          </cell>
          <cell r="I567" t="str">
            <v>United States</v>
          </cell>
          <cell r="J567" t="str">
            <v>USA</v>
          </cell>
          <cell r="K567" t="str">
            <v>California</v>
          </cell>
          <cell r="L567" t="str">
            <v>Still Red</v>
          </cell>
          <cell r="M567" t="str">
            <v>Fine Wine</v>
          </cell>
          <cell r="N567">
            <v>22.232900000000001</v>
          </cell>
          <cell r="O567">
            <v>3.2063000000000001</v>
          </cell>
        </row>
        <row r="568">
          <cell r="B568">
            <v>7481419</v>
          </cell>
          <cell r="C568" t="str">
            <v>FW MONDAVI NAPA CABER 19 75X12</v>
          </cell>
          <cell r="D568" t="str">
            <v>Robert Mondavi Winery Napa Valley Cabernet Sauvignon 2019</v>
          </cell>
          <cell r="E568" t="str">
            <v>EA</v>
          </cell>
          <cell r="F568">
            <v>12</v>
          </cell>
          <cell r="G568" t="str">
            <v>75 cl x 12</v>
          </cell>
          <cell r="H568" t="str">
            <v>U</v>
          </cell>
          <cell r="I568" t="str">
            <v>United States</v>
          </cell>
          <cell r="J568" t="str">
            <v>USA</v>
          </cell>
          <cell r="K568" t="str">
            <v>California</v>
          </cell>
          <cell r="L568" t="str">
            <v>Still Red</v>
          </cell>
          <cell r="M568" t="str">
            <v>Fine Wine</v>
          </cell>
          <cell r="N568">
            <v>25.3489</v>
          </cell>
          <cell r="O568">
            <v>3.2063000000000001</v>
          </cell>
        </row>
        <row r="569">
          <cell r="B569">
            <v>7481421</v>
          </cell>
          <cell r="C569" t="str">
            <v>FW MONDAVI NAPA CABER 21 75X12</v>
          </cell>
          <cell r="D569" t="str">
            <v>Robert Mondavi Winery Napa Valley Cabernet Sauvignon 2021</v>
          </cell>
          <cell r="E569" t="str">
            <v>EA</v>
          </cell>
          <cell r="F569">
            <v>12</v>
          </cell>
          <cell r="G569" t="str">
            <v>75 cl x 12</v>
          </cell>
          <cell r="H569" t="str">
            <v>S</v>
          </cell>
          <cell r="I569" t="str">
            <v>United States</v>
          </cell>
          <cell r="J569" t="str">
            <v>USA</v>
          </cell>
          <cell r="K569" t="str">
            <v>California</v>
          </cell>
          <cell r="L569" t="str">
            <v>Still Red</v>
          </cell>
          <cell r="M569" t="str">
            <v>Fine Wine</v>
          </cell>
          <cell r="N569">
            <v>25.432200000000002</v>
          </cell>
          <cell r="O569">
            <v>3.2063000000000001</v>
          </cell>
        </row>
        <row r="570">
          <cell r="B570">
            <v>43539</v>
          </cell>
          <cell r="C570" t="str">
            <v>FW MONDAVI RES FUME BLC20 75X6</v>
          </cell>
          <cell r="D570" t="str">
            <v>Robert Mondavi Winery Reserve To Kalon Napa Valley Fume Blanc 2020</v>
          </cell>
          <cell r="E570" t="str">
            <v>EA</v>
          </cell>
          <cell r="F570">
            <v>6</v>
          </cell>
          <cell r="G570" t="str">
            <v>75 cl x 6</v>
          </cell>
          <cell r="H570" t="str">
            <v>U</v>
          </cell>
          <cell r="I570" t="str">
            <v>United States</v>
          </cell>
          <cell r="J570" t="str">
            <v>USA</v>
          </cell>
          <cell r="K570" t="str">
            <v>California</v>
          </cell>
          <cell r="L570" t="str">
            <v>Still Red</v>
          </cell>
          <cell r="M570" t="str">
            <v>Fine Wine</v>
          </cell>
          <cell r="N570">
            <v>23.677</v>
          </cell>
          <cell r="O570">
            <v>2.6718999999999999</v>
          </cell>
        </row>
        <row r="571">
          <cell r="B571">
            <v>74178</v>
          </cell>
          <cell r="C571" t="str">
            <v>FW MONDAVI RES PT NOIR14 75X6</v>
          </cell>
          <cell r="D571" t="str">
            <v>Robert Mondavi Reserve Carneros Pinot Noir 2014</v>
          </cell>
          <cell r="E571" t="str">
            <v>EA</v>
          </cell>
          <cell r="F571">
            <v>6</v>
          </cell>
          <cell r="G571" t="str">
            <v>75 cl x 6</v>
          </cell>
          <cell r="H571" t="str">
            <v>U</v>
          </cell>
          <cell r="I571" t="str">
            <v>United States</v>
          </cell>
          <cell r="J571" t="str">
            <v>USA</v>
          </cell>
          <cell r="K571" t="str">
            <v>California</v>
          </cell>
          <cell r="L571" t="str">
            <v>Still Red</v>
          </cell>
          <cell r="M571" t="str">
            <v>Fine Wine</v>
          </cell>
          <cell r="N571">
            <v>24.525300000000001</v>
          </cell>
          <cell r="O571">
            <v>2.6718999999999999</v>
          </cell>
        </row>
        <row r="572">
          <cell r="B572">
            <v>4137418</v>
          </cell>
          <cell r="C572" t="str">
            <v>FW MONDAVI OAKVIL CAB S18 75X6</v>
          </cell>
          <cell r="D572" t="str">
            <v>Robert Mondavi Winery Estate Cabernet Sauvignon 2018</v>
          </cell>
          <cell r="E572" t="str">
            <v>EA</v>
          </cell>
          <cell r="F572">
            <v>6</v>
          </cell>
          <cell r="G572" t="str">
            <v>75 cl x 6</v>
          </cell>
          <cell r="H572" t="str">
            <v>U</v>
          </cell>
          <cell r="I572" t="str">
            <v>United States</v>
          </cell>
          <cell r="J572" t="str">
            <v>USA</v>
          </cell>
          <cell r="K572" t="str">
            <v>California</v>
          </cell>
          <cell r="L572" t="str">
            <v>Still Red</v>
          </cell>
          <cell r="M572" t="str">
            <v>Fine Wine</v>
          </cell>
          <cell r="N572">
            <v>30.529699999999998</v>
          </cell>
          <cell r="O572">
            <v>2.6718999999999999</v>
          </cell>
        </row>
        <row r="573">
          <cell r="B573">
            <v>4137419</v>
          </cell>
          <cell r="C573" t="str">
            <v>FW MONDAVI OAKVILL CB S19 75X6</v>
          </cell>
          <cell r="D573" t="str">
            <v>Robert Mondavi Winery Estate Cabernet Sauvignon 2019</v>
          </cell>
          <cell r="E573" t="str">
            <v>EA</v>
          </cell>
          <cell r="F573">
            <v>6</v>
          </cell>
          <cell r="G573" t="str">
            <v>75 cl x 6</v>
          </cell>
          <cell r="H573" t="str">
            <v>U</v>
          </cell>
          <cell r="I573" t="str">
            <v>United States</v>
          </cell>
          <cell r="J573" t="str">
            <v>USA</v>
          </cell>
          <cell r="K573" t="str">
            <v>California</v>
          </cell>
          <cell r="L573" t="str">
            <v>Still Red</v>
          </cell>
          <cell r="M573" t="str">
            <v>Fine Wine</v>
          </cell>
          <cell r="N573">
            <v>33.481699999999996</v>
          </cell>
          <cell r="O573">
            <v>2.6718999999999999</v>
          </cell>
        </row>
        <row r="574">
          <cell r="B574">
            <v>4137420</v>
          </cell>
          <cell r="C574" t="str">
            <v>FW MONDAVI OAKVIL CAB S20 75X6</v>
          </cell>
          <cell r="D574" t="str">
            <v>Robert Mondavi Winery Estate Cabernet Sauvignon 2020</v>
          </cell>
          <cell r="E574" t="str">
            <v>EA</v>
          </cell>
          <cell r="F574">
            <v>6</v>
          </cell>
          <cell r="G574" t="str">
            <v>75 cl x 6</v>
          </cell>
          <cell r="H574" t="str">
            <v>S</v>
          </cell>
          <cell r="I574" t="str">
            <v>United States</v>
          </cell>
          <cell r="J574" t="str">
            <v>USA</v>
          </cell>
          <cell r="K574" t="str">
            <v>California</v>
          </cell>
          <cell r="L574" t="str">
            <v>Still Red</v>
          </cell>
          <cell r="M574" t="str">
            <v>Fine Wine</v>
          </cell>
          <cell r="N574">
            <v>33.631999999999998</v>
          </cell>
          <cell r="O574">
            <v>2.6718999999999999</v>
          </cell>
        </row>
        <row r="575">
          <cell r="B575">
            <v>4261918</v>
          </cell>
          <cell r="C575" t="str">
            <v>MONDAVI EST CHARDONNAY 18 75X6</v>
          </cell>
          <cell r="D575" t="str">
            <v>Robert Mondavi Winery Estates Carneros Chardonnay 2018</v>
          </cell>
          <cell r="E575" t="str">
            <v>EA</v>
          </cell>
          <cell r="F575">
            <v>6</v>
          </cell>
          <cell r="G575" t="str">
            <v>75 cl x 6</v>
          </cell>
          <cell r="H575" t="str">
            <v>U</v>
          </cell>
          <cell r="I575" t="str">
            <v>United States</v>
          </cell>
          <cell r="J575" t="str">
            <v>USA</v>
          </cell>
          <cell r="K575" t="str">
            <v>California</v>
          </cell>
          <cell r="L575" t="str">
            <v>Still White</v>
          </cell>
          <cell r="M575" t="str">
            <v>Best</v>
          </cell>
          <cell r="N575">
            <v>19.904299999999999</v>
          </cell>
          <cell r="O575">
            <v>2.6718999999999999</v>
          </cell>
        </row>
        <row r="576">
          <cell r="B576">
            <v>4261919</v>
          </cell>
          <cell r="C576" t="str">
            <v>MONDAVI EST CHARDONNAY 19 75X6</v>
          </cell>
          <cell r="D576" t="str">
            <v>Robert Mondavi Winery Estates Carneros Chardonnay 2019</v>
          </cell>
          <cell r="E576" t="str">
            <v>EA</v>
          </cell>
          <cell r="F576">
            <v>6</v>
          </cell>
          <cell r="G576" t="str">
            <v>75 cl x 6</v>
          </cell>
          <cell r="H576" t="str">
            <v>U</v>
          </cell>
          <cell r="I576" t="str">
            <v>United States</v>
          </cell>
          <cell r="J576" t="str">
            <v>USA</v>
          </cell>
          <cell r="K576" t="str">
            <v>California</v>
          </cell>
          <cell r="L576" t="str">
            <v>Still White</v>
          </cell>
          <cell r="M576" t="str">
            <v>Best</v>
          </cell>
          <cell r="N576">
            <v>24.055499999999999</v>
          </cell>
          <cell r="O576">
            <v>2.6718999999999999</v>
          </cell>
        </row>
        <row r="577">
          <cell r="B577">
            <v>4261920</v>
          </cell>
          <cell r="C577" t="str">
            <v>MONDAVI EST CHARDONN 20 75X6</v>
          </cell>
          <cell r="D577" t="str">
            <v>Robert Mondavi Winery Estates Carneros Chardonnay 2020</v>
          </cell>
          <cell r="E577" t="str">
            <v>EA</v>
          </cell>
          <cell r="F577">
            <v>6</v>
          </cell>
          <cell r="G577" t="str">
            <v>75 cl x 6</v>
          </cell>
          <cell r="H577" t="str">
            <v>U</v>
          </cell>
          <cell r="I577" t="str">
            <v>United States</v>
          </cell>
          <cell r="J577" t="str">
            <v>USA</v>
          </cell>
          <cell r="K577" t="str">
            <v>California</v>
          </cell>
          <cell r="L577" t="str">
            <v>Still White</v>
          </cell>
          <cell r="M577" t="str">
            <v>Best</v>
          </cell>
          <cell r="N577">
            <v>24.055499999999999</v>
          </cell>
          <cell r="O577">
            <v>2.6718999999999999</v>
          </cell>
        </row>
        <row r="578">
          <cell r="B578">
            <v>4261921</v>
          </cell>
          <cell r="C578" t="str">
            <v>MONDAVI EST CHARDONNAY 21 75X6</v>
          </cell>
          <cell r="D578" t="str">
            <v>Robert Mondavi Winery Estates Carneros Chardonnay 2021</v>
          </cell>
          <cell r="E578" t="str">
            <v>EA</v>
          </cell>
          <cell r="F578">
            <v>6</v>
          </cell>
          <cell r="G578" t="str">
            <v>75 cl x 6</v>
          </cell>
          <cell r="H578" t="str">
            <v>U</v>
          </cell>
          <cell r="I578" t="str">
            <v>United States</v>
          </cell>
          <cell r="J578" t="str">
            <v>USA</v>
          </cell>
          <cell r="K578" t="str">
            <v>California</v>
          </cell>
          <cell r="L578" t="str">
            <v>Still White</v>
          </cell>
          <cell r="M578" t="str">
            <v>Best</v>
          </cell>
          <cell r="N578">
            <v>24.492699999999999</v>
          </cell>
          <cell r="O578">
            <v>2.6718999999999999</v>
          </cell>
        </row>
        <row r="579">
          <cell r="B579">
            <v>4261922</v>
          </cell>
          <cell r="C579" t="str">
            <v>MONDAVI EST CHARDONNAY 22 75X6</v>
          </cell>
          <cell r="D579" t="str">
            <v>Robert Mondavi Winery Estates Carneros Chardonnay 2022</v>
          </cell>
          <cell r="E579" t="str">
            <v>EA</v>
          </cell>
          <cell r="F579">
            <v>6</v>
          </cell>
          <cell r="G579" t="str">
            <v>75 cl x 6</v>
          </cell>
          <cell r="H579" t="str">
            <v>S</v>
          </cell>
          <cell r="I579" t="str">
            <v>United States</v>
          </cell>
          <cell r="J579" t="str">
            <v>USA</v>
          </cell>
          <cell r="K579" t="str">
            <v>California</v>
          </cell>
          <cell r="L579" t="str">
            <v>Still White</v>
          </cell>
          <cell r="M579" t="str">
            <v>Best</v>
          </cell>
          <cell r="N579">
            <v>24.696300000000001</v>
          </cell>
          <cell r="O579">
            <v>2.6718999999999999</v>
          </cell>
        </row>
        <row r="580">
          <cell r="B580">
            <v>7481316</v>
          </cell>
          <cell r="C580" t="str">
            <v>MONDAVI RES CHARDONNAY 16 75X6</v>
          </cell>
          <cell r="D580" t="str">
            <v>Robert Mondavi Reserve Carneros Chardonnay 2016</v>
          </cell>
          <cell r="E580" t="str">
            <v>EA</v>
          </cell>
          <cell r="F580">
            <v>6</v>
          </cell>
          <cell r="G580" t="str">
            <v>75 cl x 6</v>
          </cell>
          <cell r="H580" t="str">
            <v>U</v>
          </cell>
          <cell r="I580" t="str">
            <v>United States</v>
          </cell>
          <cell r="J580" t="str">
            <v>USA</v>
          </cell>
          <cell r="K580" t="str">
            <v>California</v>
          </cell>
          <cell r="L580" t="str">
            <v>Still White</v>
          </cell>
          <cell r="M580" t="str">
            <v>Best</v>
          </cell>
          <cell r="N580">
            <v>19.3432</v>
          </cell>
          <cell r="O580">
            <v>2.6718999999999999</v>
          </cell>
        </row>
        <row r="581">
          <cell r="B581">
            <v>7527019</v>
          </cell>
          <cell r="C581" t="str">
            <v>FW MONDAVI RES FUME BLC19 75X6</v>
          </cell>
          <cell r="D581" t="str">
            <v>Robert Mondavi Winery Reserve To Kalon Napa Valley Fume Blanc 2019</v>
          </cell>
          <cell r="E581" t="str">
            <v>EA</v>
          </cell>
          <cell r="F581">
            <v>6</v>
          </cell>
          <cell r="G581" t="str">
            <v>75 cl x 6</v>
          </cell>
          <cell r="H581" t="str">
            <v>U</v>
          </cell>
          <cell r="I581" t="str">
            <v>United States</v>
          </cell>
          <cell r="J581" t="str">
            <v>USA</v>
          </cell>
          <cell r="K581" t="str">
            <v>California</v>
          </cell>
          <cell r="L581" t="str">
            <v>Still Red</v>
          </cell>
          <cell r="M581" t="str">
            <v>Fine Wine</v>
          </cell>
          <cell r="N581">
            <v>33.481699999999996</v>
          </cell>
          <cell r="O581">
            <v>2.6718999999999999</v>
          </cell>
        </row>
        <row r="582">
          <cell r="B582">
            <v>7527020</v>
          </cell>
          <cell r="C582" t="str">
            <v>FW MONDAVI RES FUME BLC20 75X6</v>
          </cell>
          <cell r="D582" t="str">
            <v>Robert Mondavi Winery Reserve To Kalon Napa Valley Fume Blanc 2020</v>
          </cell>
          <cell r="E582" t="str">
            <v>EA</v>
          </cell>
          <cell r="F582">
            <v>6</v>
          </cell>
          <cell r="G582" t="str">
            <v>75 cl x 6</v>
          </cell>
          <cell r="H582" t="str">
            <v>U</v>
          </cell>
          <cell r="I582" t="str">
            <v>United States</v>
          </cell>
          <cell r="J582" t="str">
            <v>USA</v>
          </cell>
          <cell r="K582" t="str">
            <v>California</v>
          </cell>
          <cell r="L582" t="str">
            <v>Still Red</v>
          </cell>
          <cell r="M582" t="str">
            <v>Fine Wine</v>
          </cell>
          <cell r="N582">
            <v>33.631999999999998</v>
          </cell>
          <cell r="O582">
            <v>2.6718999999999999</v>
          </cell>
        </row>
        <row r="583">
          <cell r="B583">
            <v>7527021</v>
          </cell>
          <cell r="C583" t="str">
            <v>FW MONDAVI RES FUM BLNC21 75X6</v>
          </cell>
          <cell r="D583" t="str">
            <v>Robert Mondavi Winery Reserve To Kalon Napa Valley Fume Blanc 2021</v>
          </cell>
          <cell r="E583" t="str">
            <v>EA</v>
          </cell>
          <cell r="F583">
            <v>6</v>
          </cell>
          <cell r="G583" t="str">
            <v>75 cl x 6</v>
          </cell>
          <cell r="H583" t="str">
            <v>S</v>
          </cell>
          <cell r="I583" t="str">
            <v>United States</v>
          </cell>
          <cell r="J583" t="str">
            <v>USA</v>
          </cell>
          <cell r="K583" t="str">
            <v>California</v>
          </cell>
          <cell r="L583" t="str">
            <v>Still Red</v>
          </cell>
          <cell r="M583" t="str">
            <v>Fine Wine</v>
          </cell>
          <cell r="N583">
            <v>33.631999999999998</v>
          </cell>
          <cell r="O583">
            <v>2.6718999999999999</v>
          </cell>
        </row>
        <row r="584">
          <cell r="B584">
            <v>7616717</v>
          </cell>
          <cell r="C584" t="str">
            <v>FW MONDAVI T KALON CB S17 75X6</v>
          </cell>
          <cell r="D584" t="str">
            <v>Robert Mondavi Winery Reserve To Kalon Cabernet Sauvignon 2017</v>
          </cell>
          <cell r="E584" t="str">
            <v>EA</v>
          </cell>
          <cell r="F584">
            <v>6</v>
          </cell>
          <cell r="G584" t="str">
            <v>75 cl x 6</v>
          </cell>
          <cell r="H584" t="str">
            <v>U</v>
          </cell>
          <cell r="I584" t="str">
            <v>United States</v>
          </cell>
          <cell r="J584" t="str">
            <v>USA</v>
          </cell>
          <cell r="K584" t="str">
            <v>California</v>
          </cell>
          <cell r="M584" t="str">
            <v>Fine Wine</v>
          </cell>
          <cell r="N584">
            <v>74.465299999999999</v>
          </cell>
          <cell r="O584">
            <v>2.6718999999999999</v>
          </cell>
        </row>
        <row r="585">
          <cell r="B585">
            <v>7616719</v>
          </cell>
          <cell r="C585" t="str">
            <v>FW MONDAVI T KALON CB S19 75X6</v>
          </cell>
          <cell r="D585" t="str">
            <v>Robert Mondavi Winery Reserve To Kalon Cabernet Sauvignon 2022</v>
          </cell>
          <cell r="E585" t="str">
            <v>EA</v>
          </cell>
          <cell r="F585">
            <v>6</v>
          </cell>
          <cell r="G585" t="str">
            <v>75 cl x 6</v>
          </cell>
          <cell r="H585" t="str">
            <v>S</v>
          </cell>
          <cell r="I585" t="str">
            <v>United States</v>
          </cell>
          <cell r="J585" t="str">
            <v>USA</v>
          </cell>
          <cell r="K585" t="str">
            <v>California</v>
          </cell>
          <cell r="M585" t="str">
            <v>Fine Wine</v>
          </cell>
          <cell r="N585">
            <v>74.492699999999999</v>
          </cell>
          <cell r="O585">
            <v>2.6718999999999999</v>
          </cell>
        </row>
        <row r="586">
          <cell r="B586">
            <v>71975</v>
          </cell>
          <cell r="C586" t="str">
            <v>SIETE SOLES ESTAT SAUVMV 75X12</v>
          </cell>
          <cell r="D586" t="str">
            <v>Siete Soles Estate Sauvignon Blanc MV</v>
          </cell>
          <cell r="E586" t="str">
            <v>EA</v>
          </cell>
          <cell r="F586">
            <v>12</v>
          </cell>
          <cell r="G586" t="str">
            <v>75 cl x 12</v>
          </cell>
          <cell r="H586" t="str">
            <v>U</v>
          </cell>
          <cell r="I586" t="str">
            <v>Chile</v>
          </cell>
          <cell r="J586" t="str">
            <v>Chile</v>
          </cell>
          <cell r="K586" t="str">
            <v>Central Valley</v>
          </cell>
          <cell r="L586" t="str">
            <v>Still White</v>
          </cell>
          <cell r="M586" t="str">
            <v>Good</v>
          </cell>
          <cell r="N586">
            <v>1.6994</v>
          </cell>
          <cell r="O586">
            <v>2.6718999999999999</v>
          </cell>
        </row>
        <row r="587">
          <cell r="B587">
            <v>35063</v>
          </cell>
          <cell r="C587" t="str">
            <v>FC STONIER PINOT NOIR 75X6</v>
          </cell>
          <cell r="D587" t="str">
            <v>Stonier Pinot Noir, Mornington Peninsula</v>
          </cell>
          <cell r="E587" t="str">
            <v>EA</v>
          </cell>
          <cell r="F587">
            <v>6</v>
          </cell>
          <cell r="G587" t="str">
            <v>75 cl x 6</v>
          </cell>
          <cell r="H587" t="str">
            <v>U</v>
          </cell>
          <cell r="I587" t="str">
            <v>Australia</v>
          </cell>
          <cell r="J587" t="str">
            <v>Australia</v>
          </cell>
          <cell r="K587" t="str">
            <v>Victoria</v>
          </cell>
          <cell r="L587" t="str">
            <v>Still Red</v>
          </cell>
          <cell r="M587" t="str">
            <v>Better</v>
          </cell>
          <cell r="N587">
            <v>7.2927999999999997</v>
          </cell>
          <cell r="O587">
            <v>2.6718999999999999</v>
          </cell>
        </row>
        <row r="588">
          <cell r="B588">
            <v>38588</v>
          </cell>
          <cell r="C588" t="str">
            <v>STONIER RESERVE PINOT 75X6</v>
          </cell>
          <cell r="D588" t="str">
            <v>Stonier Reserve Pinot Noir, Mornington Peninsula</v>
          </cell>
          <cell r="E588" t="str">
            <v>EA</v>
          </cell>
          <cell r="F588">
            <v>6</v>
          </cell>
          <cell r="G588" t="str">
            <v>75 cl x 6</v>
          </cell>
          <cell r="H588" t="str">
            <v>U</v>
          </cell>
          <cell r="I588" t="str">
            <v>Australia</v>
          </cell>
          <cell r="J588" t="str">
            <v>Australia</v>
          </cell>
          <cell r="K588" t="str">
            <v>Victoria</v>
          </cell>
          <cell r="L588" t="str">
            <v>Still Red</v>
          </cell>
          <cell r="M588" t="str">
            <v>Best</v>
          </cell>
          <cell r="N588">
            <v>18.189499999999999</v>
          </cell>
          <cell r="O588">
            <v>2.6718999999999999</v>
          </cell>
        </row>
        <row r="589">
          <cell r="B589">
            <v>74027</v>
          </cell>
          <cell r="C589" t="str">
            <v>STONIER KBS CHARDONNAY 75X6</v>
          </cell>
          <cell r="D589" t="str">
            <v>Stonier KBS Single Vineyard Chardonnay</v>
          </cell>
          <cell r="E589" t="str">
            <v>EA</v>
          </cell>
          <cell r="F589">
            <v>6</v>
          </cell>
          <cell r="G589" t="str">
            <v>75 cl x 6</v>
          </cell>
          <cell r="H589" t="str">
            <v>U</v>
          </cell>
          <cell r="I589" t="str">
            <v>Australia</v>
          </cell>
          <cell r="J589" t="str">
            <v>Australia</v>
          </cell>
          <cell r="K589" t="str">
            <v>Victoria</v>
          </cell>
          <cell r="L589" t="str">
            <v>Still White</v>
          </cell>
          <cell r="M589" t="str">
            <v>Best</v>
          </cell>
          <cell r="N589">
            <v>18.353200000000001</v>
          </cell>
          <cell r="O589">
            <v>2.6718999999999999</v>
          </cell>
        </row>
        <row r="590">
          <cell r="B590">
            <v>75981</v>
          </cell>
          <cell r="C590" t="str">
            <v>STONIER RESERVE CHARD 16 75X6</v>
          </cell>
          <cell r="D590" t="str">
            <v>Stonier Reserve Mornington Peninsula Chardonnay 2016</v>
          </cell>
          <cell r="E590" t="str">
            <v>EA</v>
          </cell>
          <cell r="F590">
            <v>6</v>
          </cell>
          <cell r="G590" t="str">
            <v>75 cl x 6</v>
          </cell>
          <cell r="H590" t="str">
            <v>U</v>
          </cell>
          <cell r="I590" t="str">
            <v>Australia</v>
          </cell>
          <cell r="J590" t="str">
            <v>Australia</v>
          </cell>
          <cell r="K590" t="str">
            <v>Victoria</v>
          </cell>
          <cell r="L590" t="str">
            <v>Still White</v>
          </cell>
          <cell r="M590" t="str">
            <v>Best</v>
          </cell>
          <cell r="N590">
            <v>16.345600000000001</v>
          </cell>
          <cell r="O590">
            <v>2.6718999999999999</v>
          </cell>
        </row>
        <row r="591">
          <cell r="B591">
            <v>38587</v>
          </cell>
          <cell r="C591" t="str">
            <v>STONIER PINOT NOIR 150X6</v>
          </cell>
          <cell r="D591" t="str">
            <v>Stonier Pinot Noir, Mornington Peninsula</v>
          </cell>
          <cell r="E591" t="str">
            <v>EA</v>
          </cell>
          <cell r="F591">
            <v>6</v>
          </cell>
          <cell r="G591" t="str">
            <v>150cl x 6</v>
          </cell>
          <cell r="H591" t="str">
            <v>U</v>
          </cell>
          <cell r="I591" t="str">
            <v>Australia</v>
          </cell>
          <cell r="J591" t="str">
            <v>Australia</v>
          </cell>
          <cell r="K591" t="str">
            <v>Victoria</v>
          </cell>
          <cell r="L591" t="str">
            <v>Still Red</v>
          </cell>
          <cell r="M591" t="str">
            <v>Better</v>
          </cell>
          <cell r="N591">
            <v>16.309699999999999</v>
          </cell>
          <cell r="O591">
            <v>5.3437999999999999</v>
          </cell>
        </row>
        <row r="592">
          <cell r="B592">
            <v>10695</v>
          </cell>
          <cell r="C592" t="str">
            <v>LANATA BAROLO LO ZOCOLAIO 75x6</v>
          </cell>
          <cell r="D592" t="str">
            <v>Barolo, Lo Zoccolaio, Domini Villa Lanata</v>
          </cell>
          <cell r="E592" t="str">
            <v>EA</v>
          </cell>
          <cell r="F592">
            <v>6</v>
          </cell>
          <cell r="G592" t="str">
            <v>75 cl x 6</v>
          </cell>
          <cell r="H592" t="str">
            <v>U</v>
          </cell>
          <cell r="I592" t="str">
            <v>Italy</v>
          </cell>
          <cell r="J592" t="str">
            <v>Italy</v>
          </cell>
          <cell r="K592" t="str">
            <v>Piemonte</v>
          </cell>
          <cell r="M592" t="str">
            <v>Best</v>
          </cell>
          <cell r="N592">
            <v>13.1714</v>
          </cell>
          <cell r="O592">
            <v>2.6718999999999999</v>
          </cell>
        </row>
        <row r="593">
          <cell r="B593">
            <v>10853</v>
          </cell>
          <cell r="C593" t="str">
            <v>LANATA BARBERA D'ALBA 75x6</v>
          </cell>
          <cell r="D593" t="str">
            <v>Barbera d’Alba, Suculé, Domini Villa Lanata</v>
          </cell>
          <cell r="E593" t="str">
            <v>EA</v>
          </cell>
          <cell r="F593">
            <v>6</v>
          </cell>
          <cell r="G593" t="str">
            <v>75 cl x 6</v>
          </cell>
          <cell r="H593" t="str">
            <v>U</v>
          </cell>
          <cell r="I593" t="str">
            <v>Italy</v>
          </cell>
          <cell r="J593" t="str">
            <v>Italy</v>
          </cell>
          <cell r="K593" t="str">
            <v>Piemonte</v>
          </cell>
          <cell r="M593" t="str">
            <v>Better</v>
          </cell>
          <cell r="N593">
            <v>4.8959000000000001</v>
          </cell>
          <cell r="O593">
            <v>2.6718999999999999</v>
          </cell>
        </row>
        <row r="594">
          <cell r="B594">
            <v>10909</v>
          </cell>
          <cell r="C594" t="str">
            <v>GAVI DI GAVI TOLEDANA 75x6</v>
          </cell>
          <cell r="D594" t="str">
            <v>Gavi di Gavi, Toledana, Domini Villa Lanata</v>
          </cell>
          <cell r="E594" t="str">
            <v>EA</v>
          </cell>
          <cell r="F594">
            <v>6</v>
          </cell>
          <cell r="G594" t="str">
            <v>75 cl x 6</v>
          </cell>
          <cell r="H594" t="str">
            <v>S</v>
          </cell>
          <cell r="I594" t="str">
            <v>Italy</v>
          </cell>
          <cell r="J594" t="str">
            <v>Italy</v>
          </cell>
          <cell r="K594" t="str">
            <v>Piemonte</v>
          </cell>
          <cell r="L594" t="str">
            <v>Still White</v>
          </cell>
          <cell r="M594" t="str">
            <v>Better</v>
          </cell>
          <cell r="N594">
            <v>4.8380999999999998</v>
          </cell>
          <cell r="O594">
            <v>2.6718999999999999</v>
          </cell>
        </row>
        <row r="595">
          <cell r="B595">
            <v>10911</v>
          </cell>
          <cell r="C595" t="str">
            <v>LANATA CHARDONNAY 75x6</v>
          </cell>
          <cell r="D595" t="str">
            <v>Langhe Chardonnay, Domini Villa Lanata</v>
          </cell>
          <cell r="E595" t="str">
            <v>EA</v>
          </cell>
          <cell r="F595">
            <v>6</v>
          </cell>
          <cell r="G595" t="str">
            <v>75 cl x 6</v>
          </cell>
          <cell r="H595" t="str">
            <v>S</v>
          </cell>
          <cell r="I595" t="str">
            <v>Italy</v>
          </cell>
          <cell r="J595" t="str">
            <v>Italy</v>
          </cell>
          <cell r="K595" t="str">
            <v>Piemonte</v>
          </cell>
          <cell r="L595" t="str">
            <v>Still White</v>
          </cell>
          <cell r="M595" t="str">
            <v>Good</v>
          </cell>
          <cell r="N595">
            <v>2.8995000000000002</v>
          </cell>
          <cell r="O595">
            <v>2.6718999999999999</v>
          </cell>
        </row>
        <row r="596">
          <cell r="B596">
            <v>17871</v>
          </cell>
          <cell r="C596" t="str">
            <v>LANATA GAVI LA DORIA 75x6</v>
          </cell>
          <cell r="D596" t="str">
            <v>Gavi, La Doria, Cascina La Doria</v>
          </cell>
          <cell r="E596" t="str">
            <v>EA</v>
          </cell>
          <cell r="F596">
            <v>6</v>
          </cell>
          <cell r="G596" t="str">
            <v>75 cl x 6</v>
          </cell>
          <cell r="H596" t="str">
            <v>S</v>
          </cell>
          <cell r="I596" t="str">
            <v>Italy</v>
          </cell>
          <cell r="J596" t="str">
            <v>Italy</v>
          </cell>
          <cell r="K596" t="str">
            <v>Piemonte</v>
          </cell>
          <cell r="M596" t="str">
            <v>Good</v>
          </cell>
          <cell r="N596">
            <v>3.6450999999999998</v>
          </cell>
          <cell r="O596">
            <v>2.6718999999999999</v>
          </cell>
        </row>
        <row r="597">
          <cell r="B597">
            <v>28370</v>
          </cell>
          <cell r="C597" t="str">
            <v>WAIPARA HILLS SAUV BLA 75X6</v>
          </cell>
          <cell r="D597" t="str">
            <v>Waipara Hills Sauvignon Blanc, Marlborough</v>
          </cell>
          <cell r="E597" t="str">
            <v>EA</v>
          </cell>
          <cell r="F597">
            <v>6</v>
          </cell>
          <cell r="G597" t="str">
            <v>75 cl x 6</v>
          </cell>
          <cell r="H597" t="str">
            <v>S</v>
          </cell>
          <cell r="I597" t="str">
            <v>New Zealand</v>
          </cell>
          <cell r="J597" t="str">
            <v>New Zealand</v>
          </cell>
          <cell r="K597" t="str">
            <v>Marlborough</v>
          </cell>
          <cell r="L597" t="str">
            <v>Still White</v>
          </cell>
          <cell r="M597" t="str">
            <v>Good</v>
          </cell>
          <cell r="N597">
            <v>3.9994000000000001</v>
          </cell>
          <cell r="O597">
            <v>2.6718999999999999</v>
          </cell>
        </row>
        <row r="598">
          <cell r="B598">
            <v>28372</v>
          </cell>
          <cell r="C598" t="str">
            <v>WAIPARA HILLS PINOT NOIR 75X6</v>
          </cell>
          <cell r="D598" t="str">
            <v>Waipara Hills Pinot Noir, Central Otago</v>
          </cell>
          <cell r="E598" t="str">
            <v>EA</v>
          </cell>
          <cell r="F598">
            <v>6</v>
          </cell>
          <cell r="G598" t="str">
            <v>75 cl x 6</v>
          </cell>
          <cell r="H598" t="str">
            <v>S</v>
          </cell>
          <cell r="I598" t="str">
            <v>New Zealand</v>
          </cell>
          <cell r="J598" t="str">
            <v>New Zealand</v>
          </cell>
          <cell r="K598" t="str">
            <v>Central Otago</v>
          </cell>
          <cell r="L598" t="str">
            <v>Still Red</v>
          </cell>
          <cell r="M598" t="str">
            <v>Better</v>
          </cell>
          <cell r="N598">
            <v>5.8544</v>
          </cell>
          <cell r="O598">
            <v>2.6718999999999999</v>
          </cell>
        </row>
        <row r="599">
          <cell r="B599">
            <v>44603</v>
          </cell>
          <cell r="C599" t="str">
            <v>COLUMBIA CREST H3 CAB S 75X12</v>
          </cell>
          <cell r="D599" t="str">
            <v>Columbia Crest H3 Cabernet Sauvignon, Washington State</v>
          </cell>
          <cell r="E599" t="str">
            <v>EA</v>
          </cell>
          <cell r="F599">
            <v>12</v>
          </cell>
          <cell r="G599" t="str">
            <v>75 cl x 12</v>
          </cell>
          <cell r="H599" t="str">
            <v>S</v>
          </cell>
          <cell r="I599" t="str">
            <v>United States</v>
          </cell>
          <cell r="J599" t="str">
            <v>USA</v>
          </cell>
          <cell r="K599" t="str">
            <v>Washington State</v>
          </cell>
          <cell r="L599" t="str">
            <v>Still Red</v>
          </cell>
          <cell r="M599" t="str">
            <v>Good</v>
          </cell>
          <cell r="N599">
            <v>6.3734999999999999</v>
          </cell>
          <cell r="O599">
            <v>2.6718999999999999</v>
          </cell>
        </row>
        <row r="600">
          <cell r="B600">
            <v>44604</v>
          </cell>
          <cell r="C600" t="str">
            <v>P&amp;H PINOT NOIR 19 75X12</v>
          </cell>
          <cell r="D600" t="str">
            <v>Patz and Hall Pinot Noir 2019, Sonoma Coast</v>
          </cell>
          <cell r="E600" t="str">
            <v>EA</v>
          </cell>
          <cell r="F600">
            <v>12</v>
          </cell>
          <cell r="G600" t="str">
            <v>75 cl x 12</v>
          </cell>
          <cell r="H600" t="str">
            <v>S</v>
          </cell>
          <cell r="I600" t="str">
            <v>United States</v>
          </cell>
          <cell r="J600" t="str">
            <v>USA</v>
          </cell>
          <cell r="K600" t="str">
            <v>California</v>
          </cell>
          <cell r="L600" t="str">
            <v>Still Red</v>
          </cell>
          <cell r="M600" t="str">
            <v>Fine Wine</v>
          </cell>
          <cell r="N600">
            <v>21.127600000000001</v>
          </cell>
          <cell r="O600">
            <v>2.6718999999999999</v>
          </cell>
        </row>
        <row r="601">
          <cell r="B601">
            <v>44610</v>
          </cell>
          <cell r="C601" t="str">
            <v>COLUMBIA CREST GE SYRAH 75X12</v>
          </cell>
          <cell r="D601" t="str">
            <v>Columbia Crest Grand Estates Syrah, Washington State</v>
          </cell>
          <cell r="E601" t="str">
            <v>EA</v>
          </cell>
          <cell r="F601">
            <v>12</v>
          </cell>
          <cell r="G601" t="str">
            <v>75 cl x 12</v>
          </cell>
          <cell r="H601" t="str">
            <v>S</v>
          </cell>
          <cell r="I601" t="str">
            <v>United States</v>
          </cell>
          <cell r="J601" t="str">
            <v>USA</v>
          </cell>
          <cell r="K601" t="str">
            <v>Washington State</v>
          </cell>
          <cell r="L601" t="str">
            <v>Still Red</v>
          </cell>
          <cell r="M601" t="str">
            <v>Good</v>
          </cell>
          <cell r="N601">
            <v>5.0073999999999996</v>
          </cell>
          <cell r="O601">
            <v>2.6718999999999999</v>
          </cell>
        </row>
        <row r="602">
          <cell r="B602">
            <v>44613</v>
          </cell>
          <cell r="C602" t="str">
            <v>COLUMBIA CREST GE CAB S 75X12</v>
          </cell>
          <cell r="D602" t="str">
            <v>Columbia Crest Grand Estates Cabernet Sauvignon, Washington State</v>
          </cell>
          <cell r="E602" t="str">
            <v>EA</v>
          </cell>
          <cell r="F602">
            <v>12</v>
          </cell>
          <cell r="G602" t="str">
            <v>75 cl x 12</v>
          </cell>
          <cell r="H602" t="str">
            <v>S</v>
          </cell>
          <cell r="I602" t="str">
            <v>United States</v>
          </cell>
          <cell r="J602" t="str">
            <v>USA</v>
          </cell>
          <cell r="K602" t="str">
            <v>Washington State</v>
          </cell>
          <cell r="L602" t="str">
            <v>Still Red</v>
          </cell>
          <cell r="M602" t="str">
            <v>Good</v>
          </cell>
          <cell r="N602">
            <v>5.0073999999999996</v>
          </cell>
          <cell r="O602">
            <v>2.6718999999999999</v>
          </cell>
        </row>
        <row r="603">
          <cell r="B603">
            <v>44622</v>
          </cell>
          <cell r="C603" t="str">
            <v>COLUMBIA CREST GE MERLOT 75X12</v>
          </cell>
          <cell r="D603" t="str">
            <v>Columbia Crest Grand Estates Merlot, Washington State</v>
          </cell>
          <cell r="E603" t="str">
            <v>EA</v>
          </cell>
          <cell r="F603">
            <v>12</v>
          </cell>
          <cell r="G603" t="str">
            <v>75 cl x 12</v>
          </cell>
          <cell r="H603" t="str">
            <v>S</v>
          </cell>
          <cell r="I603" t="str">
            <v>United States</v>
          </cell>
          <cell r="J603" t="str">
            <v>USA</v>
          </cell>
          <cell r="K603" t="str">
            <v>Washington State</v>
          </cell>
          <cell r="L603" t="str">
            <v>Still Red</v>
          </cell>
          <cell r="M603" t="str">
            <v>Good</v>
          </cell>
          <cell r="N603">
            <v>5.0073999999999996</v>
          </cell>
          <cell r="O603">
            <v>2.6718999999999999</v>
          </cell>
        </row>
        <row r="604">
          <cell r="B604">
            <v>44623</v>
          </cell>
          <cell r="C604" t="str">
            <v>COLUMBIA CREST GE CHARDO 75X12</v>
          </cell>
          <cell r="D604" t="str">
            <v>Columbia Crest Grand Estates Chardonnay, Washington State</v>
          </cell>
          <cell r="E604" t="str">
            <v>EA</v>
          </cell>
          <cell r="F604">
            <v>12</v>
          </cell>
          <cell r="G604" t="str">
            <v>75 cl x 12</v>
          </cell>
          <cell r="H604" t="str">
            <v>S</v>
          </cell>
          <cell r="I604" t="str">
            <v>United States</v>
          </cell>
          <cell r="J604" t="str">
            <v>USA</v>
          </cell>
          <cell r="K604" t="str">
            <v>Washington State</v>
          </cell>
          <cell r="L604" t="str">
            <v>Still White</v>
          </cell>
          <cell r="M604" t="str">
            <v>Good</v>
          </cell>
          <cell r="N604">
            <v>5.0073999999999996</v>
          </cell>
          <cell r="O604">
            <v>2.6718999999999999</v>
          </cell>
        </row>
        <row r="605">
          <cell r="B605">
            <v>44625</v>
          </cell>
          <cell r="C605" t="str">
            <v>STE MICH IN WELL CHARD21 75X12</v>
          </cell>
          <cell r="D605" t="str">
            <v>Chateau Ste Michelle Indian Wells Chardonnay 2021, Washington State</v>
          </cell>
          <cell r="E605" t="str">
            <v>EA</v>
          </cell>
          <cell r="F605">
            <v>12</v>
          </cell>
          <cell r="G605" t="str">
            <v>75 cl x 12</v>
          </cell>
          <cell r="H605" t="str">
            <v>S</v>
          </cell>
          <cell r="I605" t="str">
            <v>United States</v>
          </cell>
          <cell r="J605" t="str">
            <v>USA</v>
          </cell>
          <cell r="K605" t="str">
            <v>USA</v>
          </cell>
          <cell r="L605" t="str">
            <v>Still White</v>
          </cell>
          <cell r="M605" t="str">
            <v>Best</v>
          </cell>
          <cell r="N605">
            <v>8.0594999999999999</v>
          </cell>
          <cell r="O605">
            <v>2.6718999999999999</v>
          </cell>
        </row>
        <row r="606">
          <cell r="B606">
            <v>44626</v>
          </cell>
          <cell r="C606" t="str">
            <v>STE MICH IN WEL CAB S 20 75X12</v>
          </cell>
          <cell r="D606" t="str">
            <v>Chateau Ste Michelle Indian Wells Cabernet Sauvignon 2020, Washignton State</v>
          </cell>
          <cell r="E606" t="str">
            <v>EA</v>
          </cell>
          <cell r="F606">
            <v>12</v>
          </cell>
          <cell r="G606" t="str">
            <v>75 cl x 12</v>
          </cell>
          <cell r="H606" t="str">
            <v>S</v>
          </cell>
          <cell r="I606" t="str">
            <v>United States</v>
          </cell>
          <cell r="J606" t="str">
            <v>USA</v>
          </cell>
          <cell r="K606" t="str">
            <v>USA</v>
          </cell>
          <cell r="L606" t="str">
            <v>Still Red</v>
          </cell>
          <cell r="M606" t="str">
            <v>Best</v>
          </cell>
          <cell r="N606">
            <v>8.0594999999999999</v>
          </cell>
          <cell r="O606">
            <v>2.6718999999999999</v>
          </cell>
        </row>
        <row r="607">
          <cell r="B607">
            <v>44629</v>
          </cell>
          <cell r="C607" t="str">
            <v>STE MICH COL VALLEY MERL 75X12</v>
          </cell>
          <cell r="D607" t="str">
            <v>Chateau Ste Michelle Columbia Valley Merlot, Washignton State</v>
          </cell>
          <cell r="E607" t="str">
            <v>EA</v>
          </cell>
          <cell r="F607">
            <v>12</v>
          </cell>
          <cell r="G607" t="str">
            <v>75 cl x 12</v>
          </cell>
          <cell r="H607" t="str">
            <v>S</v>
          </cell>
          <cell r="I607" t="str">
            <v>United States</v>
          </cell>
          <cell r="J607" t="str">
            <v>USA</v>
          </cell>
          <cell r="K607" t="str">
            <v>USA</v>
          </cell>
          <cell r="L607" t="str">
            <v>Still Red</v>
          </cell>
          <cell r="M607" t="str">
            <v>Good</v>
          </cell>
          <cell r="N607">
            <v>5.6003999999999996</v>
          </cell>
          <cell r="O607">
            <v>2.6718999999999999</v>
          </cell>
        </row>
        <row r="608">
          <cell r="B608">
            <v>44636</v>
          </cell>
          <cell r="C608" t="str">
            <v>14 HANDS CAB SAUVIGNON 75X12</v>
          </cell>
          <cell r="D608" t="str">
            <v>14 Hands Cabernet Sauvignon, Washington State</v>
          </cell>
          <cell r="E608" t="str">
            <v>EA</v>
          </cell>
          <cell r="F608">
            <v>12</v>
          </cell>
          <cell r="G608" t="str">
            <v>75 cl x 12</v>
          </cell>
          <cell r="H608" t="str">
            <v>S</v>
          </cell>
          <cell r="I608" t="str">
            <v>United States</v>
          </cell>
          <cell r="J608" t="str">
            <v>USA</v>
          </cell>
          <cell r="K608" t="str">
            <v>Washington State</v>
          </cell>
          <cell r="L608" t="str">
            <v>Still Red</v>
          </cell>
          <cell r="M608" t="str">
            <v>Best</v>
          </cell>
          <cell r="N608">
            <v>4.9173999999999998</v>
          </cell>
          <cell r="O608">
            <v>2.6718999999999999</v>
          </cell>
        </row>
        <row r="609">
          <cell r="B609">
            <v>44637</v>
          </cell>
          <cell r="C609" t="str">
            <v>14 HANDS CHARDONNAY 75X12</v>
          </cell>
          <cell r="D609" t="str">
            <v>14 Hands Chardonnay, Washington State</v>
          </cell>
          <cell r="E609" t="str">
            <v>EA</v>
          </cell>
          <cell r="F609">
            <v>12</v>
          </cell>
          <cell r="G609" t="str">
            <v>75 cl x 12</v>
          </cell>
          <cell r="H609" t="str">
            <v>S</v>
          </cell>
          <cell r="I609" t="str">
            <v>United States</v>
          </cell>
          <cell r="J609" t="str">
            <v>USA</v>
          </cell>
          <cell r="K609" t="str">
            <v>Washington State</v>
          </cell>
          <cell r="L609" t="str">
            <v>Still White</v>
          </cell>
          <cell r="M609" t="str">
            <v>Good</v>
          </cell>
          <cell r="N609">
            <v>4.9173999999999998</v>
          </cell>
          <cell r="O609">
            <v>2.6718999999999999</v>
          </cell>
        </row>
        <row r="610">
          <cell r="B610">
            <v>44638</v>
          </cell>
          <cell r="C610" t="str">
            <v>14 HANDS HTT RED 75X12</v>
          </cell>
          <cell r="D610" t="str">
            <v>14 Hands Hot to Trot Red Blend, Washington State</v>
          </cell>
          <cell r="E610" t="str">
            <v>EA</v>
          </cell>
          <cell r="F610">
            <v>12</v>
          </cell>
          <cell r="G610" t="str">
            <v>75 cl x 12</v>
          </cell>
          <cell r="H610" t="str">
            <v>S</v>
          </cell>
          <cell r="I610" t="str">
            <v>United States</v>
          </cell>
          <cell r="J610" t="str">
            <v>USA</v>
          </cell>
          <cell r="L610" t="str">
            <v>Still Red</v>
          </cell>
          <cell r="M610" t="str">
            <v>Good</v>
          </cell>
          <cell r="N610">
            <v>4.6441999999999997</v>
          </cell>
          <cell r="O610">
            <v>2.6718999999999999</v>
          </cell>
        </row>
        <row r="611">
          <cell r="B611">
            <v>44639</v>
          </cell>
          <cell r="C611" t="str">
            <v>14 HANDS MERLOT 75X12</v>
          </cell>
          <cell r="D611" t="str">
            <v>14 Hands Merlot, Washington State</v>
          </cell>
          <cell r="E611" t="str">
            <v>EA</v>
          </cell>
          <cell r="F611">
            <v>12</v>
          </cell>
          <cell r="G611" t="str">
            <v>75 cl x 12</v>
          </cell>
          <cell r="H611" t="str">
            <v>S</v>
          </cell>
          <cell r="I611" t="str">
            <v>United States</v>
          </cell>
          <cell r="J611" t="str">
            <v>USA</v>
          </cell>
          <cell r="K611" t="str">
            <v>Washington State</v>
          </cell>
          <cell r="L611" t="str">
            <v>Still Red</v>
          </cell>
          <cell r="M611" t="str">
            <v>Good</v>
          </cell>
          <cell r="N611">
            <v>4.9173999999999998</v>
          </cell>
          <cell r="O611">
            <v>2.6718999999999999</v>
          </cell>
        </row>
        <row r="612">
          <cell r="B612">
            <v>44640</v>
          </cell>
          <cell r="C612" t="str">
            <v>14 HANDS RUN WILD RED 75X12</v>
          </cell>
          <cell r="D612" t="str">
            <v>14 Hands Run Wild Red Blend, Washington State</v>
          </cell>
          <cell r="E612" t="str">
            <v>EA</v>
          </cell>
          <cell r="F612">
            <v>12</v>
          </cell>
          <cell r="G612" t="str">
            <v>75 cl x 12</v>
          </cell>
          <cell r="H612" t="str">
            <v>S</v>
          </cell>
          <cell r="I612" t="str">
            <v>United States</v>
          </cell>
          <cell r="J612" t="str">
            <v>USA</v>
          </cell>
          <cell r="K612" t="str">
            <v>Washington State</v>
          </cell>
          <cell r="L612" t="str">
            <v>Still Red</v>
          </cell>
          <cell r="M612" t="str">
            <v>Good</v>
          </cell>
          <cell r="N612">
            <v>4.6307999999999998</v>
          </cell>
          <cell r="O612">
            <v>2.6718999999999999</v>
          </cell>
        </row>
        <row r="613">
          <cell r="B613">
            <v>44646</v>
          </cell>
          <cell r="C613" t="str">
            <v>FW P&amp;H CHARDONNAY 19 75X12</v>
          </cell>
          <cell r="D613" t="str">
            <v>Patz and Hall Chardonnay 2019, Sonoma</v>
          </cell>
          <cell r="E613" t="str">
            <v>EA</v>
          </cell>
          <cell r="F613">
            <v>12</v>
          </cell>
          <cell r="G613" t="str">
            <v>75 cl x 12</v>
          </cell>
          <cell r="H613" t="str">
            <v>S</v>
          </cell>
          <cell r="I613" t="str">
            <v>United States</v>
          </cell>
          <cell r="J613" t="str">
            <v>USA</v>
          </cell>
          <cell r="K613" t="str">
            <v>California</v>
          </cell>
          <cell r="L613" t="str">
            <v>Still White</v>
          </cell>
          <cell r="M613" t="str">
            <v>Fine Wine</v>
          </cell>
          <cell r="N613">
            <v>18.668600000000001</v>
          </cell>
          <cell r="O613">
            <v>2.6718999999999999</v>
          </cell>
        </row>
        <row r="614">
          <cell r="B614">
            <v>44660</v>
          </cell>
          <cell r="C614" t="str">
            <v>FW EROICA XLC RIESLING19 75X12</v>
          </cell>
          <cell r="D614" t="str">
            <v>Eroica XLC Riesling 2019, Washington states</v>
          </cell>
          <cell r="E614" t="str">
            <v>EA</v>
          </cell>
          <cell r="F614">
            <v>12</v>
          </cell>
          <cell r="G614" t="str">
            <v>75 cl x 12</v>
          </cell>
          <cell r="H614" t="str">
            <v>S</v>
          </cell>
          <cell r="I614" t="str">
            <v>United States</v>
          </cell>
          <cell r="J614" t="str">
            <v>USA</v>
          </cell>
          <cell r="K614" t="str">
            <v>Washington State</v>
          </cell>
          <cell r="L614" t="str">
            <v>Still White</v>
          </cell>
          <cell r="M614" t="str">
            <v>Fine Wine</v>
          </cell>
          <cell r="N614">
            <v>13.7356</v>
          </cell>
          <cell r="O614">
            <v>2.6718999999999999</v>
          </cell>
        </row>
        <row r="615">
          <cell r="B615">
            <v>44664</v>
          </cell>
          <cell r="C615" t="str">
            <v>FW P&amp;H DUTTON CHARDON 19 75X12</v>
          </cell>
          <cell r="D615" t="str">
            <v>Patz and Hall Dutton Ranch Chardonnay 2019, Sonoma Coast</v>
          </cell>
          <cell r="E615" t="str">
            <v>EA</v>
          </cell>
          <cell r="F615">
            <v>12</v>
          </cell>
          <cell r="G615" t="str">
            <v>75 cl x 12</v>
          </cell>
          <cell r="H615" t="str">
            <v>S</v>
          </cell>
          <cell r="I615" t="str">
            <v>United States</v>
          </cell>
          <cell r="J615" t="str">
            <v>USA</v>
          </cell>
          <cell r="K615" t="str">
            <v>California</v>
          </cell>
          <cell r="L615" t="str">
            <v>Still White</v>
          </cell>
          <cell r="M615" t="str">
            <v>Fine Wine</v>
          </cell>
          <cell r="N615">
            <v>19.671500000000002</v>
          </cell>
          <cell r="O615">
            <v>2.6718999999999999</v>
          </cell>
        </row>
        <row r="616">
          <cell r="B616">
            <v>44671</v>
          </cell>
          <cell r="C616" t="str">
            <v>ERATH RESPLEND P NOIR 19 75X12</v>
          </cell>
          <cell r="D616" t="str">
            <v>Erath Resplendent Pinot Noir 2019, Oregon</v>
          </cell>
          <cell r="E616" t="str">
            <v>EA</v>
          </cell>
          <cell r="F616">
            <v>12</v>
          </cell>
          <cell r="G616" t="str">
            <v>75 cl x 12</v>
          </cell>
          <cell r="H616" t="str">
            <v>S</v>
          </cell>
          <cell r="I616" t="str">
            <v>United States</v>
          </cell>
          <cell r="J616" t="str">
            <v>USA</v>
          </cell>
          <cell r="K616" t="str">
            <v>Oregon</v>
          </cell>
          <cell r="L616" t="str">
            <v>Still Red</v>
          </cell>
          <cell r="M616" t="str">
            <v>Best</v>
          </cell>
          <cell r="N616">
            <v>9.1057000000000006</v>
          </cell>
          <cell r="O616">
            <v>2.6718999999999999</v>
          </cell>
        </row>
        <row r="617">
          <cell r="B617">
            <v>45342</v>
          </cell>
          <cell r="C617" t="str">
            <v>COLUMBIA CREST H3 MERLOT 75X12</v>
          </cell>
          <cell r="D617" t="str">
            <v>Columbia Crest H3 Merlot, Washington State</v>
          </cell>
          <cell r="E617" t="str">
            <v>EA</v>
          </cell>
          <cell r="F617">
            <v>12</v>
          </cell>
          <cell r="G617" t="str">
            <v>75 cl x 12</v>
          </cell>
          <cell r="H617" t="str">
            <v>S</v>
          </cell>
          <cell r="I617" t="str">
            <v>United States</v>
          </cell>
          <cell r="J617" t="str">
            <v>USA</v>
          </cell>
          <cell r="K617" t="str">
            <v>Washington State</v>
          </cell>
          <cell r="L617" t="str">
            <v>Still Red</v>
          </cell>
          <cell r="M617" t="str">
            <v>Good</v>
          </cell>
          <cell r="N617">
            <v>6.3734999999999999</v>
          </cell>
          <cell r="O617">
            <v>2.6718999999999999</v>
          </cell>
        </row>
        <row r="618">
          <cell r="B618">
            <v>44600</v>
          </cell>
          <cell r="C618" t="str">
            <v>COL CREST 2 VINES MERLOT 75X6</v>
          </cell>
          <cell r="D618" t="str">
            <v>Columbia Crest Two Vines Merlot, Washington State</v>
          </cell>
          <cell r="E618" t="str">
            <v>EA</v>
          </cell>
          <cell r="F618">
            <v>6</v>
          </cell>
          <cell r="G618" t="str">
            <v>75 cl x 6</v>
          </cell>
          <cell r="H618" t="str">
            <v>S</v>
          </cell>
          <cell r="I618" t="str">
            <v>United States</v>
          </cell>
          <cell r="J618" t="str">
            <v>USA</v>
          </cell>
          <cell r="K618" t="str">
            <v>Washington State</v>
          </cell>
          <cell r="M618" t="str">
            <v>Good</v>
          </cell>
          <cell r="N618">
            <v>3.6594000000000002</v>
          </cell>
          <cell r="O618">
            <v>2.6718999999999999</v>
          </cell>
        </row>
        <row r="619">
          <cell r="B619">
            <v>44601</v>
          </cell>
          <cell r="C619" t="str">
            <v>COL CREST 2 VINES CHARDO 75X6</v>
          </cell>
          <cell r="D619" t="str">
            <v>Columbia Crest Two Vines Chardonnay, Wshington State</v>
          </cell>
          <cell r="E619" t="str">
            <v>EA</v>
          </cell>
          <cell r="F619">
            <v>6</v>
          </cell>
          <cell r="G619" t="str">
            <v>75 cl x 6</v>
          </cell>
          <cell r="H619" t="str">
            <v>S</v>
          </cell>
          <cell r="I619" t="str">
            <v>United States</v>
          </cell>
          <cell r="J619" t="str">
            <v>USA</v>
          </cell>
          <cell r="K619" t="str">
            <v>Washington State</v>
          </cell>
          <cell r="L619" t="str">
            <v>Still White</v>
          </cell>
          <cell r="M619" t="str">
            <v>Good</v>
          </cell>
          <cell r="N619">
            <v>3.6594000000000002</v>
          </cell>
          <cell r="O619">
            <v>2.6718999999999999</v>
          </cell>
        </row>
        <row r="620">
          <cell r="B620">
            <v>44602</v>
          </cell>
          <cell r="C620" t="str">
            <v>COL CREST 2 VINES C SAUV 75X6</v>
          </cell>
          <cell r="D620" t="str">
            <v>Columbia Crest Two Vines Cabernet Sauvignon, Washington State</v>
          </cell>
          <cell r="E620" t="str">
            <v>EA</v>
          </cell>
          <cell r="F620">
            <v>6</v>
          </cell>
          <cell r="G620" t="str">
            <v>75 cl x 6</v>
          </cell>
          <cell r="H620" t="str">
            <v>S</v>
          </cell>
          <cell r="I620" t="str">
            <v>United States</v>
          </cell>
          <cell r="J620" t="str">
            <v>USA</v>
          </cell>
          <cell r="K620" t="str">
            <v>Washington State</v>
          </cell>
          <cell r="L620" t="str">
            <v>Still Red</v>
          </cell>
          <cell r="M620" t="str">
            <v>Good</v>
          </cell>
          <cell r="N620">
            <v>3.6594000000000002</v>
          </cell>
          <cell r="O620">
            <v>2.6718999999999999</v>
          </cell>
        </row>
        <row r="621">
          <cell r="B621">
            <v>44605</v>
          </cell>
          <cell r="C621" t="str">
            <v>FW COLUMBIA CR RE SYRAH20 75X6</v>
          </cell>
          <cell r="D621" t="str">
            <v>Columbia Crest Reserve Syrah Coyote Canyon Vineyard 2020, Washington State</v>
          </cell>
          <cell r="E621" t="str">
            <v>EA</v>
          </cell>
          <cell r="F621">
            <v>6</v>
          </cell>
          <cell r="G621" t="str">
            <v>75 cl x 6</v>
          </cell>
          <cell r="H621" t="str">
            <v>S</v>
          </cell>
          <cell r="I621" t="str">
            <v>United States</v>
          </cell>
          <cell r="J621" t="str">
            <v>USA</v>
          </cell>
          <cell r="K621" t="str">
            <v>Washington State</v>
          </cell>
          <cell r="L621" t="str">
            <v>Still Red</v>
          </cell>
          <cell r="M621" t="str">
            <v>Best</v>
          </cell>
          <cell r="N621">
            <v>13.837</v>
          </cell>
          <cell r="O621">
            <v>3.2063000000000001</v>
          </cell>
        </row>
        <row r="622">
          <cell r="B622">
            <v>44606</v>
          </cell>
          <cell r="C622" t="str">
            <v>COLUMBIA CREST H3 MERLOT 75X6</v>
          </cell>
          <cell r="D622" t="str">
            <v>Columbia Crest H3 Merlot, Washington State</v>
          </cell>
          <cell r="E622" t="str">
            <v>EA</v>
          </cell>
          <cell r="F622">
            <v>6</v>
          </cell>
          <cell r="G622" t="str">
            <v>75 cl x 6</v>
          </cell>
          <cell r="H622" t="str">
            <v>U</v>
          </cell>
          <cell r="I622" t="str">
            <v>United States</v>
          </cell>
          <cell r="J622" t="str">
            <v>USA</v>
          </cell>
          <cell r="K622" t="str">
            <v>Washington State</v>
          </cell>
          <cell r="L622" t="str">
            <v>Still Red</v>
          </cell>
          <cell r="M622" t="str">
            <v>Good</v>
          </cell>
          <cell r="N622">
            <v>6.4599000000000002</v>
          </cell>
          <cell r="O622">
            <v>2.6718999999999999</v>
          </cell>
        </row>
        <row r="623">
          <cell r="B623">
            <v>44609</v>
          </cell>
          <cell r="C623" t="str">
            <v>FW COLUMBIA CRE RE CABS20 75X6</v>
          </cell>
          <cell r="D623" t="str">
            <v>Columbia Crest Reserve Cabernet Sauvignon Wautoma Springs Vineyard 2020, Washington State</v>
          </cell>
          <cell r="E623" t="str">
            <v>EA</v>
          </cell>
          <cell r="F623">
            <v>6</v>
          </cell>
          <cell r="G623" t="str">
            <v>75 cl x 6</v>
          </cell>
          <cell r="H623" t="str">
            <v>U</v>
          </cell>
          <cell r="I623" t="str">
            <v>United States</v>
          </cell>
          <cell r="J623" t="str">
            <v>USA</v>
          </cell>
          <cell r="K623" t="str">
            <v>Washington State</v>
          </cell>
          <cell r="L623" t="str">
            <v>Still Red</v>
          </cell>
          <cell r="M623" t="str">
            <v>Best</v>
          </cell>
          <cell r="N623">
            <v>13.7288</v>
          </cell>
          <cell r="O623">
            <v>2.6718999999999999</v>
          </cell>
        </row>
        <row r="624">
          <cell r="B624">
            <v>44614</v>
          </cell>
          <cell r="C624" t="str">
            <v>ERATH RESERVE PIN NOIR 19 75X6</v>
          </cell>
          <cell r="D624" t="str">
            <v>Erath Reserve Collection Pinot Noir 2019, Oregon</v>
          </cell>
          <cell r="E624" t="str">
            <v>EA</v>
          </cell>
          <cell r="F624">
            <v>6</v>
          </cell>
          <cell r="G624" t="str">
            <v>75 cl x 6</v>
          </cell>
          <cell r="H624" t="str">
            <v>S</v>
          </cell>
          <cell r="I624" t="str">
            <v>United States</v>
          </cell>
          <cell r="J624" t="str">
            <v>USA</v>
          </cell>
          <cell r="K624" t="str">
            <v>Oregon</v>
          </cell>
          <cell r="L624" t="str">
            <v>Still Red</v>
          </cell>
          <cell r="M624" t="str">
            <v>Best</v>
          </cell>
          <cell r="N624">
            <v>13.821999999999999</v>
          </cell>
          <cell r="O624">
            <v>2.6718999999999999</v>
          </cell>
        </row>
        <row r="625">
          <cell r="B625">
            <v>44624</v>
          </cell>
          <cell r="C625" t="str">
            <v>STE MICH COL VALLEY SYRAH 75X6</v>
          </cell>
          <cell r="D625" t="str">
            <v>Chateau Ste Michelle Columbia Valley Syrah, Washington State</v>
          </cell>
          <cell r="E625" t="str">
            <v>EA</v>
          </cell>
          <cell r="F625">
            <v>6</v>
          </cell>
          <cell r="G625" t="str">
            <v>75 cl x 6</v>
          </cell>
          <cell r="H625" t="str">
            <v>S</v>
          </cell>
          <cell r="I625" t="str">
            <v>United States</v>
          </cell>
          <cell r="J625" t="str">
            <v>USA</v>
          </cell>
          <cell r="K625" t="str">
            <v>USA</v>
          </cell>
          <cell r="L625" t="str">
            <v>Still Red</v>
          </cell>
          <cell r="M625" t="str">
            <v>Good</v>
          </cell>
          <cell r="N625">
            <v>5.6867999999999999</v>
          </cell>
          <cell r="O625">
            <v>2.6718999999999999</v>
          </cell>
        </row>
        <row r="626">
          <cell r="B626">
            <v>44627</v>
          </cell>
          <cell r="C626" t="str">
            <v>STE MICH DRY RIESLING 75X6</v>
          </cell>
          <cell r="D626" t="str">
            <v>Chateau Ste Michelle Dry Riesling, Washignton State</v>
          </cell>
          <cell r="E626" t="str">
            <v>EA</v>
          </cell>
          <cell r="F626">
            <v>6</v>
          </cell>
          <cell r="G626" t="str">
            <v>75 cl x 6</v>
          </cell>
          <cell r="H626" t="str">
            <v>S</v>
          </cell>
          <cell r="I626" t="str">
            <v>United States</v>
          </cell>
          <cell r="J626" t="str">
            <v>USA</v>
          </cell>
          <cell r="K626" t="str">
            <v>USA</v>
          </cell>
          <cell r="L626" t="str">
            <v>Still White</v>
          </cell>
          <cell r="M626" t="str">
            <v>Good</v>
          </cell>
          <cell r="N626">
            <v>4.0475000000000003</v>
          </cell>
          <cell r="O626">
            <v>2.6718999999999999</v>
          </cell>
        </row>
        <row r="627">
          <cell r="B627">
            <v>44628</v>
          </cell>
          <cell r="C627" t="str">
            <v>STE MICH COL VALLEY RIESL 75X6</v>
          </cell>
          <cell r="D627" t="str">
            <v>Chateau Ste Michelle Columbia Valley Riesling, Washington state</v>
          </cell>
          <cell r="E627" t="str">
            <v>EA</v>
          </cell>
          <cell r="F627">
            <v>6</v>
          </cell>
          <cell r="G627" t="str">
            <v>75 cl x 6</v>
          </cell>
          <cell r="H627" t="str">
            <v>S</v>
          </cell>
          <cell r="I627" t="str">
            <v>United States</v>
          </cell>
          <cell r="J627" t="str">
            <v>USA</v>
          </cell>
          <cell r="K627" t="str">
            <v>USA</v>
          </cell>
          <cell r="L627" t="str">
            <v>Still White</v>
          </cell>
          <cell r="M627" t="str">
            <v>Good</v>
          </cell>
          <cell r="N627">
            <v>4.0475000000000003</v>
          </cell>
          <cell r="O627">
            <v>2.6718999999999999</v>
          </cell>
        </row>
        <row r="628">
          <cell r="B628">
            <v>44630</v>
          </cell>
          <cell r="C628" t="str">
            <v>STE MICH COL VALLEY CHARD 75X6</v>
          </cell>
          <cell r="D628" t="str">
            <v>Chateau Ste Michelle Columbia Valley Chardonnay, Washignton State</v>
          </cell>
          <cell r="E628" t="str">
            <v>EA</v>
          </cell>
          <cell r="F628">
            <v>6</v>
          </cell>
          <cell r="G628" t="str">
            <v>75 cl x 6</v>
          </cell>
          <cell r="H628" t="str">
            <v>S</v>
          </cell>
          <cell r="I628" t="str">
            <v>United States</v>
          </cell>
          <cell r="J628" t="str">
            <v>USA</v>
          </cell>
          <cell r="K628" t="str">
            <v>USA</v>
          </cell>
          <cell r="L628" t="str">
            <v>Still White</v>
          </cell>
          <cell r="M628" t="str">
            <v>Good</v>
          </cell>
          <cell r="N628">
            <v>5.2770000000000001</v>
          </cell>
          <cell r="O628">
            <v>2.6718999999999999</v>
          </cell>
        </row>
        <row r="629">
          <cell r="B629">
            <v>44631</v>
          </cell>
          <cell r="C629" t="str">
            <v>STE MICH COL VALLEY CAB S 75X6</v>
          </cell>
          <cell r="D629" t="str">
            <v>Chateau Ste Michelle Columbia Valley Cabernet Sauvignon, Washignton StatE</v>
          </cell>
          <cell r="E629" t="str">
            <v>EA</v>
          </cell>
          <cell r="F629">
            <v>6</v>
          </cell>
          <cell r="G629" t="str">
            <v>75 cl x 6</v>
          </cell>
          <cell r="H629" t="str">
            <v>S</v>
          </cell>
          <cell r="I629" t="str">
            <v>United States</v>
          </cell>
          <cell r="J629" t="str">
            <v>USA</v>
          </cell>
          <cell r="K629" t="str">
            <v>USA</v>
          </cell>
          <cell r="L629" t="str">
            <v>Still Red</v>
          </cell>
          <cell r="M629" t="str">
            <v>Good</v>
          </cell>
          <cell r="N629">
            <v>5.6867999999999999</v>
          </cell>
          <cell r="O629">
            <v>2.6718999999999999</v>
          </cell>
        </row>
        <row r="630">
          <cell r="B630">
            <v>44632</v>
          </cell>
          <cell r="C630" t="str">
            <v>FW STE MICH C RIDGE MER19 75X6</v>
          </cell>
          <cell r="D630" t="str">
            <v>Chateau Ste Michelle Canoe Ridge Estate Merlot 2019, Washington state</v>
          </cell>
          <cell r="E630" t="str">
            <v>EA</v>
          </cell>
          <cell r="F630">
            <v>6</v>
          </cell>
          <cell r="G630" t="str">
            <v>75 cl x 6</v>
          </cell>
          <cell r="H630" t="str">
            <v>S</v>
          </cell>
          <cell r="I630" t="str">
            <v>United States</v>
          </cell>
          <cell r="J630" t="str">
            <v>USA</v>
          </cell>
          <cell r="K630" t="str">
            <v>USA</v>
          </cell>
          <cell r="L630" t="str">
            <v>Still Red</v>
          </cell>
          <cell r="M630" t="str">
            <v>Fine Wine</v>
          </cell>
          <cell r="N630">
            <v>12.927300000000001</v>
          </cell>
          <cell r="O630">
            <v>3.1635</v>
          </cell>
        </row>
        <row r="631">
          <cell r="B631">
            <v>44633</v>
          </cell>
          <cell r="C631" t="str">
            <v>STE MICH C RIDGE CHARD 18 75X6</v>
          </cell>
          <cell r="D631" t="str">
            <v>Chateau Ste Michelle Canoe Ridge Estate Chardonnay 2018, Washington state</v>
          </cell>
          <cell r="E631" t="str">
            <v>EA</v>
          </cell>
          <cell r="F631">
            <v>6</v>
          </cell>
          <cell r="G631" t="str">
            <v>75 cl x 6</v>
          </cell>
          <cell r="H631" t="str">
            <v>S</v>
          </cell>
          <cell r="I631" t="str">
            <v>United States</v>
          </cell>
          <cell r="J631" t="str">
            <v>USA</v>
          </cell>
          <cell r="K631" t="str">
            <v>USA</v>
          </cell>
          <cell r="L631" t="str">
            <v>Still White</v>
          </cell>
          <cell r="M631" t="str">
            <v>Best</v>
          </cell>
          <cell r="N631">
            <v>10.468299999999999</v>
          </cell>
          <cell r="O631">
            <v>2.6718999999999999</v>
          </cell>
        </row>
        <row r="632">
          <cell r="B632">
            <v>44635</v>
          </cell>
          <cell r="C632" t="str">
            <v>FW STE MICH ART SER RED15 75X6</v>
          </cell>
          <cell r="D632" t="str">
            <v>Chateau Ste Michelle Artist Series Red Blend 2015, Washington State</v>
          </cell>
          <cell r="E632" t="str">
            <v>EA</v>
          </cell>
          <cell r="F632">
            <v>6</v>
          </cell>
          <cell r="G632" t="str">
            <v>75 cl x 6</v>
          </cell>
          <cell r="H632" t="str">
            <v>S</v>
          </cell>
          <cell r="I632" t="str">
            <v>United States</v>
          </cell>
          <cell r="J632" t="str">
            <v>USA</v>
          </cell>
          <cell r="K632" t="str">
            <v>USA</v>
          </cell>
          <cell r="L632" t="str">
            <v>Still Red</v>
          </cell>
          <cell r="M632" t="str">
            <v>Fine Wine</v>
          </cell>
          <cell r="N632">
            <v>25.2224</v>
          </cell>
          <cell r="O632">
            <v>2.6718999999999999</v>
          </cell>
        </row>
        <row r="633">
          <cell r="B633">
            <v>44643</v>
          </cell>
          <cell r="C633" t="str">
            <v>FW COL SOLARE SAU 75 75X6</v>
          </cell>
          <cell r="D633" t="str">
            <v>FW COL SOLARE SAU 75 75x6</v>
          </cell>
          <cell r="E633" t="str">
            <v>EA</v>
          </cell>
          <cell r="F633">
            <v>6</v>
          </cell>
          <cell r="G633" t="str">
            <v>75 cl x 6</v>
          </cell>
          <cell r="H633" t="str">
            <v>S</v>
          </cell>
          <cell r="I633" t="str">
            <v>United States</v>
          </cell>
          <cell r="J633" t="str">
            <v>USA</v>
          </cell>
          <cell r="K633" t="str">
            <v>Washington State</v>
          </cell>
          <cell r="L633" t="str">
            <v>Still Red</v>
          </cell>
          <cell r="M633" t="str">
            <v>Fine Wine</v>
          </cell>
          <cell r="N633">
            <v>45.714199999999998</v>
          </cell>
          <cell r="O633">
            <v>2.6718999999999999</v>
          </cell>
        </row>
        <row r="634">
          <cell r="B634">
            <v>44644</v>
          </cell>
          <cell r="C634" t="str">
            <v>DOM STE MICH BRUT ROSE 75X6</v>
          </cell>
          <cell r="D634" t="str">
            <v>Domaine Ste Michelle Brut Rose, Washington State</v>
          </cell>
          <cell r="E634" t="str">
            <v>EA</v>
          </cell>
          <cell r="F634">
            <v>6</v>
          </cell>
          <cell r="G634" t="str">
            <v>75 cl x 6</v>
          </cell>
          <cell r="H634" t="str">
            <v>S</v>
          </cell>
          <cell r="I634" t="str">
            <v>United States</v>
          </cell>
          <cell r="J634" t="str">
            <v>USA</v>
          </cell>
          <cell r="K634" t="str">
            <v>Washington State</v>
          </cell>
          <cell r="L634" t="str">
            <v>Sparkling White</v>
          </cell>
          <cell r="M634" t="str">
            <v>Good</v>
          </cell>
          <cell r="N634">
            <v>5.5502000000000002</v>
          </cell>
          <cell r="O634">
            <v>2.3513000000000002</v>
          </cell>
        </row>
        <row r="635">
          <cell r="B635">
            <v>44645</v>
          </cell>
          <cell r="C635" t="str">
            <v>DOM STE MICHELLE BRUT 75X6</v>
          </cell>
          <cell r="D635" t="str">
            <v>Domaine Ste Michelle Brut, Washington State</v>
          </cell>
          <cell r="E635" t="str">
            <v>EA</v>
          </cell>
          <cell r="F635">
            <v>6</v>
          </cell>
          <cell r="G635" t="str">
            <v>75 cl x 6</v>
          </cell>
          <cell r="H635" t="str">
            <v>S</v>
          </cell>
          <cell r="I635" t="str">
            <v>United States</v>
          </cell>
          <cell r="J635" t="str">
            <v>USA</v>
          </cell>
          <cell r="K635" t="str">
            <v>Washington State</v>
          </cell>
          <cell r="L635" t="str">
            <v>Sparkling White</v>
          </cell>
          <cell r="M635" t="str">
            <v>Good</v>
          </cell>
          <cell r="N635">
            <v>5.5502000000000002</v>
          </cell>
          <cell r="O635">
            <v>2.6718999999999999</v>
          </cell>
        </row>
        <row r="636">
          <cell r="B636">
            <v>44663</v>
          </cell>
          <cell r="C636" t="str">
            <v>P&amp;H GAPS CROWN P NOIR 19 75X6</v>
          </cell>
          <cell r="D636" t="str">
            <v>Patz and Hall Gap's Crown Pinot Noir 2019, Sonoma Coast</v>
          </cell>
          <cell r="E636" t="str">
            <v>EA</v>
          </cell>
          <cell r="F636">
            <v>6</v>
          </cell>
          <cell r="G636" t="str">
            <v>75 cl x 6</v>
          </cell>
          <cell r="H636" t="str">
            <v>S</v>
          </cell>
          <cell r="I636" t="str">
            <v>United States</v>
          </cell>
          <cell r="J636" t="str">
            <v>USA</v>
          </cell>
          <cell r="K636" t="str">
            <v>California</v>
          </cell>
          <cell r="L636" t="str">
            <v>Still Red</v>
          </cell>
          <cell r="M636" t="str">
            <v>Fine Wine</v>
          </cell>
          <cell r="N636">
            <v>33.4191</v>
          </cell>
          <cell r="O636">
            <v>2.6718999999999999</v>
          </cell>
        </row>
        <row r="637">
          <cell r="B637">
            <v>44670</v>
          </cell>
          <cell r="C637" t="str">
            <v>EROICA RIESLING 22 75X6</v>
          </cell>
          <cell r="D637" t="str">
            <v>Eroica Riesling 2022, Washington State</v>
          </cell>
          <cell r="E637" t="str">
            <v>EA</v>
          </cell>
          <cell r="F637">
            <v>6</v>
          </cell>
          <cell r="G637" t="str">
            <v>75 cl x 6</v>
          </cell>
          <cell r="H637" t="str">
            <v>S</v>
          </cell>
          <cell r="I637" t="str">
            <v>United States</v>
          </cell>
          <cell r="J637" t="str">
            <v>USA</v>
          </cell>
          <cell r="K637" t="str">
            <v>Washington State</v>
          </cell>
          <cell r="L637" t="str">
            <v>Still White</v>
          </cell>
          <cell r="M637" t="str">
            <v>Better</v>
          </cell>
          <cell r="N637">
            <v>8.0841999999999992</v>
          </cell>
          <cell r="O637">
            <v>2.6718999999999999</v>
          </cell>
        </row>
        <row r="638">
          <cell r="B638">
            <v>44951</v>
          </cell>
          <cell r="C638" t="str">
            <v>FW P&amp;H BOOTLEGGER CHARD18 75X6</v>
          </cell>
          <cell r="D638" t="str">
            <v>Patz and Hall Bootlegger's Hill Chardonnay 2018, California</v>
          </cell>
          <cell r="E638" t="str">
            <v>EA</v>
          </cell>
          <cell r="F638">
            <v>6</v>
          </cell>
          <cell r="G638" t="str">
            <v>75 cl x 6</v>
          </cell>
          <cell r="H638" t="str">
            <v>S</v>
          </cell>
          <cell r="I638" t="str">
            <v>United States</v>
          </cell>
          <cell r="J638" t="str">
            <v>USA</v>
          </cell>
          <cell r="K638" t="str">
            <v>California</v>
          </cell>
          <cell r="L638" t="str">
            <v>Still White</v>
          </cell>
          <cell r="M638" t="str">
            <v>Fine Wine</v>
          </cell>
          <cell r="N638">
            <v>33.509099999999997</v>
          </cell>
          <cell r="O638">
            <v>2.2317999999999998</v>
          </cell>
        </row>
        <row r="639">
          <cell r="B639">
            <v>44952</v>
          </cell>
          <cell r="C639" t="str">
            <v>FW P&amp;H LITTLE BOOT PN 17 75X6</v>
          </cell>
          <cell r="D639" t="str">
            <v>Patz and Hall Little Boot Vineyard Pinot Noir 2017, California</v>
          </cell>
          <cell r="E639" t="str">
            <v>EA</v>
          </cell>
          <cell r="F639">
            <v>6</v>
          </cell>
          <cell r="G639" t="str">
            <v>75 cl x 6</v>
          </cell>
          <cell r="H639" t="str">
            <v>S</v>
          </cell>
          <cell r="I639" t="str">
            <v>United States</v>
          </cell>
          <cell r="J639" t="str">
            <v>USA</v>
          </cell>
          <cell r="K639" t="str">
            <v>California</v>
          </cell>
          <cell r="L639" t="str">
            <v>Still Red</v>
          </cell>
          <cell r="M639" t="str">
            <v>Fine Wine</v>
          </cell>
          <cell r="N639">
            <v>33.509099999999997</v>
          </cell>
          <cell r="O639">
            <v>2.2317999999999998</v>
          </cell>
        </row>
        <row r="640">
          <cell r="B640">
            <v>45653</v>
          </cell>
          <cell r="C640" t="str">
            <v>FW COLUMBIA CRE RE CABS21 75X6</v>
          </cell>
          <cell r="D640" t="str">
            <v>Columbia Crest Reserve Cabernet Sauvignon Wautoma Springs Vineyard 2021, Washington State</v>
          </cell>
          <cell r="E640" t="str">
            <v>EA</v>
          </cell>
          <cell r="F640">
            <v>6</v>
          </cell>
          <cell r="G640" t="str">
            <v>75 cl x 6</v>
          </cell>
          <cell r="H640" t="str">
            <v>S</v>
          </cell>
          <cell r="I640" t="str">
            <v>United States</v>
          </cell>
          <cell r="J640" t="str">
            <v>USA</v>
          </cell>
          <cell r="K640" t="str">
            <v>Washington State</v>
          </cell>
          <cell r="L640" t="str">
            <v>Still Red</v>
          </cell>
          <cell r="M640" t="str">
            <v>Best</v>
          </cell>
          <cell r="N640">
            <v>13.837</v>
          </cell>
          <cell r="O640">
            <v>2.6718999999999999</v>
          </cell>
        </row>
        <row r="641">
          <cell r="B641">
            <v>45654</v>
          </cell>
          <cell r="C641" t="str">
            <v>FW STE MIC CLD CRE CB S20 75X6</v>
          </cell>
          <cell r="D641" t="str">
            <v>Chateau Ste Michelle Cold Creek Vineyard Cabernet Sauvignon 2020, Washington State</v>
          </cell>
          <cell r="E641" t="str">
            <v>EA</v>
          </cell>
          <cell r="F641">
            <v>6</v>
          </cell>
          <cell r="G641" t="str">
            <v>75 cl x 6</v>
          </cell>
          <cell r="H641" t="str">
            <v>S</v>
          </cell>
          <cell r="I641" t="str">
            <v>United States</v>
          </cell>
          <cell r="J641" t="str">
            <v>USA</v>
          </cell>
          <cell r="K641" t="str">
            <v>USA</v>
          </cell>
          <cell r="L641" t="str">
            <v>Still Red</v>
          </cell>
          <cell r="M641" t="str">
            <v>Fine Wine</v>
          </cell>
          <cell r="N641">
            <v>13.017300000000001</v>
          </cell>
          <cell r="O641">
            <v>2.6718999999999999</v>
          </cell>
        </row>
        <row r="642">
          <cell r="B642">
            <v>44503</v>
          </cell>
          <cell r="C642" t="str">
            <v>ODD BIRD SPUMANTE 0% 75X6</v>
          </cell>
          <cell r="D642" t="str">
            <v>Odd Bird Spumante Glera 0%, Veneto</v>
          </cell>
          <cell r="E642" t="str">
            <v>EA</v>
          </cell>
          <cell r="F642">
            <v>6</v>
          </cell>
          <cell r="G642" t="str">
            <v>75 cl x 6</v>
          </cell>
          <cell r="H642" t="str">
            <v>S</v>
          </cell>
          <cell r="I642" t="str">
            <v>Italy</v>
          </cell>
          <cell r="J642" t="str">
            <v>Italy</v>
          </cell>
          <cell r="K642" t="str">
            <v>Veneto</v>
          </cell>
          <cell r="L642" t="str">
            <v>Sparkling White</v>
          </cell>
          <cell r="M642" t="str">
            <v>Good</v>
          </cell>
          <cell r="N642">
            <v>6.2816999999999998</v>
          </cell>
          <cell r="O642">
            <v>0</v>
          </cell>
        </row>
        <row r="643">
          <cell r="B643">
            <v>71096</v>
          </cell>
          <cell r="C643" t="str">
            <v>TUFFOLO GAVI 75X6</v>
          </cell>
          <cell r="D643" t="str">
            <v>Tuffolo Gavi DOCG</v>
          </cell>
          <cell r="E643" t="str">
            <v>EA</v>
          </cell>
          <cell r="F643">
            <v>6</v>
          </cell>
          <cell r="G643" t="str">
            <v>75 cl x 6</v>
          </cell>
          <cell r="H643" t="str">
            <v>S</v>
          </cell>
          <cell r="I643" t="str">
            <v>Italy</v>
          </cell>
          <cell r="J643" t="str">
            <v>Italy</v>
          </cell>
          <cell r="K643" t="str">
            <v>Piemonte</v>
          </cell>
          <cell r="M643" t="str">
            <v>Good</v>
          </cell>
          <cell r="N643">
            <v>3.7416</v>
          </cell>
          <cell r="O643">
            <v>2.6718999999999999</v>
          </cell>
        </row>
        <row r="644">
          <cell r="B644">
            <v>71097</v>
          </cell>
          <cell r="C644" t="str">
            <v>VOLTOLINO GAVI 75X6</v>
          </cell>
          <cell r="D644" t="str">
            <v>Voltolino Gavi DOCG</v>
          </cell>
          <cell r="E644" t="str">
            <v>EA</v>
          </cell>
          <cell r="F644">
            <v>6</v>
          </cell>
          <cell r="G644" t="str">
            <v>75 cl x 6</v>
          </cell>
          <cell r="H644" t="str">
            <v>S</v>
          </cell>
          <cell r="I644" t="str">
            <v>Italy</v>
          </cell>
          <cell r="J644" t="str">
            <v>Italy</v>
          </cell>
          <cell r="K644" t="str">
            <v>Piemonte</v>
          </cell>
          <cell r="M644" t="str">
            <v>Good</v>
          </cell>
          <cell r="N644">
            <v>3.8292999999999999</v>
          </cell>
          <cell r="O644">
            <v>2.6718999999999999</v>
          </cell>
        </row>
        <row r="645">
          <cell r="B645">
            <v>60442</v>
          </cell>
          <cell r="C645" t="str">
            <v>CITTA DEI PONTI PG 75X6</v>
          </cell>
          <cell r="D645" t="str">
            <v>Citta dei Ponti Pinot Grigio delle Venezie DOC</v>
          </cell>
          <cell r="E645" t="str">
            <v>EA</v>
          </cell>
          <cell r="F645">
            <v>6</v>
          </cell>
          <cell r="G645" t="str">
            <v>75 cl x 6</v>
          </cell>
          <cell r="H645" t="str">
            <v>S</v>
          </cell>
          <cell r="I645" t="str">
            <v>Italy</v>
          </cell>
          <cell r="J645" t="str">
            <v>Italy</v>
          </cell>
          <cell r="K645" t="str">
            <v>Veneto</v>
          </cell>
          <cell r="M645" t="str">
            <v>Price Fighter</v>
          </cell>
          <cell r="N645">
            <v>1.8264</v>
          </cell>
          <cell r="O645">
            <v>2.6718999999999999</v>
          </cell>
        </row>
        <row r="646">
          <cell r="B646">
            <v>67146</v>
          </cell>
          <cell r="C646" t="str">
            <v>TASARI INZOLIA 75X6</v>
          </cell>
          <cell r="D646" t="str">
            <v>Tasari Inzolia Terre Siciliane IGT</v>
          </cell>
          <cell r="E646" t="str">
            <v>EA</v>
          </cell>
          <cell r="F646">
            <v>6</v>
          </cell>
          <cell r="G646" t="str">
            <v>75 cl x 6</v>
          </cell>
          <cell r="H646" t="str">
            <v>S</v>
          </cell>
          <cell r="I646" t="str">
            <v>Italy</v>
          </cell>
          <cell r="J646" t="str">
            <v>Italy</v>
          </cell>
          <cell r="K646" t="str">
            <v>Sicilia</v>
          </cell>
          <cell r="M646" t="str">
            <v>Price Fighter</v>
          </cell>
          <cell r="N646">
            <v>1.5894999999999999</v>
          </cell>
          <cell r="O646">
            <v>2.6718999999999999</v>
          </cell>
        </row>
        <row r="647">
          <cell r="B647">
            <v>68722</v>
          </cell>
          <cell r="C647" t="str">
            <v>TASARI NERO D'AVOLA 75X6</v>
          </cell>
          <cell r="D647" t="str">
            <v>Tasari Nero d'Avola Terre Siciliane IGT</v>
          </cell>
          <cell r="E647" t="str">
            <v>EA</v>
          </cell>
          <cell r="F647">
            <v>6</v>
          </cell>
          <cell r="G647" t="str">
            <v>75 cl x 6</v>
          </cell>
          <cell r="H647" t="str">
            <v>S</v>
          </cell>
          <cell r="I647" t="str">
            <v>Italy</v>
          </cell>
          <cell r="J647" t="str">
            <v>Italy</v>
          </cell>
          <cell r="K647" t="str">
            <v>Sicilia</v>
          </cell>
          <cell r="M647" t="str">
            <v>Price Fighter</v>
          </cell>
          <cell r="N647">
            <v>1.8555999999999999</v>
          </cell>
          <cell r="O647">
            <v>2.6718999999999999</v>
          </cell>
        </row>
        <row r="648">
          <cell r="B648">
            <v>60213</v>
          </cell>
          <cell r="C648" t="str">
            <v>GIUMARA GRECANICO 75X6</v>
          </cell>
          <cell r="D648" t="str">
            <v>Terre di Giumara Grecanico IGT Sicilia Caruso-Minini</v>
          </cell>
          <cell r="E648" t="str">
            <v>EA</v>
          </cell>
          <cell r="F648">
            <v>6</v>
          </cell>
          <cell r="G648" t="str">
            <v>75 cl x 6</v>
          </cell>
          <cell r="H648" t="str">
            <v>S</v>
          </cell>
          <cell r="I648" t="str">
            <v>Italy</v>
          </cell>
          <cell r="J648" t="str">
            <v>Italy</v>
          </cell>
          <cell r="K648" t="str">
            <v>Sicilia</v>
          </cell>
          <cell r="M648" t="str">
            <v>Good</v>
          </cell>
          <cell r="N648">
            <v>2.7766999999999999</v>
          </cell>
          <cell r="O648">
            <v>2.6718999999999999</v>
          </cell>
        </row>
        <row r="649">
          <cell r="B649">
            <v>71214</v>
          </cell>
          <cell r="C649" t="str">
            <v>GIUMARA NEREL MASC FRAP 75X6</v>
          </cell>
          <cell r="D649" t="str">
            <v>Caruso Minini Terre di Giumara Nerello Mascalese Frappato</v>
          </cell>
          <cell r="E649" t="str">
            <v>EA</v>
          </cell>
          <cell r="F649">
            <v>6</v>
          </cell>
          <cell r="G649" t="str">
            <v>75 cl x 6</v>
          </cell>
          <cell r="H649" t="str">
            <v>S</v>
          </cell>
          <cell r="I649" t="str">
            <v>Italy</v>
          </cell>
          <cell r="J649" t="str">
            <v>Italy</v>
          </cell>
          <cell r="K649" t="str">
            <v>Sicilia</v>
          </cell>
          <cell r="M649" t="str">
            <v>Good</v>
          </cell>
          <cell r="N649">
            <v>2.8643999999999998</v>
          </cell>
          <cell r="O649">
            <v>2.6718999999999999</v>
          </cell>
        </row>
        <row r="650">
          <cell r="B650">
            <v>43795</v>
          </cell>
          <cell r="C650" t="str">
            <v>ORG ARANCINO ORANGE 75X6</v>
          </cell>
          <cell r="D650" t="str">
            <v>Arancino Bianco Macerato Orange Wine Terre Siciliane IGT Organic</v>
          </cell>
          <cell r="E650" t="str">
            <v>EA</v>
          </cell>
          <cell r="F650">
            <v>6</v>
          </cell>
          <cell r="G650" t="str">
            <v>75 cl x 6</v>
          </cell>
          <cell r="H650" t="str">
            <v>S</v>
          </cell>
          <cell r="I650" t="str">
            <v>Italy</v>
          </cell>
          <cell r="J650" t="str">
            <v>Italy</v>
          </cell>
          <cell r="K650" t="str">
            <v>Sicilia</v>
          </cell>
          <cell r="L650" t="str">
            <v>Still White</v>
          </cell>
          <cell r="M650" t="str">
            <v>Good</v>
          </cell>
          <cell r="N650">
            <v>5.6275000000000004</v>
          </cell>
          <cell r="O650">
            <v>2.6718999999999999</v>
          </cell>
        </row>
        <row r="651">
          <cell r="B651">
            <v>60229</v>
          </cell>
          <cell r="C651" t="str">
            <v>CARUSO &amp; MININI MARSALANV 75X6</v>
          </cell>
          <cell r="D651" t="str">
            <v>Caruso &amp; Minini Marsala Superiore Riserva (Ocado) NV</v>
          </cell>
          <cell r="E651" t="str">
            <v>EA</v>
          </cell>
          <cell r="F651">
            <v>6</v>
          </cell>
          <cell r="G651" t="str">
            <v>75 cl x 6</v>
          </cell>
          <cell r="H651" t="str">
            <v>U</v>
          </cell>
          <cell r="I651" t="str">
            <v>Italy</v>
          </cell>
          <cell r="J651" t="str">
            <v>Italy</v>
          </cell>
          <cell r="K651" t="str">
            <v>Sicilia</v>
          </cell>
          <cell r="M651" t="str">
            <v>Better</v>
          </cell>
          <cell r="N651">
            <v>4.5537000000000001</v>
          </cell>
          <cell r="O651">
            <v>3.8475000000000001</v>
          </cell>
        </row>
        <row r="652">
          <cell r="B652">
            <v>73697</v>
          </cell>
          <cell r="C652" t="str">
            <v>ORG NATURALMENTE GRILLO18 75X6</v>
          </cell>
          <cell r="D652" t="str">
            <v>Naturalmente Bio Grillo Sicilia Doc 2018</v>
          </cell>
          <cell r="E652" t="str">
            <v>EA</v>
          </cell>
          <cell r="F652">
            <v>6</v>
          </cell>
          <cell r="G652" t="str">
            <v>75 cl x 6</v>
          </cell>
          <cell r="H652" t="str">
            <v>U</v>
          </cell>
          <cell r="I652" t="str">
            <v>Italy</v>
          </cell>
          <cell r="J652" t="str">
            <v>Italy</v>
          </cell>
          <cell r="K652" t="str">
            <v>Sicilia</v>
          </cell>
          <cell r="M652" t="str">
            <v>Good</v>
          </cell>
          <cell r="N652">
            <v>4.0053000000000001</v>
          </cell>
          <cell r="O652">
            <v>2.6718999999999999</v>
          </cell>
        </row>
        <row r="653">
          <cell r="B653">
            <v>74360</v>
          </cell>
          <cell r="C653" t="str">
            <v>ORG NATURALMENTE NERO D 75X6</v>
          </cell>
          <cell r="D653" t="str">
            <v>Naturalmente Bio Nero d'Avola Sicilia DOC</v>
          </cell>
          <cell r="E653" t="str">
            <v>EA</v>
          </cell>
          <cell r="F653">
            <v>6</v>
          </cell>
          <cell r="G653" t="str">
            <v>75 cl x 6</v>
          </cell>
          <cell r="H653" t="str">
            <v>S</v>
          </cell>
          <cell r="I653" t="str">
            <v>Italy</v>
          </cell>
          <cell r="J653" t="str">
            <v>Italy</v>
          </cell>
          <cell r="K653" t="str">
            <v>Sicilia</v>
          </cell>
          <cell r="M653" t="str">
            <v>Good</v>
          </cell>
          <cell r="N653">
            <v>4.3994999999999997</v>
          </cell>
          <cell r="O653">
            <v>2.6718999999999999</v>
          </cell>
        </row>
        <row r="654">
          <cell r="B654">
            <v>75322</v>
          </cell>
          <cell r="C654" t="str">
            <v>ORG NATURALMENTE CATARR 75X6</v>
          </cell>
          <cell r="D654" t="str">
            <v>Naturalmente Bio Catarratto Terre Sicilia DOC</v>
          </cell>
          <cell r="E654" t="str">
            <v>EA</v>
          </cell>
          <cell r="F654">
            <v>6</v>
          </cell>
          <cell r="G654" t="str">
            <v>75 cl x 6</v>
          </cell>
          <cell r="H654" t="str">
            <v>S</v>
          </cell>
          <cell r="I654" t="str">
            <v>Italy</v>
          </cell>
          <cell r="J654" t="str">
            <v>Italy</v>
          </cell>
          <cell r="K654" t="str">
            <v>Sicilia</v>
          </cell>
          <cell r="L654" t="str">
            <v>Still White</v>
          </cell>
          <cell r="M654" t="str">
            <v>Good</v>
          </cell>
          <cell r="N654">
            <v>4.3994999999999997</v>
          </cell>
          <cell r="O654">
            <v>2.6718999999999999</v>
          </cell>
        </row>
        <row r="655">
          <cell r="B655">
            <v>75323</v>
          </cell>
          <cell r="C655" t="str">
            <v>ORG NATURALMENTE GRILLO 75X6</v>
          </cell>
          <cell r="D655" t="str">
            <v>Naturalmente Bio Grillo Sicilia DOC</v>
          </cell>
          <cell r="E655" t="str">
            <v>EA</v>
          </cell>
          <cell r="F655">
            <v>6</v>
          </cell>
          <cell r="G655" t="str">
            <v>75 cl x 6</v>
          </cell>
          <cell r="H655" t="str">
            <v>S</v>
          </cell>
          <cell r="I655" t="str">
            <v>Italy</v>
          </cell>
          <cell r="J655" t="str">
            <v>Italy</v>
          </cell>
          <cell r="K655" t="str">
            <v>Sicilia</v>
          </cell>
          <cell r="M655" t="str">
            <v>Good</v>
          </cell>
          <cell r="N655">
            <v>4.3994999999999997</v>
          </cell>
          <cell r="O655">
            <v>2.6718999999999999</v>
          </cell>
        </row>
        <row r="656">
          <cell r="B656">
            <v>76402</v>
          </cell>
          <cell r="C656" t="str">
            <v>ORG NATURALMENTE PERIC 75X6</v>
          </cell>
          <cell r="D656" t="str">
            <v>Naturalmente Bio Perricone Terre Siciliane IGP</v>
          </cell>
          <cell r="E656" t="str">
            <v>EA</v>
          </cell>
          <cell r="F656">
            <v>6</v>
          </cell>
          <cell r="G656" t="str">
            <v>75 cl x 6</v>
          </cell>
          <cell r="H656" t="str">
            <v>S</v>
          </cell>
          <cell r="I656" t="str">
            <v>Italy</v>
          </cell>
          <cell r="J656" t="str">
            <v>Italy</v>
          </cell>
          <cell r="K656" t="str">
            <v>Sicilia</v>
          </cell>
          <cell r="L656" t="str">
            <v>sr</v>
          </cell>
          <cell r="M656" t="str">
            <v>Good</v>
          </cell>
          <cell r="N656">
            <v>4.3994999999999997</v>
          </cell>
          <cell r="O656">
            <v>2.6718999999999999</v>
          </cell>
        </row>
        <row r="657">
          <cell r="B657">
            <v>67981</v>
          </cell>
          <cell r="C657" t="str">
            <v>TERRAVENT SABLON RGE 75X6</v>
          </cell>
          <cell r="D657" t="str">
            <v>Les Sablons AOP Ventoux Rouge Cave TerraVentoux</v>
          </cell>
          <cell r="E657" t="str">
            <v>EA</v>
          </cell>
          <cell r="F657">
            <v>6</v>
          </cell>
          <cell r="G657" t="str">
            <v>75 cl x 6</v>
          </cell>
          <cell r="H657" t="str">
            <v>U</v>
          </cell>
          <cell r="I657" t="str">
            <v>France</v>
          </cell>
          <cell r="J657" t="str">
            <v>France</v>
          </cell>
          <cell r="K657" t="str">
            <v>Rhône Valley</v>
          </cell>
          <cell r="M657" t="str">
            <v>Good</v>
          </cell>
          <cell r="N657">
            <v>2.0007000000000001</v>
          </cell>
          <cell r="O657">
            <v>2.6718999999999999</v>
          </cell>
        </row>
        <row r="658">
          <cell r="B658">
            <v>68906</v>
          </cell>
          <cell r="C658" t="str">
            <v>TERRAVENTOUX TRUFFES 75X6</v>
          </cell>
          <cell r="D658" t="str">
            <v>Cave Terraventoux Terres de Truffes</v>
          </cell>
          <cell r="E658" t="str">
            <v>EA</v>
          </cell>
          <cell r="F658">
            <v>6</v>
          </cell>
          <cell r="G658" t="str">
            <v>75 cl x 6</v>
          </cell>
          <cell r="H658" t="str">
            <v>U</v>
          </cell>
          <cell r="I658" t="str">
            <v>France</v>
          </cell>
          <cell r="J658" t="str">
            <v>France</v>
          </cell>
          <cell r="K658" t="str">
            <v>Rhône Valley</v>
          </cell>
          <cell r="M658" t="str">
            <v>Good</v>
          </cell>
          <cell r="N658">
            <v>3.0217999999999998</v>
          </cell>
          <cell r="O658">
            <v>2.6718999999999999</v>
          </cell>
        </row>
        <row r="659">
          <cell r="B659">
            <v>65720</v>
          </cell>
          <cell r="C659" t="str">
            <v>TERRAVENT SABLON RGE 37.5X12</v>
          </cell>
          <cell r="D659" t="str">
            <v>Les Sablons AOP Ventoux Rouge Cave TerraVentoux</v>
          </cell>
          <cell r="E659" t="str">
            <v>EA</v>
          </cell>
          <cell r="F659">
            <v>12</v>
          </cell>
          <cell r="G659" t="str">
            <v>37.5 cl x 12</v>
          </cell>
          <cell r="H659" t="str">
            <v>U</v>
          </cell>
          <cell r="I659" t="str">
            <v>France</v>
          </cell>
          <cell r="J659" t="str">
            <v>France</v>
          </cell>
          <cell r="K659" t="str">
            <v>Rhône Valley</v>
          </cell>
          <cell r="M659" t="str">
            <v>Good</v>
          </cell>
          <cell r="N659">
            <v>1.5806</v>
          </cell>
          <cell r="O659">
            <v>1.3359000000000001</v>
          </cell>
        </row>
        <row r="660">
          <cell r="B660">
            <v>71186</v>
          </cell>
          <cell r="C660" t="str">
            <v>LES COMBES TERRAVENT 37.5X12</v>
          </cell>
          <cell r="D660" t="str">
            <v>Les Combes IGP Vaucluse Blanc Cave TerraVentoux</v>
          </cell>
          <cell r="E660" t="str">
            <v>EA</v>
          </cell>
          <cell r="F660">
            <v>12</v>
          </cell>
          <cell r="G660" t="str">
            <v>37.5 cl x 12</v>
          </cell>
          <cell r="H660" t="str">
            <v>U</v>
          </cell>
          <cell r="I660" t="str">
            <v>France</v>
          </cell>
          <cell r="J660" t="str">
            <v>France</v>
          </cell>
          <cell r="K660" t="str">
            <v>Rhône Valley</v>
          </cell>
          <cell r="M660" t="str">
            <v>Good</v>
          </cell>
          <cell r="N660">
            <v>1.3105</v>
          </cell>
          <cell r="O660">
            <v>1.3359000000000001</v>
          </cell>
        </row>
        <row r="661">
          <cell r="B661">
            <v>44797</v>
          </cell>
          <cell r="C661" t="str">
            <v>LA MAGLIA ROSA PG 75X12</v>
          </cell>
          <cell r="D661" t="str">
            <v>La Maglia Rosa Pinot Grigio IGT Pavia</v>
          </cell>
          <cell r="E661" t="str">
            <v>EA</v>
          </cell>
          <cell r="F661">
            <v>12</v>
          </cell>
          <cell r="G661" t="str">
            <v>75 cl x 12</v>
          </cell>
          <cell r="H661" t="str">
            <v>U</v>
          </cell>
          <cell r="I661" t="str">
            <v>Italy</v>
          </cell>
          <cell r="J661" t="str">
            <v>Italy</v>
          </cell>
          <cell r="L661" t="str">
            <v>Still White</v>
          </cell>
          <cell r="M661" t="str">
            <v>Price Fighter</v>
          </cell>
          <cell r="N661">
            <v>1.4621999999999999</v>
          </cell>
          <cell r="O661">
            <v>2.3513000000000002</v>
          </cell>
        </row>
        <row r="662">
          <cell r="B662">
            <v>45890</v>
          </cell>
          <cell r="C662" t="str">
            <v>MAGLIA ROSA PG 10.5% 75X12</v>
          </cell>
          <cell r="D662" t="str">
            <v>La Maglia Rosa Pinot Grigio IGT Pavia</v>
          </cell>
          <cell r="E662" t="str">
            <v>EA</v>
          </cell>
          <cell r="F662">
            <v>12</v>
          </cell>
          <cell r="G662" t="str">
            <v>75 cl x 12</v>
          </cell>
          <cell r="H662" t="str">
            <v>S</v>
          </cell>
          <cell r="I662" t="str">
            <v>Italy</v>
          </cell>
          <cell r="J662" t="str">
            <v>Italy</v>
          </cell>
          <cell r="L662" t="str">
            <v>Still White</v>
          </cell>
          <cell r="M662" t="str">
            <v>Price Fighter</v>
          </cell>
          <cell r="N662">
            <v>1.4483999999999999</v>
          </cell>
          <cell r="O662">
            <v>2.2444000000000002</v>
          </cell>
        </row>
        <row r="663">
          <cell r="B663">
            <v>46001</v>
          </cell>
          <cell r="C663" t="str">
            <v>MAGLIA ROSA BLUSH 10.5% 75X12</v>
          </cell>
          <cell r="D663" t="str">
            <v>La Maglia Rosa Pinot Grigio Blush IGT Pavia</v>
          </cell>
          <cell r="E663" t="str">
            <v>EA</v>
          </cell>
          <cell r="F663">
            <v>12</v>
          </cell>
          <cell r="G663" t="str">
            <v>75 cl x 12</v>
          </cell>
          <cell r="H663" t="str">
            <v>S</v>
          </cell>
          <cell r="I663" t="str">
            <v>Italy</v>
          </cell>
          <cell r="J663" t="str">
            <v>Italy</v>
          </cell>
          <cell r="K663" t="str">
            <v>Lombardia</v>
          </cell>
          <cell r="L663" t="str">
            <v>Still Rose</v>
          </cell>
          <cell r="M663" t="str">
            <v>Price Fighter</v>
          </cell>
          <cell r="N663">
            <v>1.5537000000000001</v>
          </cell>
          <cell r="O663">
            <v>2.2444000000000002</v>
          </cell>
        </row>
        <row r="664">
          <cell r="B664">
            <v>70977</v>
          </cell>
          <cell r="C664" t="str">
            <v>LA MAGLIA ROSA BLUSH 75X12</v>
          </cell>
          <cell r="D664" t="str">
            <v>La Maglia Rosa Pinot Grigio Blush IGT Pavia</v>
          </cell>
          <cell r="E664" t="str">
            <v>EA</v>
          </cell>
          <cell r="F664">
            <v>12</v>
          </cell>
          <cell r="G664" t="str">
            <v>75 cl x 12</v>
          </cell>
          <cell r="H664" t="str">
            <v>U</v>
          </cell>
          <cell r="I664" t="str">
            <v>Italy</v>
          </cell>
          <cell r="J664" t="str">
            <v>Italy</v>
          </cell>
          <cell r="K664" t="str">
            <v>Lombardia</v>
          </cell>
          <cell r="M664" t="str">
            <v>Price Fighter</v>
          </cell>
          <cell r="N664">
            <v>1.4710000000000001</v>
          </cell>
          <cell r="O664">
            <v>2.3513000000000002</v>
          </cell>
        </row>
        <row r="665">
          <cell r="B665">
            <v>46047</v>
          </cell>
          <cell r="C665" t="str">
            <v>CONTO VECCHIO PG 11% 75X12</v>
          </cell>
          <cell r="D665" t="str">
            <v>Conto Vecchio Pinot Grigio delle Venezie</v>
          </cell>
          <cell r="E665" t="str">
            <v>EA</v>
          </cell>
          <cell r="F665">
            <v>12</v>
          </cell>
          <cell r="G665" t="str">
            <v>75 cl x 12</v>
          </cell>
          <cell r="H665" t="str">
            <v>S</v>
          </cell>
          <cell r="I665" t="str">
            <v>Italy</v>
          </cell>
          <cell r="J665" t="str">
            <v>Italy</v>
          </cell>
          <cell r="K665" t="str">
            <v>Veneto</v>
          </cell>
          <cell r="L665" t="str">
            <v>Still White</v>
          </cell>
          <cell r="M665" t="str">
            <v>Price Fighter</v>
          </cell>
          <cell r="N665">
            <v>1.6025</v>
          </cell>
          <cell r="O665">
            <v>2.3513000000000002</v>
          </cell>
        </row>
        <row r="666">
          <cell r="B666">
            <v>46105</v>
          </cell>
          <cell r="C666" t="str">
            <v>CON VECCHIO PG BLUSH 11% 75X12</v>
          </cell>
          <cell r="D666" t="str">
            <v>Conto Vecchio Pinot Grigio Blush Venezie DOC</v>
          </cell>
          <cell r="E666" t="str">
            <v>EA</v>
          </cell>
          <cell r="F666">
            <v>12</v>
          </cell>
          <cell r="G666" t="str">
            <v>75 cl x 12</v>
          </cell>
          <cell r="H666" t="str">
            <v>S</v>
          </cell>
          <cell r="I666" t="str">
            <v>Italy</v>
          </cell>
          <cell r="J666" t="str">
            <v>Italy</v>
          </cell>
          <cell r="K666" t="str">
            <v>Campania</v>
          </cell>
          <cell r="M666" t="str">
            <v>Price Fighter</v>
          </cell>
          <cell r="N666">
            <v>1.5499000000000001</v>
          </cell>
          <cell r="O666">
            <v>2.3513000000000002</v>
          </cell>
        </row>
        <row r="667">
          <cell r="B667">
            <v>66470</v>
          </cell>
          <cell r="C667" t="str">
            <v>BRUNO PAILLARD ROSE NV 75X6</v>
          </cell>
          <cell r="D667" t="str">
            <v>Bruno Paillard Rosé Premiere Cuvee NV</v>
          </cell>
          <cell r="E667" t="str">
            <v>EA</v>
          </cell>
          <cell r="F667">
            <v>6</v>
          </cell>
          <cell r="G667" t="str">
            <v>75 cl x 6</v>
          </cell>
          <cell r="H667" t="str">
            <v>U</v>
          </cell>
          <cell r="I667" t="str">
            <v>France</v>
          </cell>
          <cell r="J667" t="str">
            <v>France</v>
          </cell>
          <cell r="K667" t="str">
            <v>Champagne</v>
          </cell>
          <cell r="M667" t="str">
            <v>Better</v>
          </cell>
          <cell r="N667">
            <v>28.3626</v>
          </cell>
          <cell r="O667">
            <v>2.6718999999999999</v>
          </cell>
        </row>
        <row r="668">
          <cell r="B668">
            <v>66472</v>
          </cell>
          <cell r="C668" t="str">
            <v>BRUNO PAILLARD ROSE NV 1.5X3</v>
          </cell>
          <cell r="D668" t="str">
            <v>Bruno Paillard Rosé Premiere Cuvee NV</v>
          </cell>
          <cell r="E668" t="str">
            <v>EA</v>
          </cell>
          <cell r="F668">
            <v>3</v>
          </cell>
          <cell r="G668" t="str">
            <v>1.5 lt x 3</v>
          </cell>
          <cell r="H668" t="str">
            <v>U</v>
          </cell>
          <cell r="I668" t="str">
            <v>France</v>
          </cell>
          <cell r="J668" t="str">
            <v>France</v>
          </cell>
          <cell r="K668" t="str">
            <v>Champagne</v>
          </cell>
          <cell r="M668" t="str">
            <v>Best</v>
          </cell>
          <cell r="N668">
            <v>58.319899999999997</v>
          </cell>
          <cell r="O668">
            <v>5.3437999999999999</v>
          </cell>
        </row>
        <row r="669">
          <cell r="B669">
            <v>66394</v>
          </cell>
          <cell r="C669" t="str">
            <v>DE NAUROY BRUT  75X6</v>
          </cell>
          <cell r="D669" t="str">
            <v>De Nauroy Brut NV</v>
          </cell>
          <cell r="E669" t="str">
            <v>EA</v>
          </cell>
          <cell r="F669">
            <v>6</v>
          </cell>
          <cell r="G669" t="str">
            <v>75 cl x 6</v>
          </cell>
          <cell r="H669" t="str">
            <v>U</v>
          </cell>
          <cell r="I669" t="str">
            <v>France</v>
          </cell>
          <cell r="J669" t="str">
            <v>France</v>
          </cell>
          <cell r="K669" t="str">
            <v>Champagne</v>
          </cell>
          <cell r="M669" t="str">
            <v>Price Fighter</v>
          </cell>
          <cell r="N669">
            <v>9.6920000000000002</v>
          </cell>
          <cell r="O669">
            <v>2.6718999999999999</v>
          </cell>
        </row>
        <row r="670">
          <cell r="B670">
            <v>41848</v>
          </cell>
          <cell r="C670" t="str">
            <v>ORG ASTROS AMOUR ROSE 75X6</v>
          </cell>
          <cell r="D670" t="str">
            <v>Chateau d’Astros Amour Organic Cotes de Provence Rose</v>
          </cell>
          <cell r="E670" t="str">
            <v>EA</v>
          </cell>
          <cell r="F670">
            <v>6</v>
          </cell>
          <cell r="G670" t="str">
            <v>75 cl x 6</v>
          </cell>
          <cell r="H670" t="str">
            <v>U</v>
          </cell>
          <cell r="I670" t="str">
            <v>France</v>
          </cell>
          <cell r="J670" t="str">
            <v>France</v>
          </cell>
          <cell r="K670" t="str">
            <v>Provence</v>
          </cell>
          <cell r="L670" t="str">
            <v>Still Rose</v>
          </cell>
          <cell r="M670" t="str">
            <v>Better</v>
          </cell>
          <cell r="N670">
            <v>6.1783999999999999</v>
          </cell>
          <cell r="O670">
            <v>2.6718999999999999</v>
          </cell>
        </row>
        <row r="671">
          <cell r="B671">
            <v>7515220</v>
          </cell>
          <cell r="C671" t="str">
            <v>ASTROS PROVENCE ROSE 20 75X6</v>
          </cell>
          <cell r="D671" t="str">
            <v>Astros Cotes de Provence Rose (Amphora) 2020</v>
          </cell>
          <cell r="E671" t="str">
            <v>EA</v>
          </cell>
          <cell r="F671">
            <v>6</v>
          </cell>
          <cell r="G671" t="str">
            <v>75 cl x 6</v>
          </cell>
          <cell r="H671" t="str">
            <v>U</v>
          </cell>
          <cell r="I671" t="str">
            <v>France</v>
          </cell>
          <cell r="J671" t="str">
            <v>France</v>
          </cell>
          <cell r="K671" t="str">
            <v>Provence</v>
          </cell>
          <cell r="M671" t="str">
            <v>Good</v>
          </cell>
          <cell r="N671">
            <v>3.9580000000000002</v>
          </cell>
          <cell r="O671">
            <v>2.6718999999999999</v>
          </cell>
        </row>
        <row r="672">
          <cell r="B672">
            <v>7515222</v>
          </cell>
          <cell r="C672" t="str">
            <v>ORG ASTROS LA BELLE  22 75X6</v>
          </cell>
          <cell r="D672" t="str">
            <v>Astros La Belle Vie Cotes de Provence 2022</v>
          </cell>
          <cell r="E672" t="str">
            <v>EA</v>
          </cell>
          <cell r="F672">
            <v>6</v>
          </cell>
          <cell r="G672" t="str">
            <v>75 cl x 6</v>
          </cell>
          <cell r="H672" t="str">
            <v>U</v>
          </cell>
          <cell r="I672" t="str">
            <v>France</v>
          </cell>
          <cell r="J672" t="str">
            <v>France</v>
          </cell>
          <cell r="K672" t="str">
            <v>Provence</v>
          </cell>
          <cell r="M672" t="str">
            <v>Good</v>
          </cell>
          <cell r="N672">
            <v>4.3361999999999998</v>
          </cell>
          <cell r="O672">
            <v>2.6718999999999999</v>
          </cell>
        </row>
        <row r="673">
          <cell r="B673">
            <v>60816</v>
          </cell>
          <cell r="C673" t="str">
            <v>BOBAL DE SANJUAN ROSADO 75X6</v>
          </cell>
          <cell r="D673" t="str">
            <v>Bobal de Sanjuan Rosado</v>
          </cell>
          <cell r="E673" t="str">
            <v>EA</v>
          </cell>
          <cell r="F673">
            <v>6</v>
          </cell>
          <cell r="G673" t="str">
            <v>75 cl x 6</v>
          </cell>
          <cell r="H673" t="str">
            <v>U</v>
          </cell>
          <cell r="I673" t="str">
            <v>Spain</v>
          </cell>
          <cell r="J673" t="str">
            <v>Spain</v>
          </cell>
          <cell r="K673" t="str">
            <v>Valencia</v>
          </cell>
          <cell r="M673" t="str">
            <v>Good</v>
          </cell>
          <cell r="N673">
            <v>2.4701</v>
          </cell>
          <cell r="O673">
            <v>2.6718999999999999</v>
          </cell>
        </row>
        <row r="674">
          <cell r="B674">
            <v>70704</v>
          </cell>
          <cell r="C674" t="str">
            <v>BOBAL DE SANJUAN TINTO 75X6</v>
          </cell>
          <cell r="D674" t="str">
            <v>Bobal de Sanjuan Tinto</v>
          </cell>
          <cell r="E674" t="str">
            <v>EA</v>
          </cell>
          <cell r="F674">
            <v>6</v>
          </cell>
          <cell r="G674" t="str">
            <v>75 cl x 6</v>
          </cell>
          <cell r="H674" t="str">
            <v>S</v>
          </cell>
          <cell r="I674" t="str">
            <v>Spain</v>
          </cell>
          <cell r="J674" t="str">
            <v>Spain</v>
          </cell>
          <cell r="K674" t="str">
            <v>Valencia</v>
          </cell>
          <cell r="M674" t="str">
            <v>Good</v>
          </cell>
          <cell r="N674">
            <v>2.5314999999999999</v>
          </cell>
          <cell r="O674">
            <v>2.6718999999999999</v>
          </cell>
        </row>
        <row r="675">
          <cell r="B675">
            <v>41550</v>
          </cell>
          <cell r="C675" t="str">
            <v>ORG CHAT GARDEGAN 75X6</v>
          </cell>
          <cell r="D675" t="str">
            <v>Chateau Gardegan Cotes de Castillon</v>
          </cell>
          <cell r="E675" t="str">
            <v>EA</v>
          </cell>
          <cell r="F675">
            <v>6</v>
          </cell>
          <cell r="G675" t="str">
            <v>75 cl x 6</v>
          </cell>
          <cell r="H675" t="str">
            <v>U</v>
          </cell>
          <cell r="I675" t="str">
            <v>France</v>
          </cell>
          <cell r="J675" t="str">
            <v>France</v>
          </cell>
          <cell r="K675" t="str">
            <v>Bordeaux</v>
          </cell>
          <cell r="M675" t="str">
            <v>Good</v>
          </cell>
          <cell r="N675">
            <v>4.4240000000000004</v>
          </cell>
          <cell r="O675">
            <v>2.6718999999999999</v>
          </cell>
        </row>
        <row r="676">
          <cell r="B676">
            <v>44194</v>
          </cell>
          <cell r="C676" t="str">
            <v>ORG CHAT GARDEGAN 21 75X6</v>
          </cell>
          <cell r="D676" t="str">
            <v>Chateau Gardegan Cotes de Castillon 2021</v>
          </cell>
          <cell r="E676" t="str">
            <v>EA</v>
          </cell>
          <cell r="F676">
            <v>6</v>
          </cell>
          <cell r="G676" t="str">
            <v>75 cl x 6</v>
          </cell>
          <cell r="H676" t="str">
            <v>S</v>
          </cell>
          <cell r="I676" t="str">
            <v>France</v>
          </cell>
          <cell r="J676" t="str">
            <v>France</v>
          </cell>
          <cell r="K676" t="str">
            <v>Bordeaux</v>
          </cell>
          <cell r="M676" t="str">
            <v>Good</v>
          </cell>
          <cell r="N676">
            <v>4.1252000000000004</v>
          </cell>
          <cell r="O676">
            <v>2.6718999999999999</v>
          </cell>
        </row>
        <row r="677">
          <cell r="B677">
            <v>71154</v>
          </cell>
          <cell r="C677" t="str">
            <v>CHATEAU GARDEGAN 75X6</v>
          </cell>
          <cell r="D677" t="str">
            <v>Chateau Gardegan Bordeaux Superior</v>
          </cell>
          <cell r="E677" t="str">
            <v>EA</v>
          </cell>
          <cell r="F677">
            <v>6</v>
          </cell>
          <cell r="G677" t="str">
            <v>75 cl x 6</v>
          </cell>
          <cell r="H677" t="str">
            <v>U</v>
          </cell>
          <cell r="I677" t="str">
            <v>France</v>
          </cell>
          <cell r="J677" t="str">
            <v>France</v>
          </cell>
          <cell r="K677" t="str">
            <v>Bordeaux</v>
          </cell>
          <cell r="M677" t="str">
            <v>Good</v>
          </cell>
          <cell r="N677">
            <v>3.9706000000000001</v>
          </cell>
          <cell r="O677">
            <v>2.6718999999999999</v>
          </cell>
        </row>
        <row r="678">
          <cell r="B678">
            <v>75234</v>
          </cell>
          <cell r="C678" t="str">
            <v>ORG CHAT GARDEGAN 18 75X6</v>
          </cell>
          <cell r="D678" t="str">
            <v>Chateau Gardegan Cotes de Castillon 2018</v>
          </cell>
          <cell r="E678" t="str">
            <v>EA</v>
          </cell>
          <cell r="F678">
            <v>6</v>
          </cell>
          <cell r="G678" t="str">
            <v>75 cl x 6</v>
          </cell>
          <cell r="H678" t="str">
            <v>U</v>
          </cell>
          <cell r="I678" t="str">
            <v>France</v>
          </cell>
          <cell r="J678" t="str">
            <v>France</v>
          </cell>
          <cell r="K678" t="str">
            <v>Bordeaux</v>
          </cell>
          <cell r="M678" t="str">
            <v>Good</v>
          </cell>
          <cell r="N678">
            <v>4.2742000000000004</v>
          </cell>
          <cell r="O678">
            <v>2.6718999999999999</v>
          </cell>
        </row>
        <row r="679">
          <cell r="B679">
            <v>75235</v>
          </cell>
          <cell r="C679" t="str">
            <v>ORG CHAT GARDEGAN 37.5X12</v>
          </cell>
          <cell r="D679" t="str">
            <v xml:space="preserve">Chateau Gardegan Cotes de Castillon 2018
</v>
          </cell>
          <cell r="E679" t="str">
            <v>EA</v>
          </cell>
          <cell r="F679">
            <v>12</v>
          </cell>
          <cell r="G679" t="str">
            <v>37.5 cl x 12</v>
          </cell>
          <cell r="H679" t="str">
            <v>S</v>
          </cell>
          <cell r="I679" t="str">
            <v>France</v>
          </cell>
          <cell r="J679" t="str">
            <v>France</v>
          </cell>
          <cell r="K679" t="str">
            <v>Bordeaux</v>
          </cell>
          <cell r="L679" t="str">
            <v>Still Red</v>
          </cell>
          <cell r="M679" t="str">
            <v>Good</v>
          </cell>
          <cell r="N679">
            <v>2.5055000000000001</v>
          </cell>
          <cell r="O679">
            <v>1.3359000000000001</v>
          </cell>
        </row>
        <row r="680">
          <cell r="B680">
            <v>71004</v>
          </cell>
          <cell r="C680" t="str">
            <v>PLAISIR DE CH SIAURAC 15 75X6</v>
          </cell>
          <cell r="D680" t="str">
            <v>Plaisir de Chateau Siaurac Lalande de Pomerol 2015</v>
          </cell>
          <cell r="E680" t="str">
            <v>EA</v>
          </cell>
          <cell r="F680">
            <v>6</v>
          </cell>
          <cell r="G680" t="str">
            <v>75 cl x 6</v>
          </cell>
          <cell r="H680" t="str">
            <v>U</v>
          </cell>
          <cell r="I680" t="str">
            <v>France</v>
          </cell>
          <cell r="J680" t="str">
            <v>France</v>
          </cell>
          <cell r="K680" t="str">
            <v>Bordeaux</v>
          </cell>
          <cell r="M680" t="str">
            <v>Better</v>
          </cell>
          <cell r="N680">
            <v>6.6123000000000003</v>
          </cell>
          <cell r="O680">
            <v>2.6718999999999999</v>
          </cell>
        </row>
        <row r="681">
          <cell r="B681">
            <v>76313</v>
          </cell>
          <cell r="C681" t="str">
            <v>PLAISIR DE CH SIAURAC 16 75X6</v>
          </cell>
          <cell r="D681" t="str">
            <v>Plaisir de Chateau Siaurac Lalande de Pomerol 2016</v>
          </cell>
          <cell r="E681" t="str">
            <v>EA</v>
          </cell>
          <cell r="F681">
            <v>6</v>
          </cell>
          <cell r="G681" t="str">
            <v>75 cl x 6</v>
          </cell>
          <cell r="H681" t="str">
            <v>S</v>
          </cell>
          <cell r="I681" t="str">
            <v>France</v>
          </cell>
          <cell r="J681" t="str">
            <v>France</v>
          </cell>
          <cell r="K681" t="str">
            <v>Bordeaux</v>
          </cell>
          <cell r="M681" t="str">
            <v>Better</v>
          </cell>
          <cell r="N681">
            <v>6.617</v>
          </cell>
          <cell r="O681">
            <v>2.6718999999999999</v>
          </cell>
        </row>
        <row r="682">
          <cell r="B682">
            <v>42798</v>
          </cell>
          <cell r="C682" t="str">
            <v>CHATEAU TOUR PIBRAN 17 75X6</v>
          </cell>
          <cell r="D682" t="str">
            <v>Chateau Tour Pibran Pauillac 2017</v>
          </cell>
          <cell r="E682" t="str">
            <v>EA</v>
          </cell>
          <cell r="F682">
            <v>6</v>
          </cell>
          <cell r="G682" t="str">
            <v>75 cl x 6</v>
          </cell>
          <cell r="H682" t="str">
            <v>U</v>
          </cell>
          <cell r="I682" t="str">
            <v>France</v>
          </cell>
          <cell r="J682" t="str">
            <v>France</v>
          </cell>
          <cell r="K682" t="str">
            <v>Bordeaux</v>
          </cell>
          <cell r="M682" t="str">
            <v>Best</v>
          </cell>
          <cell r="N682">
            <v>11.074</v>
          </cell>
          <cell r="O682">
            <v>2.6718999999999999</v>
          </cell>
        </row>
        <row r="683">
          <cell r="B683">
            <v>42979</v>
          </cell>
          <cell r="C683" t="str">
            <v>CHATEAU TOUR PIBRAN 18 75X6</v>
          </cell>
          <cell r="D683" t="str">
            <v>Chateau Tour Pibran Pauillac 2018</v>
          </cell>
          <cell r="E683" t="str">
            <v>EA</v>
          </cell>
          <cell r="F683">
            <v>6</v>
          </cell>
          <cell r="G683" t="str">
            <v>75 cl x 6</v>
          </cell>
          <cell r="H683" t="str">
            <v>U</v>
          </cell>
          <cell r="I683" t="str">
            <v>France</v>
          </cell>
          <cell r="J683" t="str">
            <v>France</v>
          </cell>
          <cell r="K683" t="str">
            <v>Bordeaux</v>
          </cell>
          <cell r="M683" t="str">
            <v>Best</v>
          </cell>
          <cell r="N683">
            <v>11.880100000000001</v>
          </cell>
          <cell r="O683">
            <v>2.6718999999999999</v>
          </cell>
        </row>
        <row r="684">
          <cell r="B684">
            <v>72388</v>
          </cell>
          <cell r="C684" t="str">
            <v>CHATEAU TOUR PIBRAN 14 75X6</v>
          </cell>
          <cell r="D684" t="str">
            <v>Chateau Tour Pibran Pauillac 2014</v>
          </cell>
          <cell r="E684" t="str">
            <v>EA</v>
          </cell>
          <cell r="F684">
            <v>6</v>
          </cell>
          <cell r="G684" t="str">
            <v>75 cl x 6</v>
          </cell>
          <cell r="H684" t="str">
            <v>U</v>
          </cell>
          <cell r="I684" t="str">
            <v>France</v>
          </cell>
          <cell r="J684" t="str">
            <v>France</v>
          </cell>
          <cell r="K684" t="str">
            <v>Bordeaux</v>
          </cell>
          <cell r="M684" t="str">
            <v>Best</v>
          </cell>
          <cell r="N684">
            <v>11.745900000000001</v>
          </cell>
          <cell r="O684">
            <v>2.6718999999999999</v>
          </cell>
        </row>
        <row r="685">
          <cell r="B685">
            <v>76312</v>
          </cell>
          <cell r="C685" t="str">
            <v>CHATEAU TOUR PIBRAN 15 75X6</v>
          </cell>
          <cell r="D685" t="str">
            <v>Chateau Tour Pibran Pauillac 2015</v>
          </cell>
          <cell r="E685" t="str">
            <v>EA</v>
          </cell>
          <cell r="F685">
            <v>6</v>
          </cell>
          <cell r="G685" t="str">
            <v>75 cl x 6</v>
          </cell>
          <cell r="H685" t="str">
            <v>U</v>
          </cell>
          <cell r="I685" t="str">
            <v>France</v>
          </cell>
          <cell r="J685" t="str">
            <v>France</v>
          </cell>
          <cell r="K685" t="str">
            <v>Bordeaux</v>
          </cell>
          <cell r="M685" t="str">
            <v>Best</v>
          </cell>
          <cell r="N685">
            <v>11.074</v>
          </cell>
          <cell r="O685">
            <v>2.6718999999999999</v>
          </cell>
        </row>
        <row r="686">
          <cell r="B686">
            <v>41463</v>
          </cell>
          <cell r="C686" t="str">
            <v>CREATION RESERVE PN 75X6</v>
          </cell>
          <cell r="D686" t="str">
            <v>Creation Reserve Pinot Noir</v>
          </cell>
          <cell r="E686" t="str">
            <v>EA</v>
          </cell>
          <cell r="F686">
            <v>6</v>
          </cell>
          <cell r="G686" t="str">
            <v>75 cl x 6</v>
          </cell>
          <cell r="H686" t="str">
            <v>U</v>
          </cell>
          <cell r="I686" t="str">
            <v>South Africa</v>
          </cell>
          <cell r="J686" t="str">
            <v>South Africa</v>
          </cell>
          <cell r="K686" t="str">
            <v>Walker Bay</v>
          </cell>
          <cell r="M686" t="str">
            <v>Best</v>
          </cell>
          <cell r="N686">
            <v>13.555899999999999</v>
          </cell>
          <cell r="O686">
            <v>2.6718999999999999</v>
          </cell>
        </row>
        <row r="687">
          <cell r="B687">
            <v>41713</v>
          </cell>
          <cell r="C687" t="str">
            <v>CREATION RESERVE PN 21 75X6</v>
          </cell>
          <cell r="D687" t="str">
            <v>Creation Reserve Pinot Noir 2021</v>
          </cell>
          <cell r="E687" t="str">
            <v>EA</v>
          </cell>
          <cell r="F687">
            <v>6</v>
          </cell>
          <cell r="G687" t="str">
            <v>75 cl x 6</v>
          </cell>
          <cell r="H687" t="str">
            <v>U</v>
          </cell>
          <cell r="I687" t="str">
            <v>South Africa</v>
          </cell>
          <cell r="J687" t="str">
            <v>South Africa</v>
          </cell>
          <cell r="K687" t="str">
            <v>Walker Bay</v>
          </cell>
          <cell r="M687" t="str">
            <v>Best</v>
          </cell>
          <cell r="N687">
            <v>12.910600000000001</v>
          </cell>
          <cell r="O687">
            <v>2.6718999999999999</v>
          </cell>
        </row>
        <row r="688">
          <cell r="B688">
            <v>41714</v>
          </cell>
          <cell r="C688" t="str">
            <v>CREATION RESERVE CHARD 21 75X6</v>
          </cell>
          <cell r="D688" t="str">
            <v>Creation Reserve Chardonnay 2021</v>
          </cell>
          <cell r="E688" t="str">
            <v>EA</v>
          </cell>
          <cell r="F688">
            <v>6</v>
          </cell>
          <cell r="G688" t="str">
            <v>75 cl x 6</v>
          </cell>
          <cell r="H688" t="str">
            <v>U</v>
          </cell>
          <cell r="I688" t="str">
            <v>South Africa</v>
          </cell>
          <cell r="J688" t="str">
            <v>South Africa</v>
          </cell>
          <cell r="K688" t="str">
            <v>South Africa</v>
          </cell>
          <cell r="L688" t="str">
            <v>Still White</v>
          </cell>
          <cell r="M688" t="str">
            <v>Best</v>
          </cell>
          <cell r="N688">
            <v>12.910600000000001</v>
          </cell>
          <cell r="O688">
            <v>2.6718999999999999</v>
          </cell>
        </row>
        <row r="689">
          <cell r="B689">
            <v>41854</v>
          </cell>
          <cell r="C689" t="str">
            <v>CREATION VIOGNIER 75X6</v>
          </cell>
          <cell r="D689" t="str">
            <v>Creation Viognier</v>
          </cell>
          <cell r="E689" t="str">
            <v>EA</v>
          </cell>
          <cell r="F689">
            <v>6</v>
          </cell>
          <cell r="G689" t="str">
            <v>75 cl x 6</v>
          </cell>
          <cell r="H689" t="str">
            <v>U</v>
          </cell>
          <cell r="I689" t="str">
            <v>South Africa</v>
          </cell>
          <cell r="J689" t="str">
            <v>South Africa</v>
          </cell>
          <cell r="K689" t="str">
            <v>Walker Bay</v>
          </cell>
          <cell r="M689" t="str">
            <v>Better</v>
          </cell>
          <cell r="N689">
            <v>5.4896000000000003</v>
          </cell>
          <cell r="O689">
            <v>2.6718999999999999</v>
          </cell>
        </row>
        <row r="690">
          <cell r="B690">
            <v>44544</v>
          </cell>
          <cell r="C690" t="str">
            <v>FW CREATION ART OF PN 21 75X6</v>
          </cell>
          <cell r="D690" t="str">
            <v>Creation Art of Pinot Noir 2021</v>
          </cell>
          <cell r="E690" t="str">
            <v>EA</v>
          </cell>
          <cell r="F690">
            <v>6</v>
          </cell>
          <cell r="G690" t="str">
            <v>75 cl x 6</v>
          </cell>
          <cell r="H690" t="str">
            <v>U</v>
          </cell>
          <cell r="I690" t="str">
            <v>South Africa</v>
          </cell>
          <cell r="J690" t="str">
            <v>South Africa</v>
          </cell>
          <cell r="K690" t="str">
            <v>South Africa</v>
          </cell>
          <cell r="M690" t="str">
            <v>Best</v>
          </cell>
          <cell r="N690">
            <v>28.4879</v>
          </cell>
          <cell r="O690">
            <v>2.6718999999999999</v>
          </cell>
        </row>
        <row r="691">
          <cell r="B691">
            <v>44573</v>
          </cell>
          <cell r="C691" t="str">
            <v>FW CREATION ART OF CHAR21 75x6</v>
          </cell>
          <cell r="D691" t="str">
            <v>Creation Art of Chardonnay 2021</v>
          </cell>
          <cell r="E691" t="str">
            <v>EA</v>
          </cell>
          <cell r="F691">
            <v>6</v>
          </cell>
          <cell r="G691" t="str">
            <v>75 cl x 6</v>
          </cell>
          <cell r="H691" t="str">
            <v>S</v>
          </cell>
          <cell r="I691" t="str">
            <v>South Africa</v>
          </cell>
          <cell r="J691" t="str">
            <v>South Africa</v>
          </cell>
          <cell r="K691" t="str">
            <v>South Africa</v>
          </cell>
          <cell r="L691" t="str">
            <v>Still White</v>
          </cell>
          <cell r="M691" t="str">
            <v>Best</v>
          </cell>
          <cell r="N691">
            <v>28.4422</v>
          </cell>
          <cell r="O691">
            <v>2.6718999999999999</v>
          </cell>
        </row>
        <row r="692">
          <cell r="B692">
            <v>44933</v>
          </cell>
          <cell r="C692" t="str">
            <v>FW CREATION ART OF PN 22 75X6</v>
          </cell>
          <cell r="D692" t="str">
            <v>Creation Art of Pinot Noir 2022</v>
          </cell>
          <cell r="E692" t="str">
            <v>EA</v>
          </cell>
          <cell r="F692">
            <v>6</v>
          </cell>
          <cell r="G692" t="str">
            <v>75 cl x 6</v>
          </cell>
          <cell r="H692" t="str">
            <v>U</v>
          </cell>
          <cell r="I692" t="str">
            <v>South Africa</v>
          </cell>
          <cell r="J692" t="str">
            <v>South Africa</v>
          </cell>
          <cell r="K692" t="str">
            <v>South Africa</v>
          </cell>
          <cell r="M692" t="str">
            <v>Best</v>
          </cell>
          <cell r="N692">
            <v>28.4879</v>
          </cell>
          <cell r="O692">
            <v>2.6718999999999999</v>
          </cell>
        </row>
        <row r="693">
          <cell r="B693">
            <v>44934</v>
          </cell>
          <cell r="C693" t="str">
            <v>FW CREATION ART OF CHAR22 75X6</v>
          </cell>
          <cell r="D693" t="str">
            <v>Creation Art of Chardonnay 2022</v>
          </cell>
          <cell r="E693" t="str">
            <v>EA</v>
          </cell>
          <cell r="F693">
            <v>6</v>
          </cell>
          <cell r="G693" t="str">
            <v>75 cl x 6</v>
          </cell>
          <cell r="H693" t="str">
            <v>U</v>
          </cell>
          <cell r="I693" t="str">
            <v>South Africa</v>
          </cell>
          <cell r="J693" t="str">
            <v>South Africa</v>
          </cell>
          <cell r="K693" t="str">
            <v>South Africa</v>
          </cell>
          <cell r="L693" t="str">
            <v>Still White</v>
          </cell>
          <cell r="M693" t="str">
            <v>Best</v>
          </cell>
          <cell r="N693">
            <v>28.4422</v>
          </cell>
          <cell r="O693">
            <v>2.6718999999999999</v>
          </cell>
        </row>
        <row r="694">
          <cell r="B694">
            <v>46483</v>
          </cell>
          <cell r="C694" t="str">
            <v>CREATION RESERVE CHARD 20 75X6</v>
          </cell>
          <cell r="D694" t="str">
            <v>Creation Reserve Chardonnay</v>
          </cell>
          <cell r="E694" t="str">
            <v>EA</v>
          </cell>
          <cell r="F694">
            <v>6</v>
          </cell>
          <cell r="G694" t="str">
            <v>75 cl x 6</v>
          </cell>
          <cell r="H694" t="str">
            <v>S</v>
          </cell>
          <cell r="I694" t="str">
            <v>South Africa</v>
          </cell>
          <cell r="J694" t="str">
            <v>South Africa</v>
          </cell>
          <cell r="K694" t="str">
            <v>South Africa</v>
          </cell>
          <cell r="L694" t="str">
            <v>Still White</v>
          </cell>
          <cell r="M694" t="str">
            <v>Best</v>
          </cell>
          <cell r="N694">
            <v>13.555899999999999</v>
          </cell>
          <cell r="O694">
            <v>2.6718999999999999</v>
          </cell>
        </row>
        <row r="695">
          <cell r="B695">
            <v>74333</v>
          </cell>
          <cell r="C695" t="str">
            <v>CREATION RESERVE PN 19 75X6</v>
          </cell>
          <cell r="D695" t="str">
            <v>Creation Reserve Pinot Noir 2019</v>
          </cell>
          <cell r="E695" t="str">
            <v>EA</v>
          </cell>
          <cell r="F695">
            <v>6</v>
          </cell>
          <cell r="G695" t="str">
            <v>75 cl x 6</v>
          </cell>
          <cell r="H695" t="str">
            <v>U</v>
          </cell>
          <cell r="I695" t="str">
            <v>South Africa</v>
          </cell>
          <cell r="J695" t="str">
            <v>South Africa</v>
          </cell>
          <cell r="K695" t="str">
            <v>Walker Bay</v>
          </cell>
          <cell r="M695" t="str">
            <v>Best</v>
          </cell>
          <cell r="N695">
            <v>12.553599999999999</v>
          </cell>
          <cell r="O695">
            <v>2.6718999999999999</v>
          </cell>
        </row>
        <row r="696">
          <cell r="B696">
            <v>74338</v>
          </cell>
          <cell r="C696" t="str">
            <v>CREATION VIOGNIER 20 75X6</v>
          </cell>
          <cell r="D696" t="str">
            <v>Creation Viognier 2020</v>
          </cell>
          <cell r="E696" t="str">
            <v>EA</v>
          </cell>
          <cell r="F696">
            <v>6</v>
          </cell>
          <cell r="G696" t="str">
            <v>75 cl x 6</v>
          </cell>
          <cell r="H696" t="str">
            <v>U</v>
          </cell>
          <cell r="I696" t="str">
            <v>South Africa</v>
          </cell>
          <cell r="J696" t="str">
            <v>South Africa</v>
          </cell>
          <cell r="K696" t="str">
            <v>Walker Bay</v>
          </cell>
          <cell r="M696" t="str">
            <v>Better</v>
          </cell>
          <cell r="N696">
            <v>4.9785000000000004</v>
          </cell>
          <cell r="O696">
            <v>2.6718999999999999</v>
          </cell>
        </row>
        <row r="697">
          <cell r="B697">
            <v>74339</v>
          </cell>
          <cell r="C697" t="str">
            <v>CREATION PINOT NOIR 75X6</v>
          </cell>
          <cell r="D697" t="str">
            <v>Creation Pinot Noir</v>
          </cell>
          <cell r="E697" t="str">
            <v>EA</v>
          </cell>
          <cell r="F697">
            <v>6</v>
          </cell>
          <cell r="G697" t="str">
            <v>75 cl x 6</v>
          </cell>
          <cell r="H697" t="str">
            <v>U</v>
          </cell>
          <cell r="I697" t="str">
            <v>South Africa</v>
          </cell>
          <cell r="J697" t="str">
            <v>South Africa</v>
          </cell>
          <cell r="K697" t="str">
            <v>Walker Bay</v>
          </cell>
          <cell r="M697" t="str">
            <v>Best</v>
          </cell>
          <cell r="N697">
            <v>8.9895999999999994</v>
          </cell>
          <cell r="O697">
            <v>2.6718999999999999</v>
          </cell>
        </row>
        <row r="698">
          <cell r="B698">
            <v>74340</v>
          </cell>
          <cell r="C698" t="str">
            <v>CREATION SYRH GRENACHE 75X6</v>
          </cell>
          <cell r="D698" t="str">
            <v>Creation Syrah Grenache</v>
          </cell>
          <cell r="E698" t="str">
            <v>EA</v>
          </cell>
          <cell r="F698">
            <v>6</v>
          </cell>
          <cell r="G698" t="str">
            <v>75 cl x 6</v>
          </cell>
          <cell r="H698" t="str">
            <v>U</v>
          </cell>
          <cell r="I698" t="str">
            <v>South Africa</v>
          </cell>
          <cell r="J698" t="str">
            <v>South Africa</v>
          </cell>
          <cell r="K698" t="str">
            <v>Walker Bay</v>
          </cell>
          <cell r="M698" t="str">
            <v>Best</v>
          </cell>
          <cell r="N698">
            <v>8.4695999999999998</v>
          </cell>
          <cell r="O698">
            <v>2.6718999999999999</v>
          </cell>
        </row>
        <row r="699">
          <cell r="B699">
            <v>74498</v>
          </cell>
          <cell r="C699" t="str">
            <v>CREATION SAUV BLANC 75X6</v>
          </cell>
          <cell r="D699" t="str">
            <v>Creation Sauvignon Blanc</v>
          </cell>
          <cell r="E699" t="str">
            <v>EA</v>
          </cell>
          <cell r="F699">
            <v>6</v>
          </cell>
          <cell r="G699" t="str">
            <v>75 cl x 6</v>
          </cell>
          <cell r="H699" t="str">
            <v>U</v>
          </cell>
          <cell r="I699" t="str">
            <v>South Africa</v>
          </cell>
          <cell r="J699" t="str">
            <v>South Africa</v>
          </cell>
          <cell r="K699" t="str">
            <v>Walker Bay</v>
          </cell>
          <cell r="M699" t="str">
            <v>Better</v>
          </cell>
          <cell r="N699">
            <v>5.4896000000000003</v>
          </cell>
          <cell r="O699">
            <v>2.6718999999999999</v>
          </cell>
        </row>
        <row r="700">
          <cell r="B700">
            <v>75024</v>
          </cell>
          <cell r="C700" t="str">
            <v>CREATION CHARDONNAY 75X6</v>
          </cell>
          <cell r="D700" t="str">
            <v>Creation Chardonnay</v>
          </cell>
          <cell r="E700" t="str">
            <v>EA</v>
          </cell>
          <cell r="F700">
            <v>6</v>
          </cell>
          <cell r="G700" t="str">
            <v>75 cl x 6</v>
          </cell>
          <cell r="H700" t="str">
            <v>U</v>
          </cell>
          <cell r="I700" t="str">
            <v>South Africa</v>
          </cell>
          <cell r="J700" t="str">
            <v>South Africa</v>
          </cell>
          <cell r="K700" t="str">
            <v>Walker Bay</v>
          </cell>
          <cell r="M700" t="str">
            <v>Best</v>
          </cell>
          <cell r="N700">
            <v>7.9596</v>
          </cell>
          <cell r="O700">
            <v>2.6718999999999999</v>
          </cell>
        </row>
        <row r="701">
          <cell r="B701">
            <v>75982</v>
          </cell>
          <cell r="C701" t="str">
            <v>CREATION RESERVE CHARD 75X6</v>
          </cell>
          <cell r="D701" t="str">
            <v>Creation Reserve Chardonnay</v>
          </cell>
          <cell r="E701" t="str">
            <v>EA</v>
          </cell>
          <cell r="F701">
            <v>6</v>
          </cell>
          <cell r="G701" t="str">
            <v>75 cl x 6</v>
          </cell>
          <cell r="H701" t="str">
            <v>U</v>
          </cell>
          <cell r="I701" t="str">
            <v>South Africa</v>
          </cell>
          <cell r="J701" t="str">
            <v>South Africa</v>
          </cell>
          <cell r="K701" t="str">
            <v>South Africa</v>
          </cell>
          <cell r="L701" t="str">
            <v>Still White</v>
          </cell>
          <cell r="M701" t="str">
            <v>Best</v>
          </cell>
          <cell r="N701">
            <v>13.555899999999999</v>
          </cell>
          <cell r="O701">
            <v>2.6718999999999999</v>
          </cell>
        </row>
        <row r="702">
          <cell r="B702">
            <v>67155</v>
          </cell>
          <cell r="C702" t="str">
            <v>MONTE CLAVIJO TINTO JVN 75X6</v>
          </cell>
          <cell r="D702" t="str">
            <v>Monte Clavijo Rioja Tempranillo Tinto Joven</v>
          </cell>
          <cell r="E702" t="str">
            <v>EA</v>
          </cell>
          <cell r="F702">
            <v>6</v>
          </cell>
          <cell r="G702" t="str">
            <v>75 cl x 6</v>
          </cell>
          <cell r="H702" t="str">
            <v>U</v>
          </cell>
          <cell r="I702" t="str">
            <v>Spain</v>
          </cell>
          <cell r="J702" t="str">
            <v>Spain</v>
          </cell>
          <cell r="K702" t="str">
            <v>Rioja</v>
          </cell>
          <cell r="M702" t="str">
            <v>Good</v>
          </cell>
          <cell r="N702">
            <v>1.5261</v>
          </cell>
          <cell r="O702">
            <v>2.6718999999999999</v>
          </cell>
        </row>
        <row r="703">
          <cell r="B703">
            <v>70709</v>
          </cell>
          <cell r="C703" t="str">
            <v>CASTILLO CLAVIJO TEMPRANI 75X6</v>
          </cell>
          <cell r="D703" t="str">
            <v>Castillo Clavijo Tempranillo, Rioja</v>
          </cell>
          <cell r="E703" t="str">
            <v>EA</v>
          </cell>
          <cell r="F703">
            <v>6</v>
          </cell>
          <cell r="G703" t="str">
            <v>75 cl x 6</v>
          </cell>
          <cell r="H703" t="str">
            <v>S</v>
          </cell>
          <cell r="I703" t="str">
            <v>Spain</v>
          </cell>
          <cell r="J703" t="str">
            <v>Spain</v>
          </cell>
          <cell r="K703" t="str">
            <v>Rioja</v>
          </cell>
          <cell r="M703" t="str">
            <v>Good</v>
          </cell>
          <cell r="N703">
            <v>1.6806000000000001</v>
          </cell>
          <cell r="O703">
            <v>2.6718999999999999</v>
          </cell>
        </row>
        <row r="704">
          <cell r="B704">
            <v>70710</v>
          </cell>
          <cell r="C704" t="str">
            <v>CASTILLO CLAVIJO BLANCO 75X6</v>
          </cell>
          <cell r="D704" t="str">
            <v>Castillo Clavijo Rioja Blanco</v>
          </cell>
          <cell r="E704" t="str">
            <v>EA</v>
          </cell>
          <cell r="F704">
            <v>6</v>
          </cell>
          <cell r="G704" t="str">
            <v>75 cl x 6</v>
          </cell>
          <cell r="H704" t="str">
            <v>S</v>
          </cell>
          <cell r="I704" t="str">
            <v>Spain</v>
          </cell>
          <cell r="J704" t="str">
            <v>Spain</v>
          </cell>
          <cell r="K704" t="str">
            <v>Rioja</v>
          </cell>
          <cell r="M704" t="str">
            <v>Good</v>
          </cell>
          <cell r="N704">
            <v>1.6806000000000001</v>
          </cell>
          <cell r="O704">
            <v>2.6718999999999999</v>
          </cell>
        </row>
        <row r="705">
          <cell r="B705">
            <v>70711</v>
          </cell>
          <cell r="C705" t="str">
            <v>CASTILLO CLAVIJO ROSADO 75X6</v>
          </cell>
          <cell r="D705" t="str">
            <v>Castillo Clavijo Rosado, Rioja</v>
          </cell>
          <cell r="E705" t="str">
            <v>EA</v>
          </cell>
          <cell r="F705">
            <v>6</v>
          </cell>
          <cell r="G705" t="str">
            <v>75 cl x 6</v>
          </cell>
          <cell r="H705" t="str">
            <v>U</v>
          </cell>
          <cell r="I705" t="str">
            <v>Spain</v>
          </cell>
          <cell r="J705" t="str">
            <v>Spain</v>
          </cell>
          <cell r="K705" t="str">
            <v>Rioja</v>
          </cell>
          <cell r="M705" t="str">
            <v>Good</v>
          </cell>
          <cell r="N705">
            <v>1.6806000000000001</v>
          </cell>
          <cell r="O705">
            <v>2.6718999999999999</v>
          </cell>
        </row>
        <row r="706">
          <cell r="B706">
            <v>68275</v>
          </cell>
          <cell r="C706" t="str">
            <v>CASTILLO VIENTO CRIANZA 75X6</v>
          </cell>
          <cell r="D706" t="str">
            <v>Castillo Viento Rioja Crianza</v>
          </cell>
          <cell r="E706" t="str">
            <v>EA</v>
          </cell>
          <cell r="F706">
            <v>6</v>
          </cell>
          <cell r="G706" t="str">
            <v>75 cl x 6</v>
          </cell>
          <cell r="H706" t="str">
            <v>S</v>
          </cell>
          <cell r="I706" t="str">
            <v>Spain</v>
          </cell>
          <cell r="J706" t="str">
            <v>Spain</v>
          </cell>
          <cell r="K706" t="str">
            <v>Rioja</v>
          </cell>
          <cell r="M706" t="str">
            <v>Good</v>
          </cell>
          <cell r="N706">
            <v>2.3443999999999998</v>
          </cell>
          <cell r="O706">
            <v>2.6718999999999999</v>
          </cell>
        </row>
        <row r="707">
          <cell r="B707">
            <v>42825</v>
          </cell>
          <cell r="C707" t="str">
            <v>CASTILLO CLAVIJO RSRVA 16 75X6</v>
          </cell>
          <cell r="D707" t="str">
            <v>Castillo Clavijo Rioja Alta Reserva 2016</v>
          </cell>
          <cell r="E707" t="str">
            <v>EA</v>
          </cell>
          <cell r="F707">
            <v>6</v>
          </cell>
          <cell r="G707" t="str">
            <v>75 cl x 6</v>
          </cell>
          <cell r="H707" t="str">
            <v>U</v>
          </cell>
          <cell r="I707" t="str">
            <v>Spain</v>
          </cell>
          <cell r="J707" t="str">
            <v>Spain</v>
          </cell>
          <cell r="K707" t="str">
            <v>Rioja</v>
          </cell>
          <cell r="M707" t="str">
            <v>Good</v>
          </cell>
          <cell r="N707">
            <v>2.7783000000000002</v>
          </cell>
          <cell r="O707">
            <v>2.6718999999999999</v>
          </cell>
        </row>
        <row r="708">
          <cell r="B708">
            <v>60845</v>
          </cell>
          <cell r="C708" t="str">
            <v>CASTILLO CLAVIJO MADURADO 75X6</v>
          </cell>
          <cell r="D708" t="str">
            <v>Castillo Clavijo Rioja Madurado en Bodega</v>
          </cell>
          <cell r="E708" t="str">
            <v>EA</v>
          </cell>
          <cell r="F708">
            <v>6</v>
          </cell>
          <cell r="G708" t="str">
            <v>75 cl x 6</v>
          </cell>
          <cell r="H708" t="str">
            <v>S</v>
          </cell>
          <cell r="I708" t="str">
            <v>Spain</v>
          </cell>
          <cell r="J708" t="str">
            <v>Spain</v>
          </cell>
          <cell r="K708" t="str">
            <v>Rioja</v>
          </cell>
          <cell r="M708" t="str">
            <v>Good</v>
          </cell>
          <cell r="N708">
            <v>2.0754000000000001</v>
          </cell>
          <cell r="O708">
            <v>2.6718999999999999</v>
          </cell>
        </row>
        <row r="709">
          <cell r="B709">
            <v>67787</v>
          </cell>
          <cell r="C709" t="str">
            <v>CASTILLO CLAVIJO CRNZA 75X6</v>
          </cell>
          <cell r="D709" t="str">
            <v>Castillo Clavijo Rioja Crianza</v>
          </cell>
          <cell r="E709" t="str">
            <v>EA</v>
          </cell>
          <cell r="F709">
            <v>6</v>
          </cell>
          <cell r="G709" t="str">
            <v>75 cl x 6</v>
          </cell>
          <cell r="H709" t="str">
            <v>S</v>
          </cell>
          <cell r="I709" t="str">
            <v>Spain</v>
          </cell>
          <cell r="J709" t="str">
            <v>Spain</v>
          </cell>
          <cell r="K709" t="str">
            <v>Rioja</v>
          </cell>
          <cell r="M709" t="str">
            <v>Good</v>
          </cell>
          <cell r="N709">
            <v>2.2069000000000001</v>
          </cell>
          <cell r="O709">
            <v>2.6718999999999999</v>
          </cell>
        </row>
        <row r="710">
          <cell r="B710">
            <v>69950</v>
          </cell>
          <cell r="C710" t="str">
            <v>CASTI CLAV BLANC BARR FER 75X6</v>
          </cell>
          <cell r="D710" t="str">
            <v>Castillo Clavijo Rioja Alta Barrel Fermented Viura</v>
          </cell>
          <cell r="E710" t="str">
            <v>EA</v>
          </cell>
          <cell r="F710">
            <v>6</v>
          </cell>
          <cell r="G710" t="str">
            <v>75 cl x 6</v>
          </cell>
          <cell r="H710" t="str">
            <v>S</v>
          </cell>
          <cell r="I710" t="str">
            <v>Spain</v>
          </cell>
          <cell r="J710" t="str">
            <v>Spain</v>
          </cell>
          <cell r="K710" t="str">
            <v>Rioja</v>
          </cell>
          <cell r="M710" t="str">
            <v>Good</v>
          </cell>
          <cell r="N710">
            <v>2.3824000000000001</v>
          </cell>
          <cell r="O710">
            <v>2.6718999999999999</v>
          </cell>
        </row>
        <row r="711">
          <cell r="B711">
            <v>74460</v>
          </cell>
          <cell r="C711" t="str">
            <v>CASTILLO CLAVIJO GR RSV 75X6</v>
          </cell>
          <cell r="D711" t="str">
            <v>Castillo Clavijo Rioja Gran Reserva</v>
          </cell>
          <cell r="E711" t="str">
            <v>EA</v>
          </cell>
          <cell r="F711">
            <v>6</v>
          </cell>
          <cell r="G711" t="str">
            <v>75 cl x 6</v>
          </cell>
          <cell r="H711" t="str">
            <v>S</v>
          </cell>
          <cell r="I711" t="str">
            <v>Spain</v>
          </cell>
          <cell r="J711" t="str">
            <v>Spain</v>
          </cell>
          <cell r="K711" t="str">
            <v>Rioja</v>
          </cell>
          <cell r="M711" t="str">
            <v>Better</v>
          </cell>
          <cell r="N711">
            <v>4.8823999999999996</v>
          </cell>
          <cell r="O711">
            <v>2.6718999999999999</v>
          </cell>
        </row>
        <row r="712">
          <cell r="B712">
            <v>76125</v>
          </cell>
          <cell r="C712" t="str">
            <v>CASTILLO CLAVIJO RSRVA 75X6</v>
          </cell>
          <cell r="D712" t="str">
            <v>Castillo Clavijo Rioja Alta Reserva</v>
          </cell>
          <cell r="E712" t="str">
            <v>EA</v>
          </cell>
          <cell r="F712">
            <v>6</v>
          </cell>
          <cell r="G712" t="str">
            <v>75 cl x 6</v>
          </cell>
          <cell r="H712" t="str">
            <v>S</v>
          </cell>
          <cell r="I712" t="str">
            <v>Spain</v>
          </cell>
          <cell r="J712" t="str">
            <v>Spain</v>
          </cell>
          <cell r="K712" t="str">
            <v>Rioja</v>
          </cell>
          <cell r="M712" t="str">
            <v>Good</v>
          </cell>
          <cell r="N712">
            <v>2.9964</v>
          </cell>
          <cell r="O712">
            <v>2.6718999999999999</v>
          </cell>
        </row>
        <row r="713">
          <cell r="B713">
            <v>70707</v>
          </cell>
          <cell r="C713" t="str">
            <v>VIVANCO RIOJA CRIANZA 1.5X6</v>
          </cell>
          <cell r="D713" t="str">
            <v>Vivanco Rioja Crianza</v>
          </cell>
          <cell r="E713" t="str">
            <v>EA</v>
          </cell>
          <cell r="F713">
            <v>6</v>
          </cell>
          <cell r="G713" t="str">
            <v>1.5 lt x 6</v>
          </cell>
          <cell r="H713" t="str">
            <v>S</v>
          </cell>
          <cell r="I713" t="str">
            <v>Spain</v>
          </cell>
          <cell r="J713" t="str">
            <v>Spain</v>
          </cell>
          <cell r="K713" t="str">
            <v>Rioja</v>
          </cell>
          <cell r="M713" t="str">
            <v>Good</v>
          </cell>
          <cell r="N713">
            <v>7.8381999999999996</v>
          </cell>
          <cell r="O713">
            <v>5.3437999999999999</v>
          </cell>
        </row>
        <row r="714">
          <cell r="B714">
            <v>73827</v>
          </cell>
          <cell r="C714" t="str">
            <v>VIVANCO RIOJA RESERVA  1.5X6</v>
          </cell>
          <cell r="D714" t="str">
            <v>Vivanco Rioja Reserva</v>
          </cell>
          <cell r="E714" t="str">
            <v>EA</v>
          </cell>
          <cell r="F714">
            <v>6</v>
          </cell>
          <cell r="G714" t="str">
            <v>1.5 lt x 6</v>
          </cell>
          <cell r="H714" t="str">
            <v>S</v>
          </cell>
          <cell r="I714" t="str">
            <v>Spain</v>
          </cell>
          <cell r="J714" t="str">
            <v>Spain</v>
          </cell>
          <cell r="K714" t="str">
            <v>Rioja</v>
          </cell>
          <cell r="M714" t="str">
            <v>Better</v>
          </cell>
          <cell r="N714">
            <v>11.434699999999999</v>
          </cell>
          <cell r="O714">
            <v>5.3437999999999999</v>
          </cell>
        </row>
        <row r="715">
          <cell r="B715">
            <v>42457</v>
          </cell>
          <cell r="C715" t="str">
            <v>VIVANCO RIOJA RESERVA 75X6</v>
          </cell>
          <cell r="D715" t="str">
            <v>Vivanco Rioja Reserva 2015</v>
          </cell>
          <cell r="E715" t="str">
            <v>EA</v>
          </cell>
          <cell r="F715">
            <v>6</v>
          </cell>
          <cell r="G715" t="str">
            <v>75 cl x 6</v>
          </cell>
          <cell r="H715" t="str">
            <v>S</v>
          </cell>
          <cell r="I715" t="str">
            <v>Spain</v>
          </cell>
          <cell r="J715" t="str">
            <v>Spain</v>
          </cell>
          <cell r="K715" t="str">
            <v>Rioja</v>
          </cell>
          <cell r="M715" t="str">
            <v>Better</v>
          </cell>
          <cell r="N715">
            <v>5.9349999999999996</v>
          </cell>
          <cell r="O715">
            <v>2.6718999999999999</v>
          </cell>
        </row>
        <row r="716">
          <cell r="B716">
            <v>70003</v>
          </cell>
          <cell r="C716" t="str">
            <v>VIVANCO RIOJA CRIANZA 75X6</v>
          </cell>
          <cell r="D716" t="str">
            <v>Vivanco Rioja Crianza</v>
          </cell>
          <cell r="E716" t="str">
            <v>EA</v>
          </cell>
          <cell r="F716">
            <v>6</v>
          </cell>
          <cell r="G716" t="str">
            <v>75 cl x 6</v>
          </cell>
          <cell r="H716" t="str">
            <v>S</v>
          </cell>
          <cell r="I716" t="str">
            <v>Spain</v>
          </cell>
          <cell r="J716" t="str">
            <v>Spain</v>
          </cell>
          <cell r="K716" t="str">
            <v>Rioja</v>
          </cell>
          <cell r="M716" t="str">
            <v>Good</v>
          </cell>
          <cell r="N716">
            <v>4.0052000000000003</v>
          </cell>
          <cell r="O716">
            <v>2.6718999999999999</v>
          </cell>
        </row>
        <row r="717">
          <cell r="B717">
            <v>70705</v>
          </cell>
          <cell r="C717" t="str">
            <v>VIVANCO RIOJA ROSADO 75X6</v>
          </cell>
          <cell r="D717" t="str">
            <v>Vivanco Rioja Rosado</v>
          </cell>
          <cell r="E717" t="str">
            <v>EA</v>
          </cell>
          <cell r="F717">
            <v>6</v>
          </cell>
          <cell r="G717" t="str">
            <v>75 cl x 6</v>
          </cell>
          <cell r="H717" t="str">
            <v>S</v>
          </cell>
          <cell r="I717" t="str">
            <v>Spain</v>
          </cell>
          <cell r="J717" t="str">
            <v>Spain</v>
          </cell>
          <cell r="K717" t="str">
            <v>Rioja</v>
          </cell>
          <cell r="M717" t="str">
            <v>Good</v>
          </cell>
          <cell r="N717">
            <v>2.7947000000000002</v>
          </cell>
          <cell r="O717">
            <v>2.6718999999999999</v>
          </cell>
        </row>
        <row r="718">
          <cell r="B718">
            <v>70706</v>
          </cell>
          <cell r="C718" t="str">
            <v>VIVANCO RIOJA BLANCO 75X6</v>
          </cell>
          <cell r="D718" t="str">
            <v>Vivanco Rioja Blanco</v>
          </cell>
          <cell r="E718" t="str">
            <v>EA</v>
          </cell>
          <cell r="F718">
            <v>6</v>
          </cell>
          <cell r="G718" t="str">
            <v>75 cl x 6</v>
          </cell>
          <cell r="H718" t="str">
            <v>S</v>
          </cell>
          <cell r="I718" t="str">
            <v>Spain</v>
          </cell>
          <cell r="J718" t="str">
            <v>Spain</v>
          </cell>
          <cell r="K718" t="str">
            <v>Rioja</v>
          </cell>
          <cell r="M718" t="str">
            <v>Good</v>
          </cell>
          <cell r="N718">
            <v>2.7947000000000002</v>
          </cell>
          <cell r="O718">
            <v>2.6718999999999999</v>
          </cell>
        </row>
        <row r="719">
          <cell r="B719">
            <v>60891</v>
          </cell>
          <cell r="C719" t="str">
            <v>VIVANCO RIOJA CRIANZA 5LX1</v>
          </cell>
          <cell r="D719" t="str">
            <v>Vivanco Rioja Crianza</v>
          </cell>
          <cell r="E719" t="str">
            <v>CS</v>
          </cell>
          <cell r="F719">
            <v>1</v>
          </cell>
          <cell r="G719" t="str">
            <v>500 cl x 1</v>
          </cell>
          <cell r="H719" t="str">
            <v>U</v>
          </cell>
          <cell r="I719" t="str">
            <v>Spain</v>
          </cell>
          <cell r="J719" t="str">
            <v>Spain</v>
          </cell>
          <cell r="K719" t="str">
            <v>Rioja</v>
          </cell>
          <cell r="M719" t="str">
            <v>Best</v>
          </cell>
          <cell r="N719">
            <v>56.462800000000001</v>
          </cell>
          <cell r="O719">
            <v>17.8125</v>
          </cell>
        </row>
        <row r="720">
          <cell r="B720">
            <v>67457</v>
          </cell>
          <cell r="C720" t="str">
            <v>VIVANCO RIOJA RESERVA 5LX1</v>
          </cell>
          <cell r="D720" t="str">
            <v>Vivanco Rioja Reserva</v>
          </cell>
          <cell r="E720" t="str">
            <v>CS</v>
          </cell>
          <cell r="F720">
            <v>1</v>
          </cell>
          <cell r="G720" t="str">
            <v>500 cl x 1</v>
          </cell>
          <cell r="H720" t="str">
            <v>S</v>
          </cell>
          <cell r="I720" t="str">
            <v>Spain</v>
          </cell>
          <cell r="J720" t="str">
            <v>Spain</v>
          </cell>
          <cell r="K720" t="str">
            <v>Rioja</v>
          </cell>
          <cell r="M720" t="str">
            <v>Best</v>
          </cell>
          <cell r="N720">
            <v>72.786299999999997</v>
          </cell>
          <cell r="O720">
            <v>17.8125</v>
          </cell>
        </row>
        <row r="721">
          <cell r="B721">
            <v>42437</v>
          </cell>
          <cell r="C721" t="str">
            <v>CHABLIS 1R VAIL DEFAIX20 75X12</v>
          </cell>
          <cell r="D721" t="str">
            <v>Chablis 1er Cru Vaillons Domaine Jean Defaix 2020</v>
          </cell>
          <cell r="E721" t="str">
            <v>EA</v>
          </cell>
          <cell r="F721">
            <v>12</v>
          </cell>
          <cell r="G721" t="str">
            <v>75 cl x 12</v>
          </cell>
          <cell r="H721" t="str">
            <v>S</v>
          </cell>
          <cell r="I721" t="str">
            <v>France</v>
          </cell>
          <cell r="J721" t="str">
            <v>France</v>
          </cell>
          <cell r="K721" t="str">
            <v>Burgundy</v>
          </cell>
          <cell r="M721" t="str">
            <v>Best</v>
          </cell>
          <cell r="N721">
            <v>11.969099999999999</v>
          </cell>
          <cell r="O721">
            <v>2.6718999999999999</v>
          </cell>
        </row>
        <row r="722">
          <cell r="B722">
            <v>43542</v>
          </cell>
          <cell r="C722" t="str">
            <v>CHABLIS 1R LECH DEFAIX21 75X12</v>
          </cell>
          <cell r="D722" t="str">
            <v>Chablis 1er Cru Cote de Lechet Domaine Jean Defaix 2021</v>
          </cell>
          <cell r="E722" t="str">
            <v>EA</v>
          </cell>
          <cell r="F722">
            <v>12</v>
          </cell>
          <cell r="G722" t="str">
            <v>75 cl x 12</v>
          </cell>
          <cell r="H722" t="str">
            <v>U</v>
          </cell>
          <cell r="I722" t="str">
            <v>United Kingdom</v>
          </cell>
          <cell r="J722" t="str">
            <v>France</v>
          </cell>
          <cell r="K722" t="str">
            <v>Burgundy</v>
          </cell>
          <cell r="M722" t="str">
            <v>Best</v>
          </cell>
          <cell r="N722">
            <v>12.2323</v>
          </cell>
          <cell r="O722">
            <v>2.6718999999999999</v>
          </cell>
        </row>
        <row r="723">
          <cell r="B723">
            <v>44189</v>
          </cell>
          <cell r="C723" t="str">
            <v>CHABLIS 1R FOUR DEFAIX21 75X12</v>
          </cell>
          <cell r="D723" t="str">
            <v>Domaine Jean Defaix Chablis 1er Cru Fourchaume 2021</v>
          </cell>
          <cell r="E723" t="str">
            <v>EA</v>
          </cell>
          <cell r="F723">
            <v>12</v>
          </cell>
          <cell r="G723" t="str">
            <v>75 cl x 12</v>
          </cell>
          <cell r="H723" t="str">
            <v>U</v>
          </cell>
          <cell r="I723" t="str">
            <v>France</v>
          </cell>
          <cell r="J723" t="str">
            <v>France</v>
          </cell>
          <cell r="K723" t="str">
            <v>Burgundy</v>
          </cell>
          <cell r="M723" t="str">
            <v>Best</v>
          </cell>
          <cell r="N723">
            <v>12.451599999999999</v>
          </cell>
          <cell r="O723">
            <v>2.6718999999999999</v>
          </cell>
        </row>
        <row r="724">
          <cell r="B724">
            <v>44302</v>
          </cell>
          <cell r="C724" t="str">
            <v>CHABLIS 1R VAIL DEFAIX21 75X12</v>
          </cell>
          <cell r="D724" t="str">
            <v>Chablis 1er Cru Vaillons Domaine Jean Defaix 2021</v>
          </cell>
          <cell r="E724" t="str">
            <v>EA</v>
          </cell>
          <cell r="F724">
            <v>12</v>
          </cell>
          <cell r="G724" t="str">
            <v>75 cl x 12</v>
          </cell>
          <cell r="H724" t="str">
            <v>S</v>
          </cell>
          <cell r="I724" t="str">
            <v>France</v>
          </cell>
          <cell r="J724" t="str">
            <v>France</v>
          </cell>
          <cell r="K724" t="str">
            <v>Burgundy</v>
          </cell>
          <cell r="M724" t="str">
            <v>Best</v>
          </cell>
          <cell r="N724">
            <v>12.2323</v>
          </cell>
          <cell r="O724">
            <v>2.6718999999999999</v>
          </cell>
        </row>
        <row r="725">
          <cell r="B725">
            <v>45122</v>
          </cell>
          <cell r="C725" t="str">
            <v>CHABLIS 1R LECH DEFAIX22 75X12</v>
          </cell>
          <cell r="D725" t="str">
            <v>Chablis 1er Cru Cote de Lechet Domaine Jean Defaix 2022</v>
          </cell>
          <cell r="E725" t="str">
            <v>EA</v>
          </cell>
          <cell r="F725">
            <v>12</v>
          </cell>
          <cell r="G725" t="str">
            <v>75 cl x 12</v>
          </cell>
          <cell r="H725" t="str">
            <v>S</v>
          </cell>
          <cell r="I725" t="str">
            <v>France</v>
          </cell>
          <cell r="J725" t="str">
            <v>France</v>
          </cell>
          <cell r="K725" t="str">
            <v>Burgundy</v>
          </cell>
          <cell r="M725" t="str">
            <v>Best</v>
          </cell>
          <cell r="N725">
            <v>12.2323</v>
          </cell>
          <cell r="O725">
            <v>2.6718999999999999</v>
          </cell>
        </row>
        <row r="726">
          <cell r="B726">
            <v>45126</v>
          </cell>
          <cell r="C726" t="str">
            <v>CHABLIS 1R FOUR DEFAIX22 75X12</v>
          </cell>
          <cell r="D726" t="str">
            <v>Domaine Jean Defaix Chablis 1er Cru Fourchaume 2022</v>
          </cell>
          <cell r="E726" t="str">
            <v>EA</v>
          </cell>
          <cell r="F726">
            <v>12</v>
          </cell>
          <cell r="G726" t="str">
            <v>75 cl x 12</v>
          </cell>
          <cell r="H726" t="str">
            <v>S</v>
          </cell>
          <cell r="I726" t="str">
            <v>France</v>
          </cell>
          <cell r="J726" t="str">
            <v>France</v>
          </cell>
          <cell r="K726" t="str">
            <v>Burgundy</v>
          </cell>
          <cell r="M726" t="str">
            <v>Best</v>
          </cell>
          <cell r="N726">
            <v>12.451599999999999</v>
          </cell>
          <cell r="O726">
            <v>2.6718999999999999</v>
          </cell>
        </row>
        <row r="727">
          <cell r="B727">
            <v>74595</v>
          </cell>
          <cell r="C727" t="str">
            <v>CHABLIS 1R FOUR DEFAIX18 75X12</v>
          </cell>
          <cell r="D727" t="str">
            <v>Domaine Jean Defaix Chablis 1er Cru Fourchaume 2018</v>
          </cell>
          <cell r="E727" t="str">
            <v>EA</v>
          </cell>
          <cell r="F727">
            <v>12</v>
          </cell>
          <cell r="G727" t="str">
            <v>75 cl x 12</v>
          </cell>
          <cell r="H727" t="str">
            <v>U</v>
          </cell>
          <cell r="I727" t="str">
            <v>France</v>
          </cell>
          <cell r="J727" t="str">
            <v>France</v>
          </cell>
          <cell r="K727" t="str">
            <v>Burgundy</v>
          </cell>
          <cell r="M727" t="str">
            <v>Best</v>
          </cell>
          <cell r="N727">
            <v>9.9449000000000005</v>
          </cell>
          <cell r="O727">
            <v>2.6718999999999999</v>
          </cell>
        </row>
        <row r="728">
          <cell r="B728">
            <v>75289</v>
          </cell>
          <cell r="C728" t="str">
            <v>CHABLIS 1R FOUR DEFAIX19 75X12</v>
          </cell>
          <cell r="D728" t="str">
            <v>Domaine Jean Defaix Chablis 1er Cru Fourchaume 2019</v>
          </cell>
          <cell r="E728" t="str">
            <v>EA</v>
          </cell>
          <cell r="F728">
            <v>12</v>
          </cell>
          <cell r="G728" t="str">
            <v>75 cl x 12</v>
          </cell>
          <cell r="H728" t="str">
            <v>U</v>
          </cell>
          <cell r="I728" t="str">
            <v>France</v>
          </cell>
          <cell r="J728" t="str">
            <v>France</v>
          </cell>
          <cell r="K728" t="str">
            <v>Burgundy</v>
          </cell>
          <cell r="M728" t="str">
            <v>Best</v>
          </cell>
          <cell r="N728">
            <v>9.9449000000000005</v>
          </cell>
          <cell r="O728">
            <v>2.6718999999999999</v>
          </cell>
        </row>
        <row r="729">
          <cell r="B729">
            <v>75959</v>
          </cell>
          <cell r="C729" t="str">
            <v>CHABLIS 1R VAIL DEFAIX18 75X12</v>
          </cell>
          <cell r="D729" t="str">
            <v>Chablis 1er Cru Vaillons Domaine Jean Defaix 2018</v>
          </cell>
          <cell r="E729" t="str">
            <v>EA</v>
          </cell>
          <cell r="F729">
            <v>12</v>
          </cell>
          <cell r="G729" t="str">
            <v>75 cl x 12</v>
          </cell>
          <cell r="H729" t="str">
            <v>U</v>
          </cell>
          <cell r="I729" t="str">
            <v>France</v>
          </cell>
          <cell r="J729" t="str">
            <v>France</v>
          </cell>
          <cell r="K729" t="str">
            <v>Burgundy</v>
          </cell>
          <cell r="M729" t="str">
            <v>Best</v>
          </cell>
          <cell r="N729">
            <v>9.7119999999999997</v>
          </cell>
          <cell r="O729">
            <v>2.6718999999999999</v>
          </cell>
        </row>
        <row r="730">
          <cell r="B730">
            <v>76257</v>
          </cell>
          <cell r="C730" t="str">
            <v>CHABLIS 1R FOUR DEFAIX20 75X12</v>
          </cell>
          <cell r="D730" t="str">
            <v>Domaine Jean Defaix Chablis 1er Cru Fourchaume 2020</v>
          </cell>
          <cell r="E730" t="str">
            <v>EA</v>
          </cell>
          <cell r="F730">
            <v>12</v>
          </cell>
          <cell r="G730" t="str">
            <v>75 cl x 12</v>
          </cell>
          <cell r="H730" t="str">
            <v>U</v>
          </cell>
          <cell r="I730" t="str">
            <v>France</v>
          </cell>
          <cell r="J730" t="str">
            <v>France</v>
          </cell>
          <cell r="K730" t="str">
            <v>Burgundy</v>
          </cell>
          <cell r="M730" t="str">
            <v>Best</v>
          </cell>
          <cell r="N730">
            <v>12.2188</v>
          </cell>
          <cell r="O730">
            <v>2.6718999999999999</v>
          </cell>
        </row>
        <row r="731">
          <cell r="B731">
            <v>76381</v>
          </cell>
          <cell r="C731" t="str">
            <v>CHABLIS 1R VAIL DEFAIX19 75X12</v>
          </cell>
          <cell r="D731" t="str">
            <v>Chablis 1er Cru Vaillons Domaine Jean Defaix 2019</v>
          </cell>
          <cell r="E731" t="str">
            <v>EA</v>
          </cell>
          <cell r="F731">
            <v>12</v>
          </cell>
          <cell r="G731" t="str">
            <v>75 cl x 12</v>
          </cell>
          <cell r="H731" t="str">
            <v>U</v>
          </cell>
          <cell r="I731" t="str">
            <v>France</v>
          </cell>
          <cell r="J731" t="str">
            <v>France</v>
          </cell>
          <cell r="K731" t="str">
            <v>Burgundy</v>
          </cell>
          <cell r="M731" t="str">
            <v>Best</v>
          </cell>
          <cell r="N731">
            <v>11.9556</v>
          </cell>
          <cell r="O731">
            <v>2.6718999999999999</v>
          </cell>
        </row>
        <row r="732">
          <cell r="B732">
            <v>41654</v>
          </cell>
          <cell r="C732" t="str">
            <v>CHABLIS DEFAIX 19 1.5X6</v>
          </cell>
          <cell r="D732" t="str">
            <v>Chablis Domaine Jean Defaix 2019</v>
          </cell>
          <cell r="E732" t="str">
            <v>EA</v>
          </cell>
          <cell r="F732">
            <v>6</v>
          </cell>
          <cell r="G732" t="str">
            <v>1.5 lt x 6</v>
          </cell>
          <cell r="H732" t="str">
            <v>U</v>
          </cell>
          <cell r="I732" t="str">
            <v>France</v>
          </cell>
          <cell r="J732" t="str">
            <v>France</v>
          </cell>
          <cell r="K732" t="str">
            <v>Burgundy</v>
          </cell>
          <cell r="M732" t="str">
            <v>Best</v>
          </cell>
          <cell r="N732">
            <v>18.034300000000002</v>
          </cell>
          <cell r="O732">
            <v>5.3437999999999999</v>
          </cell>
        </row>
        <row r="733">
          <cell r="B733">
            <v>42438</v>
          </cell>
          <cell r="C733" t="str">
            <v>CHABLIS DEFAIX 21 1.5X6</v>
          </cell>
          <cell r="D733" t="str">
            <v>Chablis Domaine Jean Defaix 2021</v>
          </cell>
          <cell r="E733" t="str">
            <v>EA</v>
          </cell>
          <cell r="F733">
            <v>6</v>
          </cell>
          <cell r="G733" t="str">
            <v>1.5 lt x 6</v>
          </cell>
          <cell r="H733" t="str">
            <v>S</v>
          </cell>
          <cell r="I733" t="str">
            <v>France</v>
          </cell>
          <cell r="J733" t="str">
            <v>France</v>
          </cell>
          <cell r="K733" t="str">
            <v>Burgundy</v>
          </cell>
          <cell r="M733" t="str">
            <v>Best</v>
          </cell>
          <cell r="N733">
            <v>18.061699999999998</v>
          </cell>
          <cell r="O733">
            <v>5.3437999999999999</v>
          </cell>
        </row>
        <row r="734">
          <cell r="B734">
            <v>44574</v>
          </cell>
          <cell r="C734" t="str">
            <v>CHABLIS DEFAIX 22 1.5X6</v>
          </cell>
          <cell r="D734" t="str">
            <v>Chablis Domaine Jean Defaix 2022</v>
          </cell>
          <cell r="E734" t="str">
            <v>EA</v>
          </cell>
          <cell r="F734">
            <v>6</v>
          </cell>
          <cell r="G734" t="str">
            <v>1.5 lt x 6</v>
          </cell>
          <cell r="H734" t="str">
            <v>S</v>
          </cell>
          <cell r="I734" t="str">
            <v>France</v>
          </cell>
          <cell r="J734" t="str">
            <v>France</v>
          </cell>
          <cell r="K734" t="str">
            <v>Burgundy</v>
          </cell>
          <cell r="M734" t="str">
            <v>Best</v>
          </cell>
          <cell r="N734">
            <v>18.412600000000001</v>
          </cell>
          <cell r="O734">
            <v>5.3437999999999999</v>
          </cell>
        </row>
        <row r="735">
          <cell r="B735">
            <v>75388</v>
          </cell>
          <cell r="C735" t="str">
            <v>CHABLIS DEFAIX 20 1.5X6</v>
          </cell>
          <cell r="D735" t="str">
            <v>Chablis Domaine Jean Defaix 2020</v>
          </cell>
          <cell r="E735" t="str">
            <v>EA</v>
          </cell>
          <cell r="F735">
            <v>6</v>
          </cell>
          <cell r="G735" t="str">
            <v>1.5 lt x 6</v>
          </cell>
          <cell r="H735" t="str">
            <v>U</v>
          </cell>
          <cell r="I735" t="str">
            <v>France</v>
          </cell>
          <cell r="J735" t="str">
            <v>France</v>
          </cell>
          <cell r="K735" t="str">
            <v>Burgundy</v>
          </cell>
          <cell r="M735" t="str">
            <v>Best</v>
          </cell>
          <cell r="N735">
            <v>18.034300000000002</v>
          </cell>
          <cell r="O735">
            <v>5.3437999999999999</v>
          </cell>
        </row>
        <row r="736">
          <cell r="B736">
            <v>75960</v>
          </cell>
          <cell r="C736" t="str">
            <v>CHABLIS DEFAIX 19 1.5X6</v>
          </cell>
          <cell r="D736" t="str">
            <v>Chablis Domaine Jean Defaix 2019</v>
          </cell>
          <cell r="E736" t="str">
            <v>EA</v>
          </cell>
          <cell r="F736">
            <v>6</v>
          </cell>
          <cell r="G736" t="str">
            <v>1.5 lt x 6</v>
          </cell>
          <cell r="H736" t="str">
            <v>U</v>
          </cell>
          <cell r="I736" t="str">
            <v>France</v>
          </cell>
          <cell r="J736" t="str">
            <v>France</v>
          </cell>
          <cell r="K736" t="str">
            <v>Burgundy</v>
          </cell>
          <cell r="M736" t="str">
            <v>Best</v>
          </cell>
          <cell r="N736">
            <v>14.1623</v>
          </cell>
          <cell r="O736">
            <v>5.3437999999999999</v>
          </cell>
        </row>
        <row r="737">
          <cell r="B737">
            <v>45282</v>
          </cell>
          <cell r="C737" t="str">
            <v>CHABLIS DEFAIX 22 37.5X24</v>
          </cell>
          <cell r="D737" t="str">
            <v>Chablis Domaine Jean Defaix 2022</v>
          </cell>
          <cell r="E737" t="str">
            <v>EA</v>
          </cell>
          <cell r="F737">
            <v>24</v>
          </cell>
          <cell r="G737" t="str">
            <v>37.5 cl x 24</v>
          </cell>
          <cell r="H737" t="str">
            <v>S</v>
          </cell>
          <cell r="I737" t="str">
            <v>France</v>
          </cell>
          <cell r="J737" t="str">
            <v>France</v>
          </cell>
          <cell r="K737" t="str">
            <v>Burgundy</v>
          </cell>
          <cell r="M737" t="str">
            <v>Best</v>
          </cell>
          <cell r="N737">
            <v>4.6691000000000003</v>
          </cell>
          <cell r="O737">
            <v>1.3359000000000001</v>
          </cell>
        </row>
        <row r="738">
          <cell r="B738">
            <v>71981</v>
          </cell>
          <cell r="C738" t="str">
            <v>CHABLIS DEFAIX 17 37.5X24</v>
          </cell>
          <cell r="D738" t="str">
            <v>Chablis Domaine Jean Defaix 2017</v>
          </cell>
          <cell r="E738" t="str">
            <v>EA</v>
          </cell>
          <cell r="F738">
            <v>24</v>
          </cell>
          <cell r="G738" t="str">
            <v>37.5 cl x 24</v>
          </cell>
          <cell r="H738" t="str">
            <v>U</v>
          </cell>
          <cell r="I738" t="str">
            <v>France</v>
          </cell>
          <cell r="J738" t="str">
            <v>France</v>
          </cell>
          <cell r="K738" t="str">
            <v>Burgundy</v>
          </cell>
          <cell r="M738" t="str">
            <v>Best</v>
          </cell>
          <cell r="N738">
            <v>3.7635000000000001</v>
          </cell>
          <cell r="O738">
            <v>1.3359000000000001</v>
          </cell>
        </row>
        <row r="739">
          <cell r="B739">
            <v>72981</v>
          </cell>
          <cell r="C739" t="str">
            <v>CHABLIS DEFAIX 18 37.5X24</v>
          </cell>
          <cell r="D739" t="str">
            <v>Chablis Domaine Jean Defaix 2018</v>
          </cell>
          <cell r="E739" t="str">
            <v>EA</v>
          </cell>
          <cell r="F739">
            <v>24</v>
          </cell>
          <cell r="G739" t="str">
            <v>37.5 cl x 24</v>
          </cell>
          <cell r="H739" t="str">
            <v>U</v>
          </cell>
          <cell r="I739" t="str">
            <v>France</v>
          </cell>
          <cell r="J739" t="str">
            <v>France</v>
          </cell>
          <cell r="K739" t="str">
            <v>Burgundy</v>
          </cell>
          <cell r="M739" t="str">
            <v>Best</v>
          </cell>
          <cell r="N739">
            <v>3.7627000000000002</v>
          </cell>
          <cell r="O739">
            <v>1.3359000000000001</v>
          </cell>
        </row>
        <row r="740">
          <cell r="B740">
            <v>75105</v>
          </cell>
          <cell r="C740" t="str">
            <v>CHABLIS DEFAIX 19 37.5X24</v>
          </cell>
          <cell r="D740" t="str">
            <v>Chablis Domaine Jean Defaix 2019</v>
          </cell>
          <cell r="E740" t="str">
            <v>EA</v>
          </cell>
          <cell r="F740">
            <v>24</v>
          </cell>
          <cell r="G740" t="str">
            <v>37.5 cl x 24</v>
          </cell>
          <cell r="H740" t="str">
            <v>U</v>
          </cell>
          <cell r="I740" t="str">
            <v>France</v>
          </cell>
          <cell r="J740" t="str">
            <v>France</v>
          </cell>
          <cell r="K740" t="str">
            <v>Burgundy</v>
          </cell>
          <cell r="M740" t="str">
            <v>Best</v>
          </cell>
          <cell r="N740">
            <v>3.7585999999999999</v>
          </cell>
          <cell r="O740">
            <v>1.3359000000000001</v>
          </cell>
        </row>
        <row r="741">
          <cell r="B741">
            <v>76258</v>
          </cell>
          <cell r="C741" t="str">
            <v>CHABLIS DEFAIX 20 37.5X24</v>
          </cell>
          <cell r="D741" t="str">
            <v>Chablis Domaine Jean Defaix 2020</v>
          </cell>
          <cell r="E741" t="str">
            <v>EA</v>
          </cell>
          <cell r="F741">
            <v>24</v>
          </cell>
          <cell r="G741" t="str">
            <v>37.5 cl x 24</v>
          </cell>
          <cell r="H741" t="str">
            <v>U</v>
          </cell>
          <cell r="I741" t="str">
            <v>France</v>
          </cell>
          <cell r="J741" t="str">
            <v>France</v>
          </cell>
          <cell r="K741" t="str">
            <v>Burgundy</v>
          </cell>
          <cell r="M741" t="str">
            <v>Best</v>
          </cell>
          <cell r="N741">
            <v>4.6691000000000003</v>
          </cell>
          <cell r="O741">
            <v>1.3359000000000001</v>
          </cell>
        </row>
        <row r="742">
          <cell r="B742">
            <v>42497</v>
          </cell>
          <cell r="C742" t="str">
            <v>CHABLIS DEFAIX 21 75X12</v>
          </cell>
          <cell r="D742" t="str">
            <v>Chablis Domaine Jean Defaix 2021</v>
          </cell>
          <cell r="E742" t="str">
            <v>EA</v>
          </cell>
          <cell r="F742">
            <v>12</v>
          </cell>
          <cell r="G742" t="str">
            <v>75 cl x 12</v>
          </cell>
          <cell r="H742" t="str">
            <v>U</v>
          </cell>
          <cell r="I742" t="str">
            <v>France</v>
          </cell>
          <cell r="J742" t="str">
            <v>France</v>
          </cell>
          <cell r="K742" t="str">
            <v>Burgundy</v>
          </cell>
          <cell r="M742" t="str">
            <v>Best</v>
          </cell>
          <cell r="N742">
            <v>8.1095000000000006</v>
          </cell>
          <cell r="O742">
            <v>2.6718999999999999</v>
          </cell>
        </row>
        <row r="743">
          <cell r="B743">
            <v>44193</v>
          </cell>
          <cell r="C743" t="str">
            <v>CHABLIS DEFAIX 22 75X12</v>
          </cell>
          <cell r="D743" t="str">
            <v>Chablis Domaine Jean Defaix 2022</v>
          </cell>
          <cell r="E743" t="str">
            <v>EA</v>
          </cell>
          <cell r="F743">
            <v>12</v>
          </cell>
          <cell r="G743" t="str">
            <v>75 cl x 12</v>
          </cell>
          <cell r="H743" t="str">
            <v>U</v>
          </cell>
          <cell r="I743" t="str">
            <v>France</v>
          </cell>
          <cell r="J743" t="str">
            <v>France</v>
          </cell>
          <cell r="K743" t="str">
            <v>Burgundy</v>
          </cell>
          <cell r="M743" t="str">
            <v>Best</v>
          </cell>
          <cell r="N743">
            <v>8.2849000000000004</v>
          </cell>
          <cell r="O743">
            <v>2.6718999999999999</v>
          </cell>
        </row>
        <row r="744">
          <cell r="B744">
            <v>46302</v>
          </cell>
          <cell r="C744" t="str">
            <v>CHABLIS DEFAIX 23 75X12</v>
          </cell>
          <cell r="D744" t="str">
            <v>Chablis Domaine Jean Defaix 2023</v>
          </cell>
          <cell r="E744" t="str">
            <v>EA</v>
          </cell>
          <cell r="F744">
            <v>12</v>
          </cell>
          <cell r="G744" t="str">
            <v>75 cl x 12</v>
          </cell>
          <cell r="H744" t="str">
            <v>S</v>
          </cell>
          <cell r="I744" t="str">
            <v>France</v>
          </cell>
          <cell r="J744" t="str">
            <v>France</v>
          </cell>
          <cell r="K744" t="str">
            <v>Burgundy</v>
          </cell>
          <cell r="M744" t="str">
            <v>Best</v>
          </cell>
          <cell r="N744">
            <v>8.3099000000000007</v>
          </cell>
          <cell r="O744">
            <v>2.6718999999999999</v>
          </cell>
        </row>
        <row r="745">
          <cell r="B745">
            <v>75958</v>
          </cell>
          <cell r="C745" t="str">
            <v>CHABLIS DEFAIX 19 75X12</v>
          </cell>
          <cell r="D745" t="str">
            <v>Chablis Domaine Jean Defaix 2019</v>
          </cell>
          <cell r="E745" t="str">
            <v>EA</v>
          </cell>
          <cell r="F745">
            <v>12</v>
          </cell>
          <cell r="G745" t="str">
            <v>75 cl x 12</v>
          </cell>
          <cell r="H745" t="str">
            <v>U</v>
          </cell>
          <cell r="I745" t="str">
            <v>France</v>
          </cell>
          <cell r="J745" t="str">
            <v>France</v>
          </cell>
          <cell r="K745" t="str">
            <v>Burgundy</v>
          </cell>
          <cell r="M745" t="str">
            <v>Best</v>
          </cell>
          <cell r="N745">
            <v>6.6449999999999996</v>
          </cell>
          <cell r="O745">
            <v>2.6718999999999999</v>
          </cell>
        </row>
        <row r="746">
          <cell r="B746">
            <v>76382</v>
          </cell>
          <cell r="C746" t="str">
            <v>CHABLIS DEFAIX 20 75X12</v>
          </cell>
          <cell r="D746" t="str">
            <v>Chablis Domaine Jean Defaix 2020</v>
          </cell>
          <cell r="E746" t="str">
            <v>EA</v>
          </cell>
          <cell r="F746">
            <v>12</v>
          </cell>
          <cell r="G746" t="str">
            <v>75 cl x 12</v>
          </cell>
          <cell r="H746" t="str">
            <v>U</v>
          </cell>
          <cell r="I746" t="str">
            <v>France</v>
          </cell>
          <cell r="J746" t="str">
            <v>France</v>
          </cell>
          <cell r="K746" t="str">
            <v>Burgundy</v>
          </cell>
          <cell r="M746" t="str">
            <v>Best</v>
          </cell>
          <cell r="N746">
            <v>7.1551999999999998</v>
          </cell>
          <cell r="O746">
            <v>2.6718999999999999</v>
          </cell>
        </row>
        <row r="747">
          <cell r="B747">
            <v>42071</v>
          </cell>
          <cell r="C747" t="str">
            <v>CASSIERS POUILLY FUME 20 75X6</v>
          </cell>
          <cell r="D747" t="str">
            <v>Domaine des Cassiers Pouilly Fume Cuvee Prestige Famille Fouassier 2020</v>
          </cell>
          <cell r="E747" t="str">
            <v>EA</v>
          </cell>
          <cell r="F747">
            <v>6</v>
          </cell>
          <cell r="G747" t="str">
            <v>75 cl x 6</v>
          </cell>
          <cell r="H747" t="str">
            <v>U</v>
          </cell>
          <cell r="I747" t="str">
            <v>France</v>
          </cell>
          <cell r="J747" t="str">
            <v>France</v>
          </cell>
          <cell r="K747" t="str">
            <v>Loire Valley</v>
          </cell>
          <cell r="M747" t="str">
            <v>Better</v>
          </cell>
          <cell r="N747">
            <v>10.1257</v>
          </cell>
          <cell r="O747">
            <v>2.6718999999999999</v>
          </cell>
        </row>
        <row r="748">
          <cell r="B748">
            <v>45101</v>
          </cell>
          <cell r="C748" t="str">
            <v>CASSIERS POUILLY FUME 22 75X6</v>
          </cell>
          <cell r="D748" t="str">
            <v>Domaine des Cassiers Pouilly Fume Cuvee Prestige Famille Fouassier 2022</v>
          </cell>
          <cell r="E748" t="str">
            <v>EA</v>
          </cell>
          <cell r="F748">
            <v>6</v>
          </cell>
          <cell r="G748" t="str">
            <v>75 cl x 6</v>
          </cell>
          <cell r="H748" t="str">
            <v>S</v>
          </cell>
          <cell r="I748" t="str">
            <v>France</v>
          </cell>
          <cell r="J748" t="str">
            <v>France</v>
          </cell>
          <cell r="K748" t="str">
            <v>Loire Valley</v>
          </cell>
          <cell r="M748" t="str">
            <v>Better</v>
          </cell>
          <cell r="N748">
            <v>10.564299999999999</v>
          </cell>
          <cell r="O748">
            <v>2.6718999999999999</v>
          </cell>
        </row>
        <row r="749">
          <cell r="B749">
            <v>42266</v>
          </cell>
          <cell r="C749" t="str">
            <v>LTR GRD MEURS MAXIME 20 75X12</v>
          </cell>
          <cell r="D749" t="str">
            <v>Meursault Cuvee Charles Maxime Latour Giraud 2020</v>
          </cell>
          <cell r="E749" t="str">
            <v>EA</v>
          </cell>
          <cell r="F749">
            <v>12</v>
          </cell>
          <cell r="G749" t="str">
            <v>75 cl x 12</v>
          </cell>
          <cell r="H749" t="str">
            <v>U</v>
          </cell>
          <cell r="I749" t="str">
            <v>France</v>
          </cell>
          <cell r="J749" t="str">
            <v>France</v>
          </cell>
          <cell r="K749" t="str">
            <v>Burgundy</v>
          </cell>
          <cell r="M749" t="str">
            <v>Best</v>
          </cell>
          <cell r="N749">
            <v>21.639700000000001</v>
          </cell>
          <cell r="O749">
            <v>2.6718999999999999</v>
          </cell>
        </row>
        <row r="750">
          <cell r="B750">
            <v>45863</v>
          </cell>
          <cell r="C750" t="str">
            <v>LTR GRD MEURS MAXIME 22 75X12</v>
          </cell>
          <cell r="D750" t="str">
            <v>Meursault Cuvee Charles Maxime Latour Giraud 2022</v>
          </cell>
          <cell r="E750" t="str">
            <v>EA</v>
          </cell>
          <cell r="F750">
            <v>12</v>
          </cell>
          <cell r="G750" t="str">
            <v>75 cl x 12</v>
          </cell>
          <cell r="H750" t="str">
            <v>S</v>
          </cell>
          <cell r="I750" t="str">
            <v>France</v>
          </cell>
          <cell r="J750" t="str">
            <v>France</v>
          </cell>
          <cell r="K750" t="str">
            <v>Burgundy</v>
          </cell>
          <cell r="M750" t="str">
            <v>Best</v>
          </cell>
          <cell r="N750">
            <v>21.626100000000001</v>
          </cell>
          <cell r="O750">
            <v>2.6718999999999999</v>
          </cell>
        </row>
        <row r="751">
          <cell r="B751">
            <v>74455</v>
          </cell>
          <cell r="C751" t="str">
            <v>LTR GRD MEURS MAXIME 18 75X12</v>
          </cell>
          <cell r="D751" t="str">
            <v>Meursault Cuvee Charles Maxime Latour Giraud 2018</v>
          </cell>
          <cell r="E751" t="str">
            <v>EA</v>
          </cell>
          <cell r="F751">
            <v>12</v>
          </cell>
          <cell r="G751" t="str">
            <v>75 cl x 12</v>
          </cell>
          <cell r="H751" t="str">
            <v>U</v>
          </cell>
          <cell r="I751" t="str">
            <v>France</v>
          </cell>
          <cell r="J751" t="str">
            <v>France</v>
          </cell>
          <cell r="K751" t="str">
            <v>Burgundy</v>
          </cell>
          <cell r="M751" t="str">
            <v>Best</v>
          </cell>
          <cell r="N751">
            <v>19.298999999999999</v>
          </cell>
          <cell r="O751">
            <v>2.6718999999999999</v>
          </cell>
        </row>
        <row r="752">
          <cell r="B752">
            <v>43410</v>
          </cell>
          <cell r="C752" t="str">
            <v>ORG THOMAS SANC PIER 21 75X12</v>
          </cell>
          <cell r="D752" t="str">
            <v>Sancerre Blanc Le Pierrier Domaine Thomas 2021</v>
          </cell>
          <cell r="E752" t="str">
            <v>EA</v>
          </cell>
          <cell r="F752">
            <v>12</v>
          </cell>
          <cell r="G752" t="str">
            <v>75 cl x 12</v>
          </cell>
          <cell r="H752" t="str">
            <v>S</v>
          </cell>
          <cell r="I752" t="str">
            <v>France</v>
          </cell>
          <cell r="J752" t="str">
            <v>France</v>
          </cell>
          <cell r="K752" t="str">
            <v>Loire Valley</v>
          </cell>
          <cell r="M752" t="str">
            <v>Better</v>
          </cell>
          <cell r="N752">
            <v>10.0258</v>
          </cell>
          <cell r="O752">
            <v>2.6718999999999999</v>
          </cell>
        </row>
        <row r="753">
          <cell r="B753">
            <v>43411</v>
          </cell>
          <cell r="C753" t="str">
            <v>THOMAS SANC GRAND CHAI21 75X12</v>
          </cell>
          <cell r="D753" t="str">
            <v>Sancerre Blanc Grand Chaille Domaine Thomas 2021</v>
          </cell>
          <cell r="E753" t="str">
            <v>EA</v>
          </cell>
          <cell r="F753">
            <v>12</v>
          </cell>
          <cell r="G753" t="str">
            <v>75 cl x 12</v>
          </cell>
          <cell r="H753" t="str">
            <v>S</v>
          </cell>
          <cell r="I753" t="str">
            <v>France</v>
          </cell>
          <cell r="J753" t="str">
            <v>France</v>
          </cell>
          <cell r="K753" t="str">
            <v>Loire Valley</v>
          </cell>
          <cell r="M753" t="str">
            <v>Better</v>
          </cell>
          <cell r="N753">
            <v>9.1486000000000001</v>
          </cell>
          <cell r="O753">
            <v>2.6718999999999999</v>
          </cell>
        </row>
        <row r="754">
          <cell r="B754">
            <v>7534418</v>
          </cell>
          <cell r="C754" t="str">
            <v>THOMAS SANC GRAND CHAI18 75X12</v>
          </cell>
          <cell r="D754" t="str">
            <v>Sancerre Blanc Grand Chaille Domaine Thomas 2018</v>
          </cell>
          <cell r="E754" t="str">
            <v>EA</v>
          </cell>
          <cell r="F754">
            <v>12</v>
          </cell>
          <cell r="G754" t="str">
            <v>75 cl x 12</v>
          </cell>
          <cell r="H754" t="str">
            <v>U</v>
          </cell>
          <cell r="I754" t="str">
            <v>France</v>
          </cell>
          <cell r="J754" t="str">
            <v>France</v>
          </cell>
          <cell r="K754" t="str">
            <v>Loire Valley</v>
          </cell>
          <cell r="M754" t="str">
            <v>Better</v>
          </cell>
          <cell r="N754">
            <v>6.5393999999999997</v>
          </cell>
          <cell r="O754">
            <v>2.6718999999999999</v>
          </cell>
        </row>
        <row r="755">
          <cell r="B755">
            <v>7534420</v>
          </cell>
          <cell r="C755" t="str">
            <v>THOMAS SANC GRAND CHAI20 75X12</v>
          </cell>
          <cell r="D755" t="str">
            <v>Sancerre Blanc Grand Chaille Domaine Thomas 2020</v>
          </cell>
          <cell r="E755" t="str">
            <v>EA</v>
          </cell>
          <cell r="F755">
            <v>12</v>
          </cell>
          <cell r="G755" t="str">
            <v>75 cl x 12</v>
          </cell>
          <cell r="H755" t="str">
            <v>U</v>
          </cell>
          <cell r="I755" t="str">
            <v>France</v>
          </cell>
          <cell r="J755" t="str">
            <v>France</v>
          </cell>
          <cell r="K755" t="str">
            <v>Loire Valley</v>
          </cell>
          <cell r="M755" t="str">
            <v>Better</v>
          </cell>
          <cell r="N755">
            <v>8.4513999999999996</v>
          </cell>
          <cell r="O755">
            <v>2.6718999999999999</v>
          </cell>
        </row>
        <row r="756">
          <cell r="B756">
            <v>7534421</v>
          </cell>
          <cell r="C756" t="str">
            <v>THOMAS SANC GRAND CHAI21 75X12</v>
          </cell>
          <cell r="D756" t="str">
            <v>Sancerre Blanc Grand Chaille Domaine Thomas 2021</v>
          </cell>
          <cell r="E756" t="str">
            <v>EA</v>
          </cell>
          <cell r="F756">
            <v>12</v>
          </cell>
          <cell r="G756" t="str">
            <v>75 cl x 12</v>
          </cell>
          <cell r="H756" t="str">
            <v>U</v>
          </cell>
          <cell r="I756" t="str">
            <v>France</v>
          </cell>
          <cell r="J756" t="str">
            <v>France</v>
          </cell>
          <cell r="K756" t="str">
            <v>Loire Valley</v>
          </cell>
          <cell r="M756" t="str">
            <v>Better</v>
          </cell>
          <cell r="N756">
            <v>8.4649999999999999</v>
          </cell>
          <cell r="O756">
            <v>2.6718999999999999</v>
          </cell>
        </row>
        <row r="757">
          <cell r="B757">
            <v>7534422</v>
          </cell>
          <cell r="C757" t="str">
            <v>THOMAS SANC GRAND CHAI22 75X12</v>
          </cell>
          <cell r="D757" t="str">
            <v xml:space="preserve">Sancerre Blanc Grand Chaille Organic Domaine Thomas 2021
</v>
          </cell>
          <cell r="E757" t="str">
            <v>EA</v>
          </cell>
          <cell r="F757">
            <v>12</v>
          </cell>
          <cell r="G757" t="str">
            <v>75 cl x 12</v>
          </cell>
          <cell r="H757" t="str">
            <v>S</v>
          </cell>
          <cell r="I757" t="str">
            <v>France</v>
          </cell>
          <cell r="J757" t="str">
            <v>France</v>
          </cell>
          <cell r="K757" t="str">
            <v>Loire Valley</v>
          </cell>
          <cell r="M757" t="str">
            <v>Better</v>
          </cell>
          <cell r="N757">
            <v>10.039300000000001</v>
          </cell>
          <cell r="O757">
            <v>2.6718999999999999</v>
          </cell>
        </row>
        <row r="758">
          <cell r="B758">
            <v>7534519</v>
          </cell>
          <cell r="C758" t="str">
            <v>THOMAS SANC LE PIER 19 75X12</v>
          </cell>
          <cell r="D758" t="str">
            <v>Sancerre Blanc Le Pierrier Domaine Thomas 2019</v>
          </cell>
          <cell r="E758" t="str">
            <v>EA</v>
          </cell>
          <cell r="F758">
            <v>12</v>
          </cell>
          <cell r="G758" t="str">
            <v>75 cl x 12</v>
          </cell>
          <cell r="H758" t="str">
            <v>U</v>
          </cell>
          <cell r="I758" t="str">
            <v>France</v>
          </cell>
          <cell r="J758" t="str">
            <v>France</v>
          </cell>
          <cell r="K758" t="str">
            <v>Loire Valley</v>
          </cell>
          <cell r="M758" t="str">
            <v>Better</v>
          </cell>
          <cell r="N758">
            <v>6.0994000000000002</v>
          </cell>
          <cell r="O758">
            <v>2.6718999999999999</v>
          </cell>
        </row>
        <row r="759">
          <cell r="B759">
            <v>7534520</v>
          </cell>
          <cell r="C759" t="str">
            <v>ORG THOMAS SANC PIER 20 75X12</v>
          </cell>
          <cell r="D759" t="str">
            <v>Sancerre Blanc Le Pierrier Domaine Thomas 2020</v>
          </cell>
          <cell r="E759" t="str">
            <v>EA</v>
          </cell>
          <cell r="F759">
            <v>12</v>
          </cell>
          <cell r="G759" t="str">
            <v>75 cl x 12</v>
          </cell>
          <cell r="H759" t="str">
            <v>U</v>
          </cell>
          <cell r="I759" t="str">
            <v>France</v>
          </cell>
          <cell r="J759" t="str">
            <v>France</v>
          </cell>
          <cell r="K759" t="str">
            <v>Loire Valley</v>
          </cell>
          <cell r="M759" t="str">
            <v>Better</v>
          </cell>
          <cell r="N759">
            <v>7.1764000000000001</v>
          </cell>
          <cell r="O759">
            <v>2.6718999999999999</v>
          </cell>
        </row>
        <row r="760">
          <cell r="B760">
            <v>7534521</v>
          </cell>
          <cell r="C760" t="str">
            <v>ORG THOMAS SANC PIER 21 75X12</v>
          </cell>
          <cell r="D760" t="str">
            <v>Sancerre Blanc Le Pierrier Domaine Thomas 2021</v>
          </cell>
          <cell r="E760" t="str">
            <v>EA</v>
          </cell>
          <cell r="F760">
            <v>12</v>
          </cell>
          <cell r="G760" t="str">
            <v>75 cl x 12</v>
          </cell>
          <cell r="H760" t="str">
            <v>U</v>
          </cell>
          <cell r="I760" t="str">
            <v>France</v>
          </cell>
          <cell r="J760" t="str">
            <v>France</v>
          </cell>
          <cell r="K760" t="str">
            <v>Loire Valley</v>
          </cell>
          <cell r="M760" t="str">
            <v>Better</v>
          </cell>
          <cell r="N760">
            <v>7.19</v>
          </cell>
          <cell r="O760">
            <v>2.6718999999999999</v>
          </cell>
        </row>
        <row r="761">
          <cell r="B761">
            <v>7534522</v>
          </cell>
          <cell r="C761" t="str">
            <v>ORG THOMAS SANC PIER 22 75X12</v>
          </cell>
          <cell r="D761" t="str">
            <v>Sancerre Blanc Le Pierrier Domaine Thomas 2022</v>
          </cell>
          <cell r="E761" t="str">
            <v>EA</v>
          </cell>
          <cell r="F761">
            <v>12</v>
          </cell>
          <cell r="G761" t="str">
            <v>75 cl x 12</v>
          </cell>
          <cell r="H761" t="str">
            <v>S</v>
          </cell>
          <cell r="I761" t="str">
            <v>France</v>
          </cell>
          <cell r="J761" t="str">
            <v>France</v>
          </cell>
          <cell r="K761" t="str">
            <v>Loire Valley</v>
          </cell>
          <cell r="M761" t="str">
            <v>Better</v>
          </cell>
          <cell r="N761">
            <v>9.1621000000000006</v>
          </cell>
          <cell r="O761">
            <v>2.6718999999999999</v>
          </cell>
        </row>
        <row r="762">
          <cell r="B762">
            <v>10144</v>
          </cell>
          <cell r="C762" t="str">
            <v>CODORNIU CUVEE RAVENTOS 75x6</v>
          </cell>
          <cell r="D762" t="str">
            <v>Codorníu Selección Raventós Brut Cava</v>
          </cell>
          <cell r="E762" t="str">
            <v>EA</v>
          </cell>
          <cell r="F762">
            <v>6</v>
          </cell>
          <cell r="G762" t="str">
            <v>75 cl x 6</v>
          </cell>
          <cell r="H762" t="str">
            <v>S</v>
          </cell>
          <cell r="I762" t="str">
            <v>Spain</v>
          </cell>
          <cell r="J762" t="str">
            <v>Spain</v>
          </cell>
          <cell r="K762" t="str">
            <v>Catalunya</v>
          </cell>
          <cell r="L762" t="str">
            <v>Sparkling White</v>
          </cell>
          <cell r="M762" t="str">
            <v>Good</v>
          </cell>
          <cell r="N762">
            <v>4.1820000000000004</v>
          </cell>
          <cell r="O762">
            <v>2.6718999999999999</v>
          </cell>
        </row>
        <row r="763">
          <cell r="B763">
            <v>12082</v>
          </cell>
          <cell r="C763" t="str">
            <v>CODORNIU BRUT NV 75x6</v>
          </cell>
          <cell r="D763" t="str">
            <v>Codorníu Brut Cava</v>
          </cell>
          <cell r="E763" t="str">
            <v>EA</v>
          </cell>
          <cell r="F763">
            <v>6</v>
          </cell>
          <cell r="G763" t="str">
            <v>75 cl x 6</v>
          </cell>
          <cell r="H763" t="str">
            <v>U</v>
          </cell>
          <cell r="I763" t="str">
            <v>Spain</v>
          </cell>
          <cell r="J763" t="str">
            <v>Spain</v>
          </cell>
          <cell r="K763" t="str">
            <v>Catalunya</v>
          </cell>
          <cell r="L763" t="str">
            <v>Sparkling White</v>
          </cell>
          <cell r="M763" t="str">
            <v>Price Fighter</v>
          </cell>
          <cell r="N763">
            <v>2.6440000000000001</v>
          </cell>
          <cell r="O763">
            <v>2.6718999999999999</v>
          </cell>
        </row>
        <row r="764">
          <cell r="B764">
            <v>12125</v>
          </cell>
          <cell r="C764" t="str">
            <v>ANNA DE CODORNIU B/B 75X6</v>
          </cell>
          <cell r="D764" t="str">
            <v>Anna de Codorníu Blanc de Blancs Brut, Cava</v>
          </cell>
          <cell r="E764" t="str">
            <v>EA</v>
          </cell>
          <cell r="F764">
            <v>6</v>
          </cell>
          <cell r="G764" t="str">
            <v>75 cl x 6</v>
          </cell>
          <cell r="H764" t="str">
            <v>S</v>
          </cell>
          <cell r="I764" t="str">
            <v>Spain</v>
          </cell>
          <cell r="J764" t="str">
            <v>Spain</v>
          </cell>
          <cell r="K764" t="str">
            <v>Catalunya</v>
          </cell>
          <cell r="L764" t="str">
            <v>Sparkling White</v>
          </cell>
          <cell r="M764" t="str">
            <v>Good</v>
          </cell>
          <cell r="N764">
            <v>5.1936999999999998</v>
          </cell>
          <cell r="O764">
            <v>2.6718999999999999</v>
          </cell>
        </row>
        <row r="765">
          <cell r="B765">
            <v>21747</v>
          </cell>
          <cell r="C765" t="str">
            <v>ANNA CODORNIU ROSADO 75x6</v>
          </cell>
          <cell r="D765" t="str">
            <v>Anna de Codorníu Brut Rosado Cava</v>
          </cell>
          <cell r="E765" t="str">
            <v>EA</v>
          </cell>
          <cell r="F765">
            <v>6</v>
          </cell>
          <cell r="G765" t="str">
            <v>75 cl x 6</v>
          </cell>
          <cell r="H765" t="str">
            <v>S</v>
          </cell>
          <cell r="I765" t="str">
            <v>Spain</v>
          </cell>
          <cell r="J765" t="str">
            <v>Spain</v>
          </cell>
          <cell r="K765" t="str">
            <v>Catalunya</v>
          </cell>
          <cell r="L765" t="str">
            <v>Sparkling Rose</v>
          </cell>
          <cell r="M765" t="str">
            <v>Good</v>
          </cell>
          <cell r="N765">
            <v>4.0603999999999996</v>
          </cell>
          <cell r="O765">
            <v>2.6718999999999999</v>
          </cell>
        </row>
        <row r="766">
          <cell r="B766">
            <v>25866</v>
          </cell>
          <cell r="C766" t="str">
            <v>ANNA CODORNIU  BLAN DNOIR 75X6</v>
          </cell>
          <cell r="D766" t="str">
            <v>Anna de Codorníu Blanc de Noirs Brut Cava</v>
          </cell>
          <cell r="E766" t="str">
            <v>EA</v>
          </cell>
          <cell r="F766">
            <v>6</v>
          </cell>
          <cell r="G766" t="str">
            <v>75 cl x 6</v>
          </cell>
          <cell r="H766" t="str">
            <v>U</v>
          </cell>
          <cell r="I766" t="str">
            <v>Spain</v>
          </cell>
          <cell r="J766" t="str">
            <v>Spain</v>
          </cell>
          <cell r="K766" t="str">
            <v>Catalunya</v>
          </cell>
          <cell r="L766" t="str">
            <v>Sparkling White</v>
          </cell>
          <cell r="M766" t="str">
            <v>Good</v>
          </cell>
          <cell r="N766">
            <v>4.0606999999999998</v>
          </cell>
          <cell r="O766">
            <v>2.6718999999999999</v>
          </cell>
        </row>
        <row r="767">
          <cell r="B767">
            <v>27044</v>
          </cell>
          <cell r="C767" t="str">
            <v>ORG CODORNIU ECO CAVA 75x6</v>
          </cell>
          <cell r="D767" t="str">
            <v>Codorníu Vitcultura Ecológica Organic Brut Cava</v>
          </cell>
          <cell r="E767" t="str">
            <v>EA</v>
          </cell>
          <cell r="F767">
            <v>6</v>
          </cell>
          <cell r="G767" t="str">
            <v>75 cl x 6</v>
          </cell>
          <cell r="H767" t="str">
            <v>U</v>
          </cell>
          <cell r="I767" t="str">
            <v>Spain</v>
          </cell>
          <cell r="J767" t="str">
            <v>Spain</v>
          </cell>
          <cell r="K767" t="str">
            <v>Catalunya</v>
          </cell>
          <cell r="L767" t="str">
            <v>Sparkling White</v>
          </cell>
          <cell r="M767" t="str">
            <v>Good</v>
          </cell>
          <cell r="N767">
            <v>3.8975</v>
          </cell>
          <cell r="O767">
            <v>2.6718999999999999</v>
          </cell>
        </row>
        <row r="768">
          <cell r="B768">
            <v>29152</v>
          </cell>
          <cell r="C768" t="str">
            <v>CODORNIU SEMI SECO 75X6</v>
          </cell>
          <cell r="D768" t="str">
            <v>Codorníu Semi Sec Cava</v>
          </cell>
          <cell r="E768" t="str">
            <v>EA</v>
          </cell>
          <cell r="F768">
            <v>6</v>
          </cell>
          <cell r="G768" t="str">
            <v>75 cl x 6</v>
          </cell>
          <cell r="H768" t="str">
            <v>U</v>
          </cell>
          <cell r="I768" t="str">
            <v>Spain</v>
          </cell>
          <cell r="J768" t="str">
            <v>Spain</v>
          </cell>
          <cell r="K768" t="str">
            <v>Catalunya</v>
          </cell>
          <cell r="L768" t="str">
            <v>Sparkling White</v>
          </cell>
          <cell r="M768" t="str">
            <v>Price Fighter</v>
          </cell>
          <cell r="N768">
            <v>2.3700999999999999</v>
          </cell>
          <cell r="O768">
            <v>2.6718999999999999</v>
          </cell>
        </row>
        <row r="769">
          <cell r="B769">
            <v>29794</v>
          </cell>
          <cell r="C769" t="str">
            <v>CODORNIU ZERO 75X6</v>
          </cell>
          <cell r="D769" t="str">
            <v>Codorníu Zero Alcohol Free Sparkling Wine</v>
          </cell>
          <cell r="E769" t="str">
            <v>EA</v>
          </cell>
          <cell r="F769">
            <v>6</v>
          </cell>
          <cell r="G769" t="str">
            <v>75 cl x 6</v>
          </cell>
          <cell r="H769" t="str">
            <v>S</v>
          </cell>
          <cell r="I769" t="str">
            <v>Spain</v>
          </cell>
          <cell r="J769" t="str">
            <v>Spain</v>
          </cell>
          <cell r="K769" t="str">
            <v>Castilla - La Mancha</v>
          </cell>
          <cell r="L769" t="str">
            <v>Sparkling White</v>
          </cell>
          <cell r="M769" t="str">
            <v>Price Fighter</v>
          </cell>
          <cell r="N769">
            <v>3.6503999999999999</v>
          </cell>
          <cell r="O769">
            <v>0</v>
          </cell>
        </row>
        <row r="770">
          <cell r="B770">
            <v>39924</v>
          </cell>
          <cell r="C770" t="str">
            <v>SANTES NEGRE MONTSANT 75X6</v>
          </cell>
          <cell r="D770" t="str">
            <v>Portal de Montsant, Santes Negre, Montsant</v>
          </cell>
          <cell r="E770" t="str">
            <v>EA</v>
          </cell>
          <cell r="F770">
            <v>6</v>
          </cell>
          <cell r="G770" t="str">
            <v>75 cl x 6</v>
          </cell>
          <cell r="H770" t="str">
            <v>U</v>
          </cell>
          <cell r="I770" t="str">
            <v>Spain</v>
          </cell>
          <cell r="J770" t="str">
            <v>Spain</v>
          </cell>
          <cell r="K770" t="str">
            <v>Catalunya</v>
          </cell>
          <cell r="L770" t="str">
            <v>Still Red</v>
          </cell>
          <cell r="M770" t="str">
            <v>Good</v>
          </cell>
          <cell r="N770">
            <v>4.3826999999999998</v>
          </cell>
          <cell r="O770">
            <v>2.6718999999999999</v>
          </cell>
        </row>
        <row r="771">
          <cell r="B771">
            <v>42554</v>
          </cell>
          <cell r="C771" t="str">
            <v>CODORNIU ROSE NV 75x6</v>
          </cell>
          <cell r="D771" t="str">
            <v>Codorníu Brut Rosado Cava</v>
          </cell>
          <cell r="E771" t="str">
            <v>EA</v>
          </cell>
          <cell r="F771">
            <v>6</v>
          </cell>
          <cell r="G771" t="str">
            <v>75 cl x 6</v>
          </cell>
          <cell r="H771" t="str">
            <v>U</v>
          </cell>
          <cell r="I771" t="str">
            <v>Spain</v>
          </cell>
          <cell r="J771" t="str">
            <v>Spain</v>
          </cell>
          <cell r="K771" t="str">
            <v>Catalunya</v>
          </cell>
          <cell r="L771" t="str">
            <v>Sparkling Rose</v>
          </cell>
          <cell r="M771" t="str">
            <v>Price Fighter</v>
          </cell>
          <cell r="N771">
            <v>2.6257000000000001</v>
          </cell>
          <cell r="O771">
            <v>2.6718999999999999</v>
          </cell>
        </row>
        <row r="772">
          <cell r="B772">
            <v>44540</v>
          </cell>
          <cell r="C772" t="str">
            <v>ORG CODORNIU BRUT NV 75x6</v>
          </cell>
          <cell r="D772" t="str">
            <v xml:space="preserve">Codorniu Original Cuvée Brut Organic Cava
</v>
          </cell>
          <cell r="E772" t="str">
            <v>EA</v>
          </cell>
          <cell r="F772">
            <v>6</v>
          </cell>
          <cell r="G772" t="str">
            <v>75 cl x 6</v>
          </cell>
          <cell r="H772" t="str">
            <v>U</v>
          </cell>
          <cell r="I772" t="str">
            <v>Spain</v>
          </cell>
          <cell r="J772" t="str">
            <v>Spain</v>
          </cell>
          <cell r="K772" t="str">
            <v>Spain</v>
          </cell>
          <cell r="L772" t="str">
            <v>Sparkling White</v>
          </cell>
          <cell r="M772" t="str">
            <v>Price Fighter</v>
          </cell>
          <cell r="N772">
            <v>2.9237000000000002</v>
          </cell>
          <cell r="O772">
            <v>2.6718999999999999</v>
          </cell>
        </row>
        <row r="773">
          <cell r="B773">
            <v>44541</v>
          </cell>
          <cell r="C773" t="str">
            <v>ORG CODORNIU ROSE NV 75x6</v>
          </cell>
          <cell r="D773" t="str">
            <v>Codorniu Cuvée Original Organico Rosado, Cava</v>
          </cell>
          <cell r="E773" t="str">
            <v>EA</v>
          </cell>
          <cell r="F773">
            <v>6</v>
          </cell>
          <cell r="G773" t="str">
            <v>75 cl x 6</v>
          </cell>
          <cell r="H773" t="str">
            <v>S</v>
          </cell>
          <cell r="I773" t="str">
            <v>Spain</v>
          </cell>
          <cell r="J773" t="str">
            <v>Spain</v>
          </cell>
          <cell r="K773" t="str">
            <v>Spain</v>
          </cell>
          <cell r="L773" t="str">
            <v>Sparkling Rose</v>
          </cell>
          <cell r="M773" t="str">
            <v>Price Fighter</v>
          </cell>
          <cell r="N773">
            <v>2.9319999999999999</v>
          </cell>
          <cell r="O773">
            <v>2.6718999999999999</v>
          </cell>
        </row>
        <row r="774">
          <cell r="B774">
            <v>46726</v>
          </cell>
          <cell r="C774" t="str">
            <v>ORG CODORNIU BRUT NV 11% 75x6</v>
          </cell>
          <cell r="D774" t="str">
            <v>Codorniu Original Cuvée Brut Organic Cava 11%</v>
          </cell>
          <cell r="E774" t="str">
            <v>EA</v>
          </cell>
          <cell r="F774">
            <v>6</v>
          </cell>
          <cell r="G774" t="str">
            <v>75 cl x 6</v>
          </cell>
          <cell r="H774" t="str">
            <v>S</v>
          </cell>
          <cell r="I774" t="str">
            <v>Spain</v>
          </cell>
          <cell r="J774" t="str">
            <v>Spain</v>
          </cell>
          <cell r="K774" t="str">
            <v>Spain</v>
          </cell>
          <cell r="L774" t="str">
            <v>Sparkling White</v>
          </cell>
          <cell r="M774" t="str">
            <v>Price Fighter</v>
          </cell>
          <cell r="N774">
            <v>2.9238</v>
          </cell>
          <cell r="O774">
            <v>2.3513000000000002</v>
          </cell>
        </row>
        <row r="775">
          <cell r="B775">
            <v>12067</v>
          </cell>
          <cell r="C775" t="str">
            <v>ANNA DE CODORNIU B/B 20X24</v>
          </cell>
          <cell r="D775" t="str">
            <v>Anna de Codorníu Blanc de Blancs Brut, Cava</v>
          </cell>
          <cell r="E775" t="str">
            <v>EA</v>
          </cell>
          <cell r="F775">
            <v>24</v>
          </cell>
          <cell r="G775" t="str">
            <v>20 cl x 24</v>
          </cell>
          <cell r="H775" t="str">
            <v>S</v>
          </cell>
          <cell r="I775" t="str">
            <v>Spain</v>
          </cell>
          <cell r="J775" t="str">
            <v>Spain</v>
          </cell>
          <cell r="K775" t="str">
            <v>Catalunya</v>
          </cell>
          <cell r="L775" t="str">
            <v>Sparkling White</v>
          </cell>
          <cell r="M775" t="str">
            <v>Good</v>
          </cell>
          <cell r="N775">
            <v>1.4815</v>
          </cell>
          <cell r="O775">
            <v>0.71250000000000002</v>
          </cell>
        </row>
        <row r="776">
          <cell r="B776">
            <v>70872</v>
          </cell>
          <cell r="C776" t="str">
            <v>EDERRA CRIANZA RIOJA 75X6</v>
          </cell>
          <cell r="D776" t="str">
            <v>Ederra Crianza Rioja</v>
          </cell>
          <cell r="E776" t="str">
            <v>EA</v>
          </cell>
          <cell r="F776">
            <v>6</v>
          </cell>
          <cell r="G776" t="str">
            <v>75 cl x 6</v>
          </cell>
          <cell r="H776" t="str">
            <v>U</v>
          </cell>
          <cell r="I776" t="str">
            <v>Spain</v>
          </cell>
          <cell r="J776" t="str">
            <v>Spain</v>
          </cell>
          <cell r="K776" t="str">
            <v>Rioja</v>
          </cell>
          <cell r="M776" t="str">
            <v>Good</v>
          </cell>
          <cell r="N776">
            <v>3.081</v>
          </cell>
          <cell r="O776">
            <v>2.6718999999999999</v>
          </cell>
        </row>
        <row r="777">
          <cell r="B777">
            <v>43754</v>
          </cell>
          <cell r="C777" t="str">
            <v>YERING ESTATE CHARD 2020 75X6</v>
          </cell>
          <cell r="D777" t="str">
            <v>Yering Station Estate Chardonnay 2020</v>
          </cell>
          <cell r="E777" t="str">
            <v>EA</v>
          </cell>
          <cell r="F777">
            <v>6</v>
          </cell>
          <cell r="G777" t="str">
            <v>75 cl x 6</v>
          </cell>
          <cell r="H777" t="str">
            <v>U</v>
          </cell>
          <cell r="I777" t="str">
            <v>Australia</v>
          </cell>
          <cell r="J777" t="str">
            <v>Australia</v>
          </cell>
          <cell r="K777" t="str">
            <v>Victoria</v>
          </cell>
          <cell r="L777" t="str">
            <v>Still White</v>
          </cell>
          <cell r="M777" t="str">
            <v>Good</v>
          </cell>
          <cell r="N777">
            <v>7.7793000000000001</v>
          </cell>
          <cell r="O777">
            <v>2.6718999999999999</v>
          </cell>
        </row>
        <row r="778">
          <cell r="B778">
            <v>44203</v>
          </cell>
          <cell r="C778" t="str">
            <v>YERING ESTATE CHARD 22 75X6</v>
          </cell>
          <cell r="D778" t="str">
            <v>Yering Station Estate Chardonnay 2022</v>
          </cell>
          <cell r="E778" t="str">
            <v>EA</v>
          </cell>
          <cell r="F778">
            <v>6</v>
          </cell>
          <cell r="G778" t="str">
            <v>75 cl x 6</v>
          </cell>
          <cell r="H778" t="str">
            <v>U</v>
          </cell>
          <cell r="I778" t="str">
            <v>Australia</v>
          </cell>
          <cell r="J778" t="str">
            <v>Australia</v>
          </cell>
          <cell r="K778" t="str">
            <v>Victoria</v>
          </cell>
          <cell r="L778" t="str">
            <v>Still White</v>
          </cell>
          <cell r="M778" t="str">
            <v>Good</v>
          </cell>
          <cell r="N778">
            <v>7.7793000000000001</v>
          </cell>
          <cell r="O778">
            <v>2.6718999999999999</v>
          </cell>
        </row>
        <row r="779">
          <cell r="B779">
            <v>45287</v>
          </cell>
          <cell r="C779" t="str">
            <v>YERING ESTATE CHARD 21 75X6</v>
          </cell>
          <cell r="D779" t="str">
            <v>Yering Station Estate Chardonnay 2021</v>
          </cell>
          <cell r="E779" t="str">
            <v>EA</v>
          </cell>
          <cell r="F779">
            <v>6</v>
          </cell>
          <cell r="G779" t="str">
            <v>75 cl x 6</v>
          </cell>
          <cell r="H779" t="str">
            <v>U</v>
          </cell>
          <cell r="I779" t="str">
            <v>Australia</v>
          </cell>
          <cell r="J779" t="str">
            <v>Australia</v>
          </cell>
          <cell r="K779" t="str">
            <v>Victoria</v>
          </cell>
          <cell r="L779" t="str">
            <v>Still White</v>
          </cell>
          <cell r="M779" t="str">
            <v>Good</v>
          </cell>
          <cell r="N779">
            <v>7.7793000000000001</v>
          </cell>
          <cell r="O779">
            <v>2.6718999999999999</v>
          </cell>
        </row>
        <row r="780">
          <cell r="B780">
            <v>28262</v>
          </cell>
          <cell r="C780" t="str">
            <v>POMAL RIOJA BLANCO 75X6</v>
          </cell>
          <cell r="D780" t="str">
            <v>Viña Pomal Rioja Blanco Viura-Malvasía, Bodegas Bilbaínas</v>
          </cell>
          <cell r="E780" t="str">
            <v>EA</v>
          </cell>
          <cell r="F780">
            <v>6</v>
          </cell>
          <cell r="G780" t="str">
            <v>75 cl x 6</v>
          </cell>
          <cell r="H780" t="str">
            <v>S</v>
          </cell>
          <cell r="I780" t="str">
            <v>Spain</v>
          </cell>
          <cell r="J780" t="str">
            <v>Spain</v>
          </cell>
          <cell r="K780" t="str">
            <v>Rioja</v>
          </cell>
          <cell r="M780" t="str">
            <v>Good</v>
          </cell>
          <cell r="N780">
            <v>3.6637</v>
          </cell>
          <cell r="O780">
            <v>2.6718999999999999</v>
          </cell>
        </row>
        <row r="781">
          <cell r="B781">
            <v>28263</v>
          </cell>
          <cell r="C781" t="str">
            <v>POMAL CENTENARIO CRIANZA 75X6</v>
          </cell>
          <cell r="D781" t="str">
            <v>Viña Pomal Centenario Rioja Crianza, Bodegas Bilbaínas</v>
          </cell>
          <cell r="E781" t="str">
            <v>EA</v>
          </cell>
          <cell r="F781">
            <v>6</v>
          </cell>
          <cell r="G781" t="str">
            <v>75 cl x 6</v>
          </cell>
          <cell r="H781" t="str">
            <v>S</v>
          </cell>
          <cell r="I781" t="str">
            <v>Spain</v>
          </cell>
          <cell r="J781" t="str">
            <v>Spain</v>
          </cell>
          <cell r="K781" t="str">
            <v>Rioja</v>
          </cell>
          <cell r="M781" t="str">
            <v>Good</v>
          </cell>
          <cell r="N781">
            <v>3.9237000000000002</v>
          </cell>
          <cell r="O781">
            <v>2.6718999999999999</v>
          </cell>
        </row>
        <row r="782">
          <cell r="B782">
            <v>28264</v>
          </cell>
          <cell r="C782" t="str">
            <v>POMAL GRAN RESERVA 75X6</v>
          </cell>
          <cell r="D782" t="str">
            <v>Viña Pomal Rioja Gran Reserva, Bodegas Bilbaínas</v>
          </cell>
          <cell r="E782" t="str">
            <v>EA</v>
          </cell>
          <cell r="F782">
            <v>6</v>
          </cell>
          <cell r="G782" t="str">
            <v>75 cl x 6</v>
          </cell>
          <cell r="H782" t="str">
            <v>S</v>
          </cell>
          <cell r="I782" t="str">
            <v>Spain</v>
          </cell>
          <cell r="J782" t="str">
            <v>Spain</v>
          </cell>
          <cell r="K782" t="str">
            <v>Rioja</v>
          </cell>
          <cell r="M782" t="str">
            <v>Best</v>
          </cell>
          <cell r="N782">
            <v>13.9537</v>
          </cell>
          <cell r="O782">
            <v>2.6718999999999999</v>
          </cell>
        </row>
        <row r="783">
          <cell r="B783">
            <v>28265</v>
          </cell>
          <cell r="C783" t="str">
            <v>POMAL CENTENARIO RESERVA 75X6</v>
          </cell>
          <cell r="D783" t="str">
            <v>Viña Pomal Centenario Rioja Reserva, Bodegas Bilbaínas</v>
          </cell>
          <cell r="E783" t="str">
            <v>EA</v>
          </cell>
          <cell r="F783">
            <v>6</v>
          </cell>
          <cell r="G783" t="str">
            <v>75 cl x 6</v>
          </cell>
          <cell r="H783" t="str">
            <v>S</v>
          </cell>
          <cell r="I783" t="str">
            <v>Spain</v>
          </cell>
          <cell r="J783" t="str">
            <v>Spain</v>
          </cell>
          <cell r="K783" t="str">
            <v>Rioja</v>
          </cell>
          <cell r="M783" t="str">
            <v>Better</v>
          </cell>
          <cell r="N783">
            <v>6.3803999999999998</v>
          </cell>
          <cell r="O783">
            <v>2.6718999999999999</v>
          </cell>
        </row>
        <row r="784">
          <cell r="B784">
            <v>35815</v>
          </cell>
          <cell r="C784" t="str">
            <v>POMAL SELECCION 500 75X6</v>
          </cell>
          <cell r="D784" t="str">
            <v>Viña Pomal Seleccion 500 Rioja, Bodegas Bilbaínas</v>
          </cell>
          <cell r="E784" t="str">
            <v>EA</v>
          </cell>
          <cell r="F784">
            <v>6</v>
          </cell>
          <cell r="G784" t="str">
            <v>75 cl x 6</v>
          </cell>
          <cell r="H784" t="str">
            <v>U</v>
          </cell>
          <cell r="I784" t="str">
            <v>Spain</v>
          </cell>
          <cell r="J784" t="str">
            <v>Spain</v>
          </cell>
          <cell r="K784" t="str">
            <v>Rioja</v>
          </cell>
          <cell r="L784" t="str">
            <v>Still Red</v>
          </cell>
          <cell r="M784" t="str">
            <v>Better</v>
          </cell>
          <cell r="N784">
            <v>6.0270000000000001</v>
          </cell>
          <cell r="O784">
            <v>2.6718999999999999</v>
          </cell>
        </row>
        <row r="785">
          <cell r="B785">
            <v>37731</v>
          </cell>
          <cell r="C785" t="str">
            <v>TERRA ANDINA SAUV BLANC 75X6</v>
          </cell>
          <cell r="D785" t="str">
            <v>Terra Andina 'Fresh' Sauvignon Blanc, Centra Valley</v>
          </cell>
          <cell r="E785" t="str">
            <v>EA</v>
          </cell>
          <cell r="F785">
            <v>6</v>
          </cell>
          <cell r="G785" t="str">
            <v>75 cl x 6</v>
          </cell>
          <cell r="H785" t="str">
            <v>U</v>
          </cell>
          <cell r="I785" t="str">
            <v>Chile</v>
          </cell>
          <cell r="J785" t="str">
            <v>Chile</v>
          </cell>
          <cell r="K785" t="str">
            <v>Central Valley</v>
          </cell>
          <cell r="L785" t="str">
            <v>Still White</v>
          </cell>
          <cell r="M785" t="str">
            <v>Price Fighter</v>
          </cell>
          <cell r="N785">
            <v>1.383</v>
          </cell>
          <cell r="O785">
            <v>2.6718999999999999</v>
          </cell>
        </row>
        <row r="786">
          <cell r="B786">
            <v>37732</v>
          </cell>
          <cell r="C786" t="str">
            <v>TERRA ANDINA CHARD 75X6</v>
          </cell>
          <cell r="D786" t="str">
            <v>Terra Andina 'Lively' Chardonnay, Central Valley</v>
          </cell>
          <cell r="E786" t="str">
            <v>EA</v>
          </cell>
          <cell r="F786">
            <v>6</v>
          </cell>
          <cell r="G786" t="str">
            <v>75 cl x 6</v>
          </cell>
          <cell r="H786" t="str">
            <v>U</v>
          </cell>
          <cell r="I786" t="str">
            <v>Chile</v>
          </cell>
          <cell r="J786" t="str">
            <v>Chile</v>
          </cell>
          <cell r="K786" t="str">
            <v>Central Valley</v>
          </cell>
          <cell r="L786" t="str">
            <v>Still White</v>
          </cell>
          <cell r="M786" t="str">
            <v>Price Fighter</v>
          </cell>
          <cell r="N786">
            <v>1.3843000000000001</v>
          </cell>
          <cell r="O786">
            <v>2.6718999999999999</v>
          </cell>
        </row>
        <row r="787">
          <cell r="B787">
            <v>44506</v>
          </cell>
          <cell r="C787" t="str">
            <v>FW LAGRANGE 15 75X12</v>
          </cell>
          <cell r="D787" t="str">
            <v xml:space="preserve">Chateau Lagrange St Julien 2015								
</v>
          </cell>
          <cell r="E787" t="str">
            <v>EA</v>
          </cell>
          <cell r="F787">
            <v>12</v>
          </cell>
          <cell r="G787" t="str">
            <v>75 cl x 12</v>
          </cell>
          <cell r="H787" t="str">
            <v>U</v>
          </cell>
          <cell r="I787" t="str">
            <v>France</v>
          </cell>
          <cell r="J787" t="str">
            <v>France</v>
          </cell>
          <cell r="K787" t="str">
            <v>Bordeaux</v>
          </cell>
          <cell r="L787" t="str">
            <v>Still Red</v>
          </cell>
          <cell r="M787" t="str">
            <v>Fine Wine</v>
          </cell>
          <cell r="N787">
            <v>33.723500000000001</v>
          </cell>
          <cell r="O787">
            <v>2.6718999999999999</v>
          </cell>
        </row>
        <row r="788">
          <cell r="B788">
            <v>44477</v>
          </cell>
          <cell r="C788" t="str">
            <v>FW COS ESTOURNEL BLANC 17 75X6</v>
          </cell>
          <cell r="D788" t="str">
            <v>Chateau Cos d'Estournel Blanc 2017</v>
          </cell>
          <cell r="E788" t="str">
            <v>EA</v>
          </cell>
          <cell r="F788">
            <v>6</v>
          </cell>
          <cell r="G788" t="str">
            <v>75 cl x 6</v>
          </cell>
          <cell r="H788" t="str">
            <v>S</v>
          </cell>
          <cell r="I788" t="str">
            <v>France</v>
          </cell>
          <cell r="J788" t="str">
            <v>France</v>
          </cell>
          <cell r="K788" t="str">
            <v>Bordeaux</v>
          </cell>
          <cell r="L788" t="str">
            <v>Still White</v>
          </cell>
          <cell r="M788" t="str">
            <v>Fine Wine</v>
          </cell>
          <cell r="N788">
            <v>115.38890000000001</v>
          </cell>
          <cell r="O788">
            <v>2.6718999999999999</v>
          </cell>
        </row>
        <row r="789">
          <cell r="B789">
            <v>44492</v>
          </cell>
          <cell r="C789" t="str">
            <v>FW PETIT HT LAFITTE RG 15 75X6</v>
          </cell>
          <cell r="D789" t="str">
            <v>Le Petit Haut Lafitte Rouge Pessac-Leognan 2015</v>
          </cell>
          <cell r="E789" t="str">
            <v>EA</v>
          </cell>
          <cell r="F789">
            <v>6</v>
          </cell>
          <cell r="G789" t="str">
            <v>75 cl x 6</v>
          </cell>
          <cell r="H789" t="str">
            <v>S</v>
          </cell>
          <cell r="I789" t="str">
            <v>France</v>
          </cell>
          <cell r="J789" t="str">
            <v>France</v>
          </cell>
          <cell r="K789" t="str">
            <v>Bordeaux</v>
          </cell>
          <cell r="L789" t="str">
            <v>Still Red</v>
          </cell>
          <cell r="M789" t="str">
            <v>Fine Wine</v>
          </cell>
          <cell r="N789">
            <v>23.2836</v>
          </cell>
          <cell r="O789">
            <v>2.6718999999999999</v>
          </cell>
        </row>
        <row r="790">
          <cell r="B790">
            <v>44495</v>
          </cell>
          <cell r="C790" t="str">
            <v>FW AO YUN 2015 75X6</v>
          </cell>
          <cell r="D790" t="str">
            <v>Ao Yun 2015</v>
          </cell>
          <cell r="E790" t="str">
            <v>EA</v>
          </cell>
          <cell r="F790">
            <v>6</v>
          </cell>
          <cell r="G790" t="str">
            <v>75 cl x 6</v>
          </cell>
          <cell r="H790" t="str">
            <v>S</v>
          </cell>
          <cell r="I790" t="str">
            <v>China</v>
          </cell>
          <cell r="J790" t="str">
            <v>China</v>
          </cell>
          <cell r="K790" t="str">
            <v>Yunnan</v>
          </cell>
          <cell r="L790" t="str">
            <v>Still Red</v>
          </cell>
          <cell r="M790" t="str">
            <v>Fine Wine</v>
          </cell>
          <cell r="N790">
            <v>192.13390000000001</v>
          </cell>
          <cell r="O790">
            <v>2.6718999999999999</v>
          </cell>
        </row>
        <row r="791">
          <cell r="B791">
            <v>44496</v>
          </cell>
          <cell r="C791" t="str">
            <v>FW COS ESTOURNEL 14 75X6</v>
          </cell>
          <cell r="D791" t="str">
            <v>Chateau Cos D’Estournel St Estephe 2014</v>
          </cell>
          <cell r="E791" t="str">
            <v>EA</v>
          </cell>
          <cell r="F791">
            <v>6</v>
          </cell>
          <cell r="G791" t="str">
            <v>75 cl x 6</v>
          </cell>
          <cell r="H791" t="str">
            <v>S</v>
          </cell>
          <cell r="I791" t="str">
            <v>France</v>
          </cell>
          <cell r="J791" t="str">
            <v>France</v>
          </cell>
          <cell r="K791" t="str">
            <v>Bordeaux</v>
          </cell>
          <cell r="L791" t="str">
            <v>Still Red</v>
          </cell>
          <cell r="M791" t="str">
            <v>Fine Wine</v>
          </cell>
          <cell r="N791">
            <v>107.4941</v>
          </cell>
          <cell r="O791">
            <v>2.6718999999999999</v>
          </cell>
        </row>
        <row r="792">
          <cell r="B792">
            <v>44508</v>
          </cell>
          <cell r="C792" t="str">
            <v>FW TRONQUOY LALANDE 17 75X6</v>
          </cell>
          <cell r="D792" t="str">
            <v>Tronquoy Lalande St-Estephe 2017</v>
          </cell>
          <cell r="E792" t="str">
            <v>EA</v>
          </cell>
          <cell r="F792">
            <v>6</v>
          </cell>
          <cell r="G792" t="str">
            <v>75 cl x 6</v>
          </cell>
          <cell r="H792" t="str">
            <v>A</v>
          </cell>
          <cell r="I792" t="str">
            <v>France</v>
          </cell>
          <cell r="J792" t="str">
            <v>France</v>
          </cell>
          <cell r="K792" t="str">
            <v>Bordeaux</v>
          </cell>
          <cell r="L792" t="str">
            <v>Still Red</v>
          </cell>
          <cell r="M792" t="str">
            <v>Fine Wine</v>
          </cell>
          <cell r="N792">
            <v>22.406400000000001</v>
          </cell>
          <cell r="O792">
            <v>2.6718999999999999</v>
          </cell>
        </row>
        <row r="793">
          <cell r="B793">
            <v>44596</v>
          </cell>
          <cell r="C793" t="str">
            <v>FW LA LAGUNE 2015 75X6</v>
          </cell>
          <cell r="D793" t="str">
            <v>Chateau La Lagune Haut Medoc 2015</v>
          </cell>
          <cell r="E793" t="str">
            <v>EA</v>
          </cell>
          <cell r="F793">
            <v>6</v>
          </cell>
          <cell r="G793" t="str">
            <v>75 cl x 6</v>
          </cell>
          <cell r="H793" t="str">
            <v>S</v>
          </cell>
          <cell r="I793" t="str">
            <v>France</v>
          </cell>
          <cell r="J793" t="str">
            <v>France</v>
          </cell>
          <cell r="K793" t="str">
            <v>France</v>
          </cell>
          <cell r="M793" t="str">
            <v>Fine Wine</v>
          </cell>
          <cell r="N793">
            <v>33.809899999999999</v>
          </cell>
          <cell r="O793">
            <v>2.6718999999999999</v>
          </cell>
        </row>
        <row r="794">
          <cell r="B794">
            <v>44655</v>
          </cell>
          <cell r="C794" t="str">
            <v>FW DOM JAMET LA LANDON 19 75x6</v>
          </cell>
          <cell r="D794" t="str">
            <v>Domaine Jamet Cote Rotie La Landonne 2019</v>
          </cell>
          <cell r="E794" t="str">
            <v>EA</v>
          </cell>
          <cell r="F794">
            <v>6</v>
          </cell>
          <cell r="G794" t="str">
            <v>75 cl x 6</v>
          </cell>
          <cell r="H794" t="str">
            <v>U</v>
          </cell>
          <cell r="I794" t="str">
            <v>France</v>
          </cell>
          <cell r="J794" t="str">
            <v>France</v>
          </cell>
          <cell r="K794" t="str">
            <v>France</v>
          </cell>
          <cell r="L794" t="str">
            <v>Still Red</v>
          </cell>
          <cell r="M794" t="str">
            <v>Fine Wine</v>
          </cell>
          <cell r="N794">
            <v>75.037999999999997</v>
          </cell>
          <cell r="O794">
            <v>2.6718999999999999</v>
          </cell>
        </row>
        <row r="795">
          <cell r="B795">
            <v>44916</v>
          </cell>
          <cell r="C795" t="str">
            <v>ARMAILHAC 10 75X6</v>
          </cell>
          <cell r="D795" t="str">
            <v>Chateau d'Armailhac 2010</v>
          </cell>
          <cell r="E795" t="str">
            <v>EA</v>
          </cell>
          <cell r="F795">
            <v>6</v>
          </cell>
          <cell r="G795" t="str">
            <v>75 cl x 6</v>
          </cell>
          <cell r="H795" t="str">
            <v>U</v>
          </cell>
          <cell r="I795" t="str">
            <v>France</v>
          </cell>
          <cell r="J795" t="str">
            <v>France</v>
          </cell>
          <cell r="K795" t="str">
            <v>Bordeaux</v>
          </cell>
          <cell r="M795" t="str">
            <v>Fine Wine</v>
          </cell>
          <cell r="N795">
            <v>59.2485</v>
          </cell>
          <cell r="O795">
            <v>2.6718999999999999</v>
          </cell>
        </row>
        <row r="796">
          <cell r="B796">
            <v>44917</v>
          </cell>
          <cell r="C796" t="str">
            <v>FW ARMAILHAC 14 75X6</v>
          </cell>
          <cell r="D796" t="str">
            <v>Chateau d'Armailhac 2014</v>
          </cell>
          <cell r="E796" t="str">
            <v>EA</v>
          </cell>
          <cell r="F796">
            <v>6</v>
          </cell>
          <cell r="G796" t="str">
            <v>75 cl x 6</v>
          </cell>
          <cell r="H796" t="str">
            <v>U</v>
          </cell>
          <cell r="I796" t="str">
            <v>France</v>
          </cell>
          <cell r="J796" t="str">
            <v>France</v>
          </cell>
          <cell r="K796" t="str">
            <v>Bordeaux</v>
          </cell>
          <cell r="M796" t="str">
            <v>Fine Wine</v>
          </cell>
          <cell r="N796">
            <v>37.3187</v>
          </cell>
          <cell r="O796">
            <v>2.6718999999999999</v>
          </cell>
        </row>
        <row r="797">
          <cell r="B797">
            <v>44940</v>
          </cell>
          <cell r="C797" t="str">
            <v>FW CLERC MILON 07 75X6</v>
          </cell>
          <cell r="D797" t="str">
            <v>Chateau Clerc Milon 2007</v>
          </cell>
          <cell r="E797" t="str">
            <v>EA</v>
          </cell>
          <cell r="F797">
            <v>6</v>
          </cell>
          <cell r="G797" t="str">
            <v>75 cl x 6</v>
          </cell>
          <cell r="H797" t="str">
            <v>U</v>
          </cell>
          <cell r="I797" t="str">
            <v>France</v>
          </cell>
          <cell r="J797" t="str">
            <v>France</v>
          </cell>
          <cell r="K797" t="str">
            <v>Bordeaux</v>
          </cell>
          <cell r="L797" t="str">
            <v>Still Red</v>
          </cell>
          <cell r="M797" t="str">
            <v>Fine Wine</v>
          </cell>
          <cell r="N797">
            <v>59.2485</v>
          </cell>
          <cell r="O797">
            <v>2.6718999999999999</v>
          </cell>
        </row>
        <row r="798">
          <cell r="B798">
            <v>44983</v>
          </cell>
          <cell r="C798" t="str">
            <v>FW BRIO CANTENAC BROWN 12 75X6</v>
          </cell>
          <cell r="D798" t="str">
            <v>Brio de Cantenac Brown 2012</v>
          </cell>
          <cell r="E798" t="str">
            <v>EA</v>
          </cell>
          <cell r="F798">
            <v>6</v>
          </cell>
          <cell r="G798" t="str">
            <v>75 cl x 6</v>
          </cell>
          <cell r="H798" t="str">
            <v>U</v>
          </cell>
          <cell r="I798" t="str">
            <v>France</v>
          </cell>
          <cell r="J798" t="str">
            <v>France</v>
          </cell>
          <cell r="K798" t="str">
            <v>Bordeaux</v>
          </cell>
          <cell r="L798" t="str">
            <v>Still Red</v>
          </cell>
          <cell r="M798" t="str">
            <v>Fine Wine</v>
          </cell>
          <cell r="N798">
            <v>21.090599999999998</v>
          </cell>
          <cell r="O798">
            <v>2.6718999999999999</v>
          </cell>
        </row>
        <row r="799">
          <cell r="B799">
            <v>44999</v>
          </cell>
          <cell r="C799" t="str">
            <v>FW LYNCH BAGES 15 75X6</v>
          </cell>
          <cell r="D799" t="str">
            <v>Chateau Lynch-Bages Pauillac 2015</v>
          </cell>
          <cell r="E799" t="str">
            <v>EA</v>
          </cell>
          <cell r="F799">
            <v>6</v>
          </cell>
          <cell r="G799" t="str">
            <v>75 cl x 6</v>
          </cell>
          <cell r="H799" t="str">
            <v>S</v>
          </cell>
          <cell r="I799" t="str">
            <v>France</v>
          </cell>
          <cell r="J799" t="str">
            <v>France</v>
          </cell>
          <cell r="K799" t="str">
            <v>Bordeaux</v>
          </cell>
          <cell r="L799" t="str">
            <v>Still Red</v>
          </cell>
          <cell r="M799" t="str">
            <v>Fine Wine</v>
          </cell>
          <cell r="N799">
            <v>83.782700000000006</v>
          </cell>
          <cell r="O799">
            <v>2.6718999999999999</v>
          </cell>
        </row>
        <row r="800">
          <cell r="B800">
            <v>45032</v>
          </cell>
          <cell r="C800" t="str">
            <v>FW CHATEAU BEAUMONT 16 75X6</v>
          </cell>
          <cell r="D800" t="str">
            <v>CHATEAU BEAUMONT 2016</v>
          </cell>
          <cell r="E800" t="str">
            <v>EA</v>
          </cell>
          <cell r="F800">
            <v>6</v>
          </cell>
          <cell r="G800" t="str">
            <v>75 cl x 6</v>
          </cell>
          <cell r="H800" t="str">
            <v>U</v>
          </cell>
          <cell r="I800" t="str">
            <v>France</v>
          </cell>
          <cell r="J800" t="str">
            <v>France</v>
          </cell>
          <cell r="K800" t="str">
            <v>Bordeaux</v>
          </cell>
          <cell r="L800" t="str">
            <v>Still Red</v>
          </cell>
          <cell r="M800" t="str">
            <v>Fine Wine</v>
          </cell>
          <cell r="N800">
            <v>10.0985</v>
          </cell>
          <cell r="O800">
            <v>2.6718999999999999</v>
          </cell>
        </row>
        <row r="801">
          <cell r="B801">
            <v>45351</v>
          </cell>
          <cell r="C801" t="str">
            <v>PETIT FIGEAC 2018 75X6</v>
          </cell>
          <cell r="D801" t="str">
            <v>Chateau Petit-Figeac, Saint-Emilion, France 2018 75cl</v>
          </cell>
          <cell r="E801" t="str">
            <v>EA</v>
          </cell>
          <cell r="F801">
            <v>6</v>
          </cell>
          <cell r="G801" t="str">
            <v>75 cl x 6</v>
          </cell>
          <cell r="H801" t="str">
            <v>S</v>
          </cell>
          <cell r="I801" t="str">
            <v>France</v>
          </cell>
          <cell r="L801" t="str">
            <v>Still Red</v>
          </cell>
          <cell r="M801" t="str">
            <v>Fine Wine</v>
          </cell>
          <cell r="N801">
            <v>32.055500000000002</v>
          </cell>
          <cell r="O801">
            <v>2.6718999999999999</v>
          </cell>
        </row>
        <row r="802">
          <cell r="B802">
            <v>45449</v>
          </cell>
          <cell r="C802" t="str">
            <v>ARMAILHAC 16 75X6</v>
          </cell>
          <cell r="D802" t="str">
            <v>Chateau d'Armailhac 2016</v>
          </cell>
          <cell r="E802" t="str">
            <v>EA</v>
          </cell>
          <cell r="F802">
            <v>6</v>
          </cell>
          <cell r="G802" t="str">
            <v>75 cl x 6</v>
          </cell>
          <cell r="H802" t="str">
            <v>S</v>
          </cell>
          <cell r="I802" t="str">
            <v>France</v>
          </cell>
          <cell r="J802" t="str">
            <v>France</v>
          </cell>
          <cell r="K802" t="str">
            <v>Bordeaux</v>
          </cell>
          <cell r="L802" t="str">
            <v>Still Red</v>
          </cell>
          <cell r="M802" t="str">
            <v>Fine Wine</v>
          </cell>
          <cell r="N802">
            <v>46.852899999999998</v>
          </cell>
          <cell r="O802">
            <v>2.6718999999999999</v>
          </cell>
        </row>
        <row r="803">
          <cell r="B803">
            <v>45472</v>
          </cell>
          <cell r="C803" t="str">
            <v>PAVELOT SAVIGNY RGE 21 75X6</v>
          </cell>
          <cell r="D803" t="str">
            <v>Domaine Pavelot Savigny Les Beaune village rouge 2021</v>
          </cell>
          <cell r="E803" t="str">
            <v>EA</v>
          </cell>
          <cell r="F803">
            <v>6</v>
          </cell>
          <cell r="G803" t="str">
            <v>75 cl x 6</v>
          </cell>
          <cell r="H803" t="str">
            <v>U</v>
          </cell>
          <cell r="I803" t="str">
            <v>France</v>
          </cell>
          <cell r="J803" t="str">
            <v>France</v>
          </cell>
          <cell r="K803" t="str">
            <v>France</v>
          </cell>
          <cell r="L803" t="str">
            <v>Still Red</v>
          </cell>
          <cell r="M803" t="str">
            <v>Best</v>
          </cell>
          <cell r="N803">
            <v>13.634499999999999</v>
          </cell>
          <cell r="O803">
            <v>2.6718999999999999</v>
          </cell>
        </row>
        <row r="804">
          <cell r="B804">
            <v>45643</v>
          </cell>
          <cell r="C804" t="str">
            <v>FW MOREAU GC VALMUR 75 75x6</v>
          </cell>
          <cell r="D804" t="str">
            <v>MOREAU GC VALMUR 75 75x6</v>
          </cell>
          <cell r="E804" t="str">
            <v>EA</v>
          </cell>
          <cell r="F804">
            <v>6</v>
          </cell>
          <cell r="G804" t="str">
            <v>75 cl x 6</v>
          </cell>
          <cell r="H804" t="str">
            <v>S</v>
          </cell>
          <cell r="I804" t="str">
            <v>France</v>
          </cell>
          <cell r="J804" t="str">
            <v>France</v>
          </cell>
          <cell r="K804" t="str">
            <v>France</v>
          </cell>
          <cell r="L804" t="str">
            <v>Still White</v>
          </cell>
          <cell r="M804" t="str">
            <v>Best</v>
          </cell>
          <cell r="N804">
            <v>33.809899999999999</v>
          </cell>
          <cell r="O804">
            <v>2.6718999999999999</v>
          </cell>
        </row>
        <row r="805">
          <cell r="B805">
            <v>45644</v>
          </cell>
          <cell r="C805" t="str">
            <v>FW PASTOURELLE CLERC MI16 75X6</v>
          </cell>
          <cell r="D805" t="str">
            <v>Pastourelle de Clerc Milon Pauillac 2016</v>
          </cell>
          <cell r="E805" t="str">
            <v>EA</v>
          </cell>
          <cell r="F805">
            <v>6</v>
          </cell>
          <cell r="G805" t="str">
            <v>75 cl x 6</v>
          </cell>
          <cell r="H805" t="str">
            <v>S</v>
          </cell>
          <cell r="I805" t="str">
            <v>France</v>
          </cell>
          <cell r="J805" t="str">
            <v>France</v>
          </cell>
          <cell r="K805" t="str">
            <v>Bordeaux</v>
          </cell>
          <cell r="L805" t="str">
            <v>Still Red</v>
          </cell>
          <cell r="M805" t="str">
            <v>Fine Wine</v>
          </cell>
          <cell r="N805">
            <v>22.028300000000002</v>
          </cell>
          <cell r="O805">
            <v>2.6718999999999999</v>
          </cell>
        </row>
        <row r="806">
          <cell r="B806">
            <v>45987</v>
          </cell>
          <cell r="C806" t="str">
            <v>FW E.DELAUNAY VOGEOT 19 75x6</v>
          </cell>
          <cell r="D806" t="str">
            <v xml:space="preserve">Edouard Delaunay Clos de Vougeot Grand Cru Rouge 2019								
</v>
          </cell>
          <cell r="E806" t="str">
            <v>EA</v>
          </cell>
          <cell r="F806">
            <v>6</v>
          </cell>
          <cell r="G806" t="str">
            <v>75 cl x 6</v>
          </cell>
          <cell r="H806" t="str">
            <v>S</v>
          </cell>
          <cell r="I806" t="str">
            <v>France</v>
          </cell>
          <cell r="J806" t="str">
            <v>France</v>
          </cell>
          <cell r="K806" t="str">
            <v>Burgundy</v>
          </cell>
          <cell r="L806" t="str">
            <v>Still Red</v>
          </cell>
          <cell r="M806" t="str">
            <v>Fine Wine</v>
          </cell>
          <cell r="N806">
            <v>122.3792</v>
          </cell>
          <cell r="O806">
            <v>2.6718999999999999</v>
          </cell>
        </row>
        <row r="807">
          <cell r="B807">
            <v>46023</v>
          </cell>
          <cell r="C807" t="str">
            <v>FW E.DELAUNAY POM CHAP 20 75x6</v>
          </cell>
          <cell r="D807" t="str">
            <v>Edouard Delaunay Pommard 1er Cru Les Chaponnières 2020</v>
          </cell>
          <cell r="E807" t="str">
            <v>EA</v>
          </cell>
          <cell r="F807">
            <v>6</v>
          </cell>
          <cell r="G807" t="str">
            <v>75 cl x 6</v>
          </cell>
          <cell r="H807" t="str">
            <v>S</v>
          </cell>
          <cell r="I807" t="str">
            <v>France</v>
          </cell>
          <cell r="J807" t="str">
            <v>France</v>
          </cell>
          <cell r="K807" t="str">
            <v>Burgundy</v>
          </cell>
          <cell r="L807" t="str">
            <v>Still Red</v>
          </cell>
          <cell r="M807" t="str">
            <v>Fine Wine</v>
          </cell>
          <cell r="N807">
            <v>38.168700000000001</v>
          </cell>
          <cell r="O807">
            <v>2.6718999999999999</v>
          </cell>
        </row>
        <row r="808">
          <cell r="B808">
            <v>46024</v>
          </cell>
          <cell r="C808" t="str">
            <v>FW E.DELAUN POULETTES 20 75x6</v>
          </cell>
          <cell r="D808" t="str">
            <v>Edoaurd Delaunay Nuits Saint Georges 1er Cru Les Poulettes 2020</v>
          </cell>
          <cell r="E808" t="str">
            <v>EA</v>
          </cell>
          <cell r="F808">
            <v>6</v>
          </cell>
          <cell r="G808" t="str">
            <v>75 cl x 6</v>
          </cell>
          <cell r="H808" t="str">
            <v>S</v>
          </cell>
          <cell r="I808" t="str">
            <v>France</v>
          </cell>
          <cell r="J808" t="str">
            <v>France</v>
          </cell>
          <cell r="K808" t="str">
            <v>Burgundy</v>
          </cell>
          <cell r="L808" t="str">
            <v>Still Red</v>
          </cell>
          <cell r="M808" t="str">
            <v>Fine Wine</v>
          </cell>
          <cell r="N808">
            <v>38.168700000000001</v>
          </cell>
          <cell r="O808">
            <v>2.6718999999999999</v>
          </cell>
        </row>
        <row r="809">
          <cell r="B809">
            <v>46269</v>
          </cell>
          <cell r="C809" t="str">
            <v>FW BY CLINET 20 75X6</v>
          </cell>
          <cell r="D809" t="str">
            <v>By Clinet 2020</v>
          </cell>
          <cell r="E809" t="str">
            <v>EA</v>
          </cell>
          <cell r="F809">
            <v>6</v>
          </cell>
          <cell r="G809" t="str">
            <v>75 cl x 6</v>
          </cell>
          <cell r="H809" t="str">
            <v>S</v>
          </cell>
          <cell r="I809" t="str">
            <v>France</v>
          </cell>
          <cell r="J809" t="str">
            <v>France</v>
          </cell>
          <cell r="K809" t="str">
            <v>Bordeaux</v>
          </cell>
          <cell r="L809" t="str">
            <v>Still Red</v>
          </cell>
          <cell r="M809" t="str">
            <v>Fine Wine</v>
          </cell>
          <cell r="N809">
            <v>16.316400000000002</v>
          </cell>
          <cell r="O809">
            <v>2.6718999999999999</v>
          </cell>
        </row>
        <row r="810">
          <cell r="B810">
            <v>44488</v>
          </cell>
          <cell r="C810" t="str">
            <v>ARMAILHAC 01 1.5X1</v>
          </cell>
          <cell r="D810" t="str">
            <v>Baron Philippe de Rothschild Chateau d'Armailhac Pauillac 2001 150cl</v>
          </cell>
          <cell r="E810" t="str">
            <v>EA</v>
          </cell>
          <cell r="F810">
            <v>1</v>
          </cell>
          <cell r="G810" t="str">
            <v>1.5 lt x 1</v>
          </cell>
          <cell r="H810" t="str">
            <v>U</v>
          </cell>
          <cell r="I810" t="str">
            <v>France</v>
          </cell>
          <cell r="J810" t="str">
            <v>France</v>
          </cell>
          <cell r="K810" t="str">
            <v>Bordeaux</v>
          </cell>
          <cell r="M810" t="str">
            <v>Fine Wine</v>
          </cell>
          <cell r="N810">
            <v>117.2692</v>
          </cell>
          <cell r="O810">
            <v>5.3437999999999999</v>
          </cell>
        </row>
        <row r="811">
          <cell r="B811">
            <v>44475</v>
          </cell>
          <cell r="C811" t="str">
            <v>FW PICHON BARON TOURE 15 150X6</v>
          </cell>
          <cell r="D811" t="str">
            <v>Chateau Pichon-Longueville Baron Les Tourelles de Longueville 2015 150cl</v>
          </cell>
          <cell r="E811" t="str">
            <v>EA</v>
          </cell>
          <cell r="F811">
            <v>6</v>
          </cell>
          <cell r="G811" t="str">
            <v>150cl x 6</v>
          </cell>
          <cell r="H811" t="str">
            <v>S</v>
          </cell>
          <cell r="I811" t="str">
            <v>France</v>
          </cell>
          <cell r="J811" t="str">
            <v>France</v>
          </cell>
          <cell r="K811" t="str">
            <v>Bordeaux</v>
          </cell>
          <cell r="L811" t="str">
            <v>Still Red</v>
          </cell>
          <cell r="M811" t="str">
            <v>Fine Wine</v>
          </cell>
          <cell r="N811">
            <v>47.272199999999998</v>
          </cell>
          <cell r="O811">
            <v>5.3437999999999999</v>
          </cell>
        </row>
        <row r="812">
          <cell r="B812">
            <v>44667</v>
          </cell>
          <cell r="C812" t="str">
            <v>FW A CHAVY 1er FOLATIE18 150x6</v>
          </cell>
          <cell r="D812" t="str">
            <v>Puligny 1er Cru Folatières Domaine Alan Chavy  2018</v>
          </cell>
          <cell r="E812" t="str">
            <v>EA</v>
          </cell>
          <cell r="F812">
            <v>6</v>
          </cell>
          <cell r="G812" t="str">
            <v>150cl x 6</v>
          </cell>
          <cell r="H812" t="str">
            <v>S</v>
          </cell>
          <cell r="I812" t="str">
            <v>France</v>
          </cell>
          <cell r="J812" t="str">
            <v>France</v>
          </cell>
          <cell r="K812" t="str">
            <v>Burgundy</v>
          </cell>
          <cell r="L812" t="str">
            <v>Still White</v>
          </cell>
          <cell r="M812" t="str">
            <v>Fine Wine</v>
          </cell>
          <cell r="N812">
            <v>81.482799999999997</v>
          </cell>
          <cell r="O812">
            <v>5.3437999999999999</v>
          </cell>
        </row>
        <row r="813">
          <cell r="B813">
            <v>46494</v>
          </cell>
          <cell r="C813" t="str">
            <v>FW TOKAJI ESSEN GIFT 16 37.5X1</v>
          </cell>
          <cell r="D813" t="str">
            <v>Royal Tokaji Essencia 2009 in Presentation Box</v>
          </cell>
          <cell r="E813" t="str">
            <v>CS</v>
          </cell>
          <cell r="F813">
            <v>1</v>
          </cell>
          <cell r="G813" t="str">
            <v>37.5 cl x 1</v>
          </cell>
          <cell r="H813" t="str">
            <v>S</v>
          </cell>
          <cell r="I813" t="str">
            <v>Hungary</v>
          </cell>
          <cell r="J813" t="str">
            <v>Hungary</v>
          </cell>
          <cell r="K813" t="str">
            <v>Tokaj</v>
          </cell>
          <cell r="M813" t="str">
            <v>Best</v>
          </cell>
          <cell r="N813">
            <v>342.17619999999999</v>
          </cell>
          <cell r="O813">
            <v>0.6038</v>
          </cell>
        </row>
        <row r="814">
          <cell r="B814">
            <v>44476</v>
          </cell>
          <cell r="C814" t="str">
            <v>FW CH ARMAILHAC 06 150X1</v>
          </cell>
          <cell r="D814" t="str">
            <v>Baron Philippe de Rothschild Chateau d'Armailhac Pauillac 2006 150cl</v>
          </cell>
          <cell r="E814" t="str">
            <v>EA</v>
          </cell>
          <cell r="F814">
            <v>1</v>
          </cell>
          <cell r="G814" t="str">
            <v>150cl x 1</v>
          </cell>
          <cell r="H814" t="str">
            <v>S</v>
          </cell>
          <cell r="I814" t="str">
            <v>France</v>
          </cell>
          <cell r="J814" t="str">
            <v>France</v>
          </cell>
          <cell r="K814" t="str">
            <v>Bordeaux</v>
          </cell>
          <cell r="L814" t="str">
            <v>Still Red</v>
          </cell>
          <cell r="M814" t="str">
            <v>Fine Wine</v>
          </cell>
          <cell r="N814">
            <v>100.76730000000001</v>
          </cell>
          <cell r="O814">
            <v>5.3437999999999999</v>
          </cell>
        </row>
        <row r="815">
          <cell r="B815">
            <v>46444</v>
          </cell>
          <cell r="C815" t="str">
            <v>FW CHATEAU CLINET 11 500X1</v>
          </cell>
          <cell r="D815" t="str">
            <v>Chateau Clinet Pomerol 2011</v>
          </cell>
          <cell r="E815" t="str">
            <v>CS</v>
          </cell>
          <cell r="F815">
            <v>1</v>
          </cell>
          <cell r="G815" t="str">
            <v>500 cl x 1</v>
          </cell>
          <cell r="H815" t="str">
            <v>S</v>
          </cell>
          <cell r="I815" t="str">
            <v>France</v>
          </cell>
          <cell r="J815" t="str">
            <v>France</v>
          </cell>
          <cell r="K815" t="str">
            <v>Bordeaux</v>
          </cell>
          <cell r="L815" t="str">
            <v>Still Red</v>
          </cell>
          <cell r="M815" t="str">
            <v>Fine Wine</v>
          </cell>
          <cell r="N815">
            <v>355.0521</v>
          </cell>
          <cell r="O815">
            <v>17.8125</v>
          </cell>
        </row>
        <row r="816">
          <cell r="B816">
            <v>66708</v>
          </cell>
          <cell r="C816" t="str">
            <v>VAPORETTO PROSECCO NV 75X12</v>
          </cell>
          <cell r="D816" t="str">
            <v>Vaporetto Prosecco NV</v>
          </cell>
          <cell r="E816" t="str">
            <v>EA</v>
          </cell>
          <cell r="F816">
            <v>12</v>
          </cell>
          <cell r="G816" t="str">
            <v>75 cl x 12</v>
          </cell>
          <cell r="H816" t="str">
            <v>S</v>
          </cell>
          <cell r="I816" t="str">
            <v>Italy</v>
          </cell>
          <cell r="J816" t="str">
            <v>Italy</v>
          </cell>
          <cell r="K816" t="str">
            <v>Prosecco</v>
          </cell>
          <cell r="M816" t="str">
            <v>Price Fighter</v>
          </cell>
          <cell r="N816">
            <v>3.3130999999999999</v>
          </cell>
          <cell r="O816">
            <v>2.3513000000000002</v>
          </cell>
        </row>
        <row r="817">
          <cell r="B817">
            <v>66709</v>
          </cell>
          <cell r="C817" t="str">
            <v>VAPORETTO EXTRA SECO NV 75X12</v>
          </cell>
          <cell r="D817" t="str">
            <v>Vaporetto Extra Seco Spumante NV</v>
          </cell>
          <cell r="E817" t="str">
            <v>EA</v>
          </cell>
          <cell r="F817">
            <v>12</v>
          </cell>
          <cell r="G817" t="str">
            <v>75 cl x 12</v>
          </cell>
          <cell r="H817" t="str">
            <v>S</v>
          </cell>
          <cell r="I817" t="str">
            <v>Italy</v>
          </cell>
          <cell r="J817" t="str">
            <v>Italy</v>
          </cell>
          <cell r="K817" t="str">
            <v>Prosecco</v>
          </cell>
          <cell r="M817" t="str">
            <v>Good</v>
          </cell>
          <cell r="N817">
            <v>2.7517</v>
          </cell>
          <cell r="O817">
            <v>2.3513000000000002</v>
          </cell>
        </row>
        <row r="818">
          <cell r="B818">
            <v>46618</v>
          </cell>
          <cell r="C818" t="str">
            <v>TAYLORS WHITE PORT 75X6</v>
          </cell>
          <cell r="D818" t="str">
            <v>XR Taylors White Port</v>
          </cell>
          <cell r="E818" t="str">
            <v>EA</v>
          </cell>
          <cell r="F818">
            <v>6</v>
          </cell>
          <cell r="G818" t="str">
            <v>75 cl x 6</v>
          </cell>
          <cell r="H818" t="str">
            <v>S</v>
          </cell>
          <cell r="I818" t="str">
            <v>Portugal</v>
          </cell>
          <cell r="J818" t="str">
            <v>Portugal</v>
          </cell>
          <cell r="K818" t="str">
            <v>Portugal</v>
          </cell>
          <cell r="M818" t="str">
            <v>Fortified Wine</v>
          </cell>
          <cell r="N818">
            <v>9.9332999999999991</v>
          </cell>
          <cell r="O818">
            <v>4.7460000000000004</v>
          </cell>
        </row>
        <row r="819">
          <cell r="B819">
            <v>69648</v>
          </cell>
          <cell r="C819" t="str">
            <v>ENTER.SAKE SOOKUU NV 50X12</v>
          </cell>
          <cell r="D819" t="str">
            <v>ENTER.Sake Sookuu Junmai NV</v>
          </cell>
          <cell r="E819" t="str">
            <v>EA</v>
          </cell>
          <cell r="F819">
            <v>12</v>
          </cell>
          <cell r="G819" t="str">
            <v>50 cl x 12</v>
          </cell>
          <cell r="H819" t="str">
            <v>U</v>
          </cell>
          <cell r="I819" t="str">
            <v>Japan</v>
          </cell>
          <cell r="J819" t="str">
            <v>Japan</v>
          </cell>
          <cell r="K819" t="str">
            <v>Kyoto</v>
          </cell>
          <cell r="M819" t="str">
            <v>Better</v>
          </cell>
          <cell r="N819">
            <v>12.902100000000001</v>
          </cell>
          <cell r="O819">
            <v>2.2088000000000001</v>
          </cell>
        </row>
        <row r="820">
          <cell r="B820">
            <v>76073</v>
          </cell>
          <cell r="C820" t="str">
            <v>ENTER.SAKE SOOKUU NV 50X6</v>
          </cell>
          <cell r="D820" t="str">
            <v>ENTER.Sake Sookuu Junmai NV</v>
          </cell>
          <cell r="E820" t="str">
            <v>EA</v>
          </cell>
          <cell r="F820">
            <v>6</v>
          </cell>
          <cell r="G820" t="str">
            <v>50 cl x 6</v>
          </cell>
          <cell r="H820" t="str">
            <v>U</v>
          </cell>
          <cell r="I820" t="str">
            <v>Japan</v>
          </cell>
          <cell r="J820" t="str">
            <v>Japan</v>
          </cell>
          <cell r="K820" t="str">
            <v>Kyoto</v>
          </cell>
          <cell r="M820" t="str">
            <v>Better</v>
          </cell>
          <cell r="N820">
            <v>12.9885</v>
          </cell>
          <cell r="O820">
            <v>2.2088000000000001</v>
          </cell>
        </row>
        <row r="821">
          <cell r="B821">
            <v>71784</v>
          </cell>
          <cell r="C821" t="str">
            <v>ENTER.SAKE HEIWA JUNM NV 72X12</v>
          </cell>
          <cell r="D821" t="str">
            <v>ENTER.Sake Heiwa Junmai NV</v>
          </cell>
          <cell r="E821" t="str">
            <v>EA</v>
          </cell>
          <cell r="F821">
            <v>12</v>
          </cell>
          <cell r="G821" t="str">
            <v>72 cl x12</v>
          </cell>
          <cell r="H821" t="str">
            <v>U</v>
          </cell>
          <cell r="I821" t="str">
            <v>Japan</v>
          </cell>
          <cell r="J821" t="str">
            <v>Japan</v>
          </cell>
          <cell r="K821" t="str">
            <v>Japan</v>
          </cell>
          <cell r="L821" t="str">
            <v>Still White</v>
          </cell>
          <cell r="M821" t="str">
            <v>Better</v>
          </cell>
          <cell r="N821">
            <v>9.4372000000000007</v>
          </cell>
          <cell r="O821">
            <v>2.5649999999999999</v>
          </cell>
        </row>
        <row r="822">
          <cell r="B822">
            <v>68062</v>
          </cell>
          <cell r="C822" t="str">
            <v>ENTER.SAKE BLK HONJOZO 72X12</v>
          </cell>
          <cell r="D822" t="str">
            <v>ENTER.Sake Black Honjozo 72cl</v>
          </cell>
          <cell r="E822" t="str">
            <v>EA</v>
          </cell>
          <cell r="F822">
            <v>12</v>
          </cell>
          <cell r="G822" t="str">
            <v>72 cl x 12</v>
          </cell>
          <cell r="H822" t="str">
            <v>U</v>
          </cell>
          <cell r="I822" t="str">
            <v>Japan</v>
          </cell>
          <cell r="J822" t="str">
            <v>Japan</v>
          </cell>
          <cell r="K822" t="str">
            <v>Aichi</v>
          </cell>
          <cell r="M822" t="str">
            <v>Best</v>
          </cell>
          <cell r="N822">
            <v>9.4309999999999992</v>
          </cell>
          <cell r="O822">
            <v>2.5649999999999999</v>
          </cell>
        </row>
        <row r="823">
          <cell r="B823">
            <v>41906</v>
          </cell>
          <cell r="C823" t="str">
            <v>SECRET DE FAM CDR RGE 75X12</v>
          </cell>
          <cell r="D823" t="str">
            <v>Secret de Famille Cotes du Rhone Rouge Paul Jaboulet Aine</v>
          </cell>
          <cell r="E823" t="str">
            <v>EA</v>
          </cell>
          <cell r="F823">
            <v>12</v>
          </cell>
          <cell r="G823" t="str">
            <v>75 cl x 12</v>
          </cell>
          <cell r="H823" t="str">
            <v>U</v>
          </cell>
          <cell r="I823" t="str">
            <v>France</v>
          </cell>
          <cell r="J823" t="str">
            <v>France</v>
          </cell>
          <cell r="K823" t="str">
            <v>Rhône Valley</v>
          </cell>
          <cell r="L823" t="str">
            <v>Still Red</v>
          </cell>
          <cell r="M823" t="str">
            <v>Good</v>
          </cell>
          <cell r="N823">
            <v>3.1101000000000001</v>
          </cell>
          <cell r="O823">
            <v>2.6718999999999999</v>
          </cell>
        </row>
        <row r="824">
          <cell r="B824">
            <v>42264</v>
          </cell>
          <cell r="C824" t="str">
            <v>ORG SECRET DE FAM CDR BL 75X12</v>
          </cell>
          <cell r="D824" t="str">
            <v>Secret de Famille Cotes du Rhone Blanc Organic Paul Jaboulet Aine</v>
          </cell>
          <cell r="E824" t="str">
            <v>EA</v>
          </cell>
          <cell r="F824">
            <v>12</v>
          </cell>
          <cell r="G824" t="str">
            <v>75 cl x 12</v>
          </cell>
          <cell r="H824" t="str">
            <v>U</v>
          </cell>
          <cell r="I824" t="str">
            <v>France</v>
          </cell>
          <cell r="J824" t="str">
            <v>France</v>
          </cell>
          <cell r="K824" t="str">
            <v>Rhône Valley</v>
          </cell>
          <cell r="M824" t="str">
            <v>Good</v>
          </cell>
          <cell r="N824">
            <v>3.4165000000000001</v>
          </cell>
          <cell r="O824">
            <v>2.6718999999999999</v>
          </cell>
        </row>
        <row r="825">
          <cell r="B825">
            <v>42096</v>
          </cell>
          <cell r="C825" t="str">
            <v>FW ORG HERM CHAP JAB 20 75X6</v>
          </cell>
          <cell r="D825" t="str">
            <v xml:space="preserve">Hermitage Organic La Chapelle Paul Jaboulet Aine 2020
</v>
          </cell>
          <cell r="E825" t="str">
            <v>EA</v>
          </cell>
          <cell r="F825">
            <v>6</v>
          </cell>
          <cell r="G825" t="str">
            <v>75 cl x 6</v>
          </cell>
          <cell r="H825" t="str">
            <v>U</v>
          </cell>
          <cell r="I825" t="str">
            <v>France</v>
          </cell>
          <cell r="J825" t="str">
            <v>France</v>
          </cell>
          <cell r="K825" t="str">
            <v>Rhône Valley</v>
          </cell>
          <cell r="M825" t="str">
            <v>Fine Wine</v>
          </cell>
          <cell r="N825">
            <v>88.195899999999995</v>
          </cell>
          <cell r="O825">
            <v>3.2063000000000001</v>
          </cell>
        </row>
        <row r="826">
          <cell r="B826">
            <v>42106</v>
          </cell>
          <cell r="C826" t="str">
            <v>FW ORG HERM MAIS JAB 20 75X6</v>
          </cell>
          <cell r="D826" t="str">
            <v xml:space="preserve">Hermitage Organic Maison Bleue Paul Jaboulet Aine 2020
</v>
          </cell>
          <cell r="E826" t="str">
            <v>EA</v>
          </cell>
          <cell r="F826">
            <v>6</v>
          </cell>
          <cell r="G826" t="str">
            <v>75 cl x 6</v>
          </cell>
          <cell r="H826" t="str">
            <v>U</v>
          </cell>
          <cell r="I826" t="str">
            <v>France</v>
          </cell>
          <cell r="J826" t="str">
            <v>France</v>
          </cell>
          <cell r="K826" t="str">
            <v>Rhône Valley</v>
          </cell>
          <cell r="M826" t="str">
            <v>Fine Wine</v>
          </cell>
          <cell r="N826">
            <v>49.599400000000003</v>
          </cell>
          <cell r="O826">
            <v>3.3130999999999999</v>
          </cell>
        </row>
        <row r="827">
          <cell r="B827">
            <v>43059</v>
          </cell>
          <cell r="C827" t="str">
            <v>SECRET DE FAM CDR RGE 75X6</v>
          </cell>
          <cell r="D827" t="str">
            <v>Secret de Famille Cotes du Rhone Rouge Paul Jaboulet Aine</v>
          </cell>
          <cell r="E827" t="str">
            <v>EA</v>
          </cell>
          <cell r="F827">
            <v>6</v>
          </cell>
          <cell r="G827" t="str">
            <v>75 cl x 6</v>
          </cell>
          <cell r="H827" t="str">
            <v>U</v>
          </cell>
          <cell r="I827" t="str">
            <v>France</v>
          </cell>
          <cell r="J827" t="str">
            <v>France</v>
          </cell>
          <cell r="K827" t="str">
            <v>Rhône Valley</v>
          </cell>
          <cell r="L827" t="str">
            <v>Still Red</v>
          </cell>
          <cell r="M827" t="str">
            <v>Good</v>
          </cell>
          <cell r="N827">
            <v>3.5125999999999999</v>
          </cell>
          <cell r="O827">
            <v>2.6718999999999999</v>
          </cell>
        </row>
        <row r="828">
          <cell r="B828">
            <v>73627</v>
          </cell>
          <cell r="C828" t="str">
            <v>SEC DE FAM CDR RGE 16 37.5X12</v>
          </cell>
          <cell r="D828" t="str">
            <v>Secret de Famille Cotes du Rhone Rouge Paul Jaboulet Aine 2016</v>
          </cell>
          <cell r="E828" t="str">
            <v>EA</v>
          </cell>
          <cell r="F828">
            <v>12</v>
          </cell>
          <cell r="G828" t="str">
            <v>37.5 cl x 12</v>
          </cell>
          <cell r="H828" t="str">
            <v>U</v>
          </cell>
          <cell r="I828" t="str">
            <v>France</v>
          </cell>
          <cell r="J828" t="str">
            <v>France</v>
          </cell>
          <cell r="K828" t="str">
            <v>Rhône Valley</v>
          </cell>
          <cell r="L828" t="str">
            <v>Still Red</v>
          </cell>
          <cell r="M828" t="str">
            <v>Better</v>
          </cell>
          <cell r="N828">
            <v>2.0747</v>
          </cell>
          <cell r="O828">
            <v>1.3359000000000001</v>
          </cell>
        </row>
        <row r="829">
          <cell r="B829">
            <v>74537</v>
          </cell>
          <cell r="C829" t="str">
            <v>SEC DE FAM CDR RGE 37.5X12</v>
          </cell>
          <cell r="D829" t="str">
            <v>Secret de Famille Cotes du Rhone Rouge Paul Jaboulet Aine</v>
          </cell>
          <cell r="E829" t="str">
            <v>EA</v>
          </cell>
          <cell r="F829">
            <v>12</v>
          </cell>
          <cell r="G829" t="str">
            <v>37.5 cl x 12</v>
          </cell>
          <cell r="H829" t="str">
            <v>U</v>
          </cell>
          <cell r="I829" t="str">
            <v>France</v>
          </cell>
          <cell r="J829" t="str">
            <v>France</v>
          </cell>
          <cell r="K829" t="str">
            <v>Rhône Valley</v>
          </cell>
          <cell r="L829" t="str">
            <v>Still Red</v>
          </cell>
          <cell r="M829" t="str">
            <v>Better</v>
          </cell>
          <cell r="N829">
            <v>2.2559999999999998</v>
          </cell>
          <cell r="O829">
            <v>1.3359000000000001</v>
          </cell>
        </row>
        <row r="830">
          <cell r="B830">
            <v>45772</v>
          </cell>
          <cell r="C830" t="str">
            <v>FW HERM LA CHAPELLE 06 3Lx1</v>
          </cell>
          <cell r="D830" t="str">
            <v>FW HERM LA CHAPELLE 06 3Lx1</v>
          </cell>
          <cell r="E830" t="str">
            <v>EA</v>
          </cell>
          <cell r="F830">
            <v>1</v>
          </cell>
          <cell r="G830" t="str">
            <v>300cl x 1</v>
          </cell>
          <cell r="H830" t="str">
            <v>U</v>
          </cell>
          <cell r="I830" t="str">
            <v>France</v>
          </cell>
          <cell r="J830" t="str">
            <v>France</v>
          </cell>
          <cell r="K830" t="str">
            <v>Rhône Valley</v>
          </cell>
          <cell r="L830" t="str">
            <v>Still Red</v>
          </cell>
          <cell r="M830" t="str">
            <v>Fine Wine</v>
          </cell>
          <cell r="N830">
            <v>475.77190000000002</v>
          </cell>
          <cell r="O830">
            <v>10.6875</v>
          </cell>
        </row>
        <row r="831">
          <cell r="B831">
            <v>42965</v>
          </cell>
          <cell r="C831" t="str">
            <v>ORG CRZES BLC MULE JAB 21 75X6</v>
          </cell>
          <cell r="D831" t="str">
            <v xml:space="preserve">Crozes Hermitage Blanc Organic Domaine Mule Blanche Paul Jaboulet Aine 2021
</v>
          </cell>
          <cell r="E831" t="str">
            <v>EA</v>
          </cell>
          <cell r="F831">
            <v>6</v>
          </cell>
          <cell r="G831" t="str">
            <v>75 cl x 6</v>
          </cell>
          <cell r="H831" t="str">
            <v>U</v>
          </cell>
          <cell r="I831" t="str">
            <v>France</v>
          </cell>
          <cell r="J831" t="str">
            <v>France</v>
          </cell>
          <cell r="K831" t="str">
            <v>Rhône Valley</v>
          </cell>
          <cell r="M831" t="str">
            <v>Best</v>
          </cell>
          <cell r="N831">
            <v>13.634499999999999</v>
          </cell>
          <cell r="O831">
            <v>2.6718999999999999</v>
          </cell>
        </row>
        <row r="832">
          <cell r="B832">
            <v>45109</v>
          </cell>
          <cell r="C832" t="str">
            <v>CROZES THALA JABOULET 15 75X6</v>
          </cell>
          <cell r="D832" t="str">
            <v>Crozes Hermitage Rouge Domaine de Thalabert Paul Jaboulet Aine 2015</v>
          </cell>
          <cell r="E832" t="str">
            <v>EA</v>
          </cell>
          <cell r="F832">
            <v>6</v>
          </cell>
          <cell r="G832" t="str">
            <v>75 cl x 6</v>
          </cell>
          <cell r="H832" t="str">
            <v>U</v>
          </cell>
          <cell r="I832" t="str">
            <v>France</v>
          </cell>
          <cell r="J832" t="str">
            <v>France</v>
          </cell>
          <cell r="K832" t="str">
            <v>Rhône Valley</v>
          </cell>
          <cell r="M832" t="str">
            <v>Best</v>
          </cell>
          <cell r="N832">
            <v>13.634499999999999</v>
          </cell>
          <cell r="O832">
            <v>2.6718999999999999</v>
          </cell>
        </row>
        <row r="833">
          <cell r="B833">
            <v>65647</v>
          </cell>
          <cell r="C833" t="str">
            <v>CROZES THALA JABOULET 12 75X6</v>
          </cell>
          <cell r="D833" t="str">
            <v>Crozes Hermitage Rouge Domaine de Thalabert Paul Jaboulet Aine 2012</v>
          </cell>
          <cell r="E833" t="str">
            <v>EA</v>
          </cell>
          <cell r="F833">
            <v>6</v>
          </cell>
          <cell r="G833" t="str">
            <v>75 cl x 6</v>
          </cell>
          <cell r="H833" t="str">
            <v>U</v>
          </cell>
          <cell r="I833" t="str">
            <v>France</v>
          </cell>
          <cell r="J833" t="str">
            <v>France</v>
          </cell>
          <cell r="K833" t="str">
            <v>Rhône Valley</v>
          </cell>
          <cell r="M833" t="str">
            <v>Best</v>
          </cell>
          <cell r="N833">
            <v>14.0747</v>
          </cell>
          <cell r="O833">
            <v>2.6718999999999999</v>
          </cell>
        </row>
        <row r="834">
          <cell r="B834">
            <v>71554</v>
          </cell>
          <cell r="C834" t="str">
            <v>CROZES THALA JABOULET 13 75X6</v>
          </cell>
          <cell r="D834" t="str">
            <v>Crozes Hermitage Rouge Domaine de Thalabert Paul Jaboulet Aine 2013</v>
          </cell>
          <cell r="E834" t="str">
            <v>EA</v>
          </cell>
          <cell r="F834">
            <v>6</v>
          </cell>
          <cell r="G834" t="str">
            <v>75 cl x 6</v>
          </cell>
          <cell r="H834" t="str">
            <v>U</v>
          </cell>
          <cell r="I834" t="str">
            <v>France</v>
          </cell>
          <cell r="J834" t="str">
            <v>France</v>
          </cell>
          <cell r="K834" t="str">
            <v>Rhône Valley</v>
          </cell>
          <cell r="M834" t="str">
            <v>Best</v>
          </cell>
          <cell r="N834">
            <v>15.3889</v>
          </cell>
          <cell r="O834">
            <v>2.6718999999999999</v>
          </cell>
        </row>
        <row r="835">
          <cell r="B835">
            <v>72620</v>
          </cell>
          <cell r="C835" t="str">
            <v>FW CROZES THALA JABOULE14 75X6</v>
          </cell>
          <cell r="D835" t="str">
            <v>Crozes Hermitage Rouge Domaine de Thalabert Paul Jaboulet Aine 2014</v>
          </cell>
          <cell r="E835" t="str">
            <v>EA</v>
          </cell>
          <cell r="F835">
            <v>6</v>
          </cell>
          <cell r="G835" t="str">
            <v>75 cl x 6</v>
          </cell>
          <cell r="H835" t="str">
            <v>U</v>
          </cell>
          <cell r="I835" t="str">
            <v>France</v>
          </cell>
          <cell r="J835" t="str">
            <v>France</v>
          </cell>
          <cell r="K835" t="str">
            <v>Rhône Valley</v>
          </cell>
          <cell r="M835" t="str">
            <v>Best</v>
          </cell>
          <cell r="N835">
            <v>12.0282</v>
          </cell>
          <cell r="O835">
            <v>2.6718999999999999</v>
          </cell>
        </row>
        <row r="836">
          <cell r="B836">
            <v>75038</v>
          </cell>
          <cell r="C836" t="str">
            <v>ORG CRES BLC ROURE JAB19 75X6</v>
          </cell>
          <cell r="D836" t="str">
            <v>Crozes Hermitage Blanc Domaine de Roure Paul Jaboulet Aine 2019</v>
          </cell>
          <cell r="E836" t="str">
            <v>EA</v>
          </cell>
          <cell r="F836">
            <v>6</v>
          </cell>
          <cell r="G836" t="str">
            <v>75 cl x 6</v>
          </cell>
          <cell r="H836" t="str">
            <v>U</v>
          </cell>
          <cell r="I836" t="str">
            <v>France</v>
          </cell>
          <cell r="J836" t="str">
            <v>France</v>
          </cell>
          <cell r="K836" t="str">
            <v>Rhône Valley</v>
          </cell>
          <cell r="L836" t="str">
            <v>Still White</v>
          </cell>
          <cell r="M836" t="str">
            <v>Limited Allocation</v>
          </cell>
          <cell r="N836">
            <v>18.043500000000002</v>
          </cell>
          <cell r="O836">
            <v>2.6718999999999999</v>
          </cell>
        </row>
        <row r="837">
          <cell r="B837">
            <v>76085</v>
          </cell>
          <cell r="C837" t="str">
            <v>CROZES THALA JABOULET 10 75X6</v>
          </cell>
          <cell r="D837" t="str">
            <v>Crozes Hermitage Rouge Domaine de Thalabert Paul Jaboulet Aine 2010</v>
          </cell>
          <cell r="E837" t="str">
            <v>EA</v>
          </cell>
          <cell r="F837">
            <v>6</v>
          </cell>
          <cell r="G837" t="str">
            <v>75 cl x 6</v>
          </cell>
          <cell r="H837" t="str">
            <v>U</v>
          </cell>
          <cell r="I837" t="str">
            <v>France</v>
          </cell>
          <cell r="J837" t="str">
            <v>France</v>
          </cell>
          <cell r="K837" t="str">
            <v>Rhône Valley</v>
          </cell>
          <cell r="M837" t="str">
            <v>Best</v>
          </cell>
          <cell r="N837">
            <v>13.836499999999999</v>
          </cell>
          <cell r="O837">
            <v>2.6718999999999999</v>
          </cell>
        </row>
        <row r="838">
          <cell r="B838">
            <v>76187</v>
          </cell>
          <cell r="C838" t="str">
            <v>FW ORG HERM MAIS JABLET17 75X6</v>
          </cell>
          <cell r="D838" t="str">
            <v xml:space="preserve">Hermitage Organic Maison Bleue Paul Jaboulet Aine 2017
</v>
          </cell>
          <cell r="E838" t="str">
            <v>EA</v>
          </cell>
          <cell r="F838">
            <v>6</v>
          </cell>
          <cell r="G838" t="str">
            <v>75 cl x 6</v>
          </cell>
          <cell r="H838" t="str">
            <v>U</v>
          </cell>
          <cell r="I838" t="str">
            <v>France</v>
          </cell>
          <cell r="J838" t="str">
            <v>France</v>
          </cell>
          <cell r="K838" t="str">
            <v>Rhône Valley</v>
          </cell>
          <cell r="M838" t="str">
            <v>Fine Wine</v>
          </cell>
          <cell r="N838">
            <v>30.395700000000001</v>
          </cell>
          <cell r="O838">
            <v>2.6718999999999999</v>
          </cell>
        </row>
        <row r="839">
          <cell r="B839">
            <v>76204</v>
          </cell>
          <cell r="C839" t="str">
            <v>ORG CRZES BLC MULE JAB 20 75X6</v>
          </cell>
          <cell r="D839" t="str">
            <v>Crozes Hermitage Blanc Domaine Mule Blanche Paul Jaboulet Aine 2020</v>
          </cell>
          <cell r="E839" t="str">
            <v>EA</v>
          </cell>
          <cell r="F839">
            <v>6</v>
          </cell>
          <cell r="G839" t="str">
            <v>75 cl x 6</v>
          </cell>
          <cell r="H839" t="str">
            <v>U</v>
          </cell>
          <cell r="I839" t="str">
            <v>France</v>
          </cell>
          <cell r="J839" t="str">
            <v>France</v>
          </cell>
          <cell r="K839" t="str">
            <v>Rhône Valley</v>
          </cell>
          <cell r="M839" t="str">
            <v>Best</v>
          </cell>
          <cell r="N839">
            <v>11.923999999999999</v>
          </cell>
          <cell r="O839">
            <v>2.6718999999999999</v>
          </cell>
        </row>
        <row r="840">
          <cell r="B840">
            <v>75027</v>
          </cell>
          <cell r="C840" t="str">
            <v>ORG CRZES MULE JAB18 37.5X12</v>
          </cell>
          <cell r="D840" t="str">
            <v>Crozes Hermitage Blanc Domaine Mule Blanche Paul Jaboulet Aine 2018</v>
          </cell>
          <cell r="E840" t="str">
            <v>EA</v>
          </cell>
          <cell r="F840">
            <v>12</v>
          </cell>
          <cell r="G840" t="str">
            <v>37.5 cl x 12</v>
          </cell>
          <cell r="H840" t="str">
            <v>U</v>
          </cell>
          <cell r="I840" t="str">
            <v>France</v>
          </cell>
          <cell r="J840" t="str">
            <v>France</v>
          </cell>
          <cell r="K840" t="str">
            <v>Rhône Valley</v>
          </cell>
          <cell r="M840" t="str">
            <v>Best</v>
          </cell>
          <cell r="N840">
            <v>6.3819999999999997</v>
          </cell>
          <cell r="O840">
            <v>1.3359000000000001</v>
          </cell>
        </row>
        <row r="841">
          <cell r="B841">
            <v>74877</v>
          </cell>
          <cell r="C841" t="str">
            <v>FW CNDP LES CEDRES 90 75X1</v>
          </cell>
          <cell r="D841" t="str">
            <v>Chateauneuf du Pape Les Cedres Paul Jaboulet Aine 1991</v>
          </cell>
          <cell r="E841" t="str">
            <v>CS</v>
          </cell>
          <cell r="F841">
            <v>1</v>
          </cell>
          <cell r="G841" t="str">
            <v>75 cl x 1</v>
          </cell>
          <cell r="H841" t="str">
            <v>U</v>
          </cell>
          <cell r="I841" t="str">
            <v>France</v>
          </cell>
          <cell r="J841" t="str">
            <v>France</v>
          </cell>
          <cell r="K841" t="str">
            <v>Rhône Valley</v>
          </cell>
          <cell r="L841" t="str">
            <v>Still Red</v>
          </cell>
          <cell r="M841" t="str">
            <v>Fine Wine</v>
          </cell>
          <cell r="N841">
            <v>26.859300000000001</v>
          </cell>
          <cell r="O841">
            <v>2.6718999999999999</v>
          </cell>
        </row>
        <row r="842">
          <cell r="B842">
            <v>42355</v>
          </cell>
          <cell r="C842" t="str">
            <v>CROZES RGE JALET JAB 19 75X12</v>
          </cell>
          <cell r="D842" t="str">
            <v>Crozes Hermitage Rouge Les Jalets Paul Jaboulet Aine 2019</v>
          </cell>
          <cell r="E842" t="str">
            <v>EA</v>
          </cell>
          <cell r="F842">
            <v>12</v>
          </cell>
          <cell r="G842" t="str">
            <v>75 cl x 12</v>
          </cell>
          <cell r="H842" t="str">
            <v>U</v>
          </cell>
          <cell r="I842" t="str">
            <v>France</v>
          </cell>
          <cell r="J842" t="str">
            <v>France</v>
          </cell>
          <cell r="K842" t="str">
            <v>Rhône Valley</v>
          </cell>
          <cell r="M842" t="str">
            <v>Better</v>
          </cell>
          <cell r="N842">
            <v>8.1095000000000006</v>
          </cell>
          <cell r="O842">
            <v>2.6718999999999999</v>
          </cell>
        </row>
        <row r="843">
          <cell r="B843">
            <v>42356</v>
          </cell>
          <cell r="C843" t="str">
            <v>CROZES BLC JALETS JAB 20 75X12</v>
          </cell>
          <cell r="D843" t="str">
            <v>Crozes Hermitage Blanc Les Jalets Paul Jaboulet Aine 2020</v>
          </cell>
          <cell r="E843" t="str">
            <v>EA</v>
          </cell>
          <cell r="F843">
            <v>12</v>
          </cell>
          <cell r="G843" t="str">
            <v>75 cl x 12</v>
          </cell>
          <cell r="H843" t="str">
            <v>U</v>
          </cell>
          <cell r="I843" t="str">
            <v>France</v>
          </cell>
          <cell r="J843" t="str">
            <v>France</v>
          </cell>
          <cell r="K843" t="str">
            <v>Rhône Valley</v>
          </cell>
          <cell r="M843" t="str">
            <v>Better</v>
          </cell>
          <cell r="N843">
            <v>8.1095000000000006</v>
          </cell>
          <cell r="O843">
            <v>2.6718999999999999</v>
          </cell>
        </row>
        <row r="844">
          <cell r="B844">
            <v>42364</v>
          </cell>
          <cell r="C844" t="str">
            <v>CROZES RGE JALET JAB 18 75X12</v>
          </cell>
          <cell r="D844" t="str">
            <v>Crozes Hermitage Rouge Les Jalets Paul Jaboulet Aine 2018</v>
          </cell>
          <cell r="E844" t="str">
            <v>EA</v>
          </cell>
          <cell r="F844">
            <v>12</v>
          </cell>
          <cell r="G844" t="str">
            <v>75 cl x 12</v>
          </cell>
          <cell r="H844" t="str">
            <v>U</v>
          </cell>
          <cell r="I844" t="str">
            <v>France</v>
          </cell>
          <cell r="J844" t="str">
            <v>France</v>
          </cell>
          <cell r="K844" t="str">
            <v>Rhône Valley</v>
          </cell>
          <cell r="M844" t="str">
            <v>Better</v>
          </cell>
          <cell r="N844">
            <v>7.0347999999999997</v>
          </cell>
          <cell r="O844">
            <v>2.6718999999999999</v>
          </cell>
        </row>
        <row r="845">
          <cell r="B845">
            <v>44077</v>
          </cell>
          <cell r="C845" t="str">
            <v>CROZES BLC JALETS JAB 21 75X12</v>
          </cell>
          <cell r="D845" t="str">
            <v>Crozes Hermitage Blanc Les Jalets Paul Jaboulet Aine 2021</v>
          </cell>
          <cell r="E845" t="str">
            <v>EA</v>
          </cell>
          <cell r="F845">
            <v>12</v>
          </cell>
          <cell r="G845" t="str">
            <v>75 cl x 12</v>
          </cell>
          <cell r="H845" t="str">
            <v>U</v>
          </cell>
          <cell r="I845" t="str">
            <v>France</v>
          </cell>
          <cell r="J845" t="str">
            <v>France</v>
          </cell>
          <cell r="K845" t="str">
            <v>Rhône Valley</v>
          </cell>
          <cell r="M845" t="str">
            <v>Better</v>
          </cell>
          <cell r="N845">
            <v>8.1095000000000006</v>
          </cell>
          <cell r="O845">
            <v>2.6718999999999999</v>
          </cell>
        </row>
        <row r="846">
          <cell r="B846">
            <v>45058</v>
          </cell>
          <cell r="C846" t="str">
            <v>CROZES BLC JALETS JAB 22 75X12</v>
          </cell>
          <cell r="D846" t="str">
            <v>Crozes Hermitage Blanc Les Jalets Paul Jaboulet Aine 2021</v>
          </cell>
          <cell r="E846" t="str">
            <v>EA</v>
          </cell>
          <cell r="F846">
            <v>12</v>
          </cell>
          <cell r="G846" t="str">
            <v>75 cl x 12</v>
          </cell>
          <cell r="H846" t="str">
            <v>U</v>
          </cell>
          <cell r="I846" t="str">
            <v>France</v>
          </cell>
          <cell r="J846" t="str">
            <v>France</v>
          </cell>
          <cell r="K846" t="str">
            <v>Rhône Valley</v>
          </cell>
          <cell r="M846" t="str">
            <v>Better</v>
          </cell>
          <cell r="N846">
            <v>8.1095000000000006</v>
          </cell>
          <cell r="O846">
            <v>2.6718999999999999</v>
          </cell>
        </row>
        <row r="847">
          <cell r="B847">
            <v>45078</v>
          </cell>
          <cell r="C847" t="str">
            <v>CROZES RGE JALET JAB 21 75X12</v>
          </cell>
          <cell r="D847" t="str">
            <v>Crozes Hermitage Rouge Les Jalets Paul Jaboulet Aine 2021</v>
          </cell>
          <cell r="E847" t="str">
            <v>EA</v>
          </cell>
          <cell r="F847">
            <v>12</v>
          </cell>
          <cell r="G847" t="str">
            <v>75 cl x 12</v>
          </cell>
          <cell r="H847" t="str">
            <v>S</v>
          </cell>
          <cell r="I847" t="str">
            <v>France</v>
          </cell>
          <cell r="J847" t="str">
            <v>France</v>
          </cell>
          <cell r="K847" t="str">
            <v>Rhône Valley</v>
          </cell>
          <cell r="M847" t="str">
            <v>Better</v>
          </cell>
          <cell r="N847">
            <v>8.1095000000000006</v>
          </cell>
          <cell r="O847">
            <v>2.6718999999999999</v>
          </cell>
        </row>
        <row r="848">
          <cell r="B848">
            <v>73828</v>
          </cell>
          <cell r="C848" t="str">
            <v>CROZES RGE JALET JAB 17 75X12</v>
          </cell>
          <cell r="D848" t="str">
            <v>Crozes Hermitage Rouge Les Jalets Paul Jaboulet Aine 2017</v>
          </cell>
          <cell r="E848" t="str">
            <v>EA</v>
          </cell>
          <cell r="F848">
            <v>12</v>
          </cell>
          <cell r="G848" t="str">
            <v>75 cl x 12</v>
          </cell>
          <cell r="H848" t="str">
            <v>U</v>
          </cell>
          <cell r="I848" t="str">
            <v>France</v>
          </cell>
          <cell r="J848" t="str">
            <v>France</v>
          </cell>
          <cell r="K848" t="str">
            <v>Rhône Valley</v>
          </cell>
          <cell r="M848" t="str">
            <v>Better</v>
          </cell>
          <cell r="N848">
            <v>7.0347999999999997</v>
          </cell>
          <cell r="O848">
            <v>2.6718999999999999</v>
          </cell>
        </row>
        <row r="849">
          <cell r="B849">
            <v>74886</v>
          </cell>
          <cell r="C849" t="str">
            <v>VACQUEYRAS CYPRES JAB 75X12</v>
          </cell>
          <cell r="D849" t="str">
            <v>Vacqueyras Les Cypres Paul Jaboulet Aine</v>
          </cell>
          <cell r="E849" t="str">
            <v>EA</v>
          </cell>
          <cell r="F849">
            <v>12</v>
          </cell>
          <cell r="G849" t="str">
            <v>75 cl x 12</v>
          </cell>
          <cell r="H849" t="str">
            <v>U</v>
          </cell>
          <cell r="I849" t="str">
            <v>France</v>
          </cell>
          <cell r="J849" t="str">
            <v>France</v>
          </cell>
          <cell r="K849" t="str">
            <v>Rhône Valley</v>
          </cell>
          <cell r="M849" t="str">
            <v>Better</v>
          </cell>
          <cell r="N849">
            <v>6.55</v>
          </cell>
          <cell r="O849">
            <v>2.6718999999999999</v>
          </cell>
        </row>
        <row r="850">
          <cell r="B850">
            <v>74900</v>
          </cell>
          <cell r="C850" t="str">
            <v>CROZES BLC JALETS JAB 19 75X12</v>
          </cell>
          <cell r="D850" t="str">
            <v>Crozes Hermitage Blanc Les Jalets Paul Jaboulet Aine 2019</v>
          </cell>
          <cell r="E850" t="str">
            <v>EA</v>
          </cell>
          <cell r="F850">
            <v>12</v>
          </cell>
          <cell r="G850" t="str">
            <v>75 cl x 12</v>
          </cell>
          <cell r="H850" t="str">
            <v>U</v>
          </cell>
          <cell r="I850" t="str">
            <v>France</v>
          </cell>
          <cell r="J850" t="str">
            <v>France</v>
          </cell>
          <cell r="K850" t="str">
            <v>Rhône Valley</v>
          </cell>
          <cell r="M850" t="str">
            <v>Better</v>
          </cell>
          <cell r="N850">
            <v>7.0347999999999997</v>
          </cell>
          <cell r="O850">
            <v>2.6718999999999999</v>
          </cell>
        </row>
        <row r="851">
          <cell r="B851">
            <v>4245518</v>
          </cell>
          <cell r="C851" t="str">
            <v>FW ST JO POMPEE JABOUL18 75X12</v>
          </cell>
          <cell r="D851" t="str">
            <v>St Joseph Grand Pompee Paul Jaboulet Aine 2018</v>
          </cell>
          <cell r="E851" t="str">
            <v>EA</v>
          </cell>
          <cell r="F851">
            <v>12</v>
          </cell>
          <cell r="G851" t="str">
            <v>75 cl x 12</v>
          </cell>
          <cell r="H851" t="str">
            <v>U</v>
          </cell>
          <cell r="I851" t="str">
            <v>France</v>
          </cell>
          <cell r="J851" t="str">
            <v>France</v>
          </cell>
          <cell r="K851" t="str">
            <v>Rhône Valley</v>
          </cell>
          <cell r="M851" t="str">
            <v>Best</v>
          </cell>
          <cell r="N851">
            <v>8.4513999999999996</v>
          </cell>
          <cell r="O851">
            <v>2.6718999999999999</v>
          </cell>
        </row>
        <row r="852">
          <cell r="B852">
            <v>4245520</v>
          </cell>
          <cell r="C852" t="str">
            <v>FW ST JO POMPEE JABOUL20 75X12</v>
          </cell>
          <cell r="D852" t="str">
            <v>St Joseph Grand Pompee Paul Jaboulet Aine 2020</v>
          </cell>
          <cell r="E852" t="str">
            <v>EA</v>
          </cell>
          <cell r="F852">
            <v>12</v>
          </cell>
          <cell r="G852" t="str">
            <v>75 cl x 12</v>
          </cell>
          <cell r="H852" t="str">
            <v>U</v>
          </cell>
          <cell r="I852" t="str">
            <v>France</v>
          </cell>
          <cell r="J852" t="str">
            <v>France</v>
          </cell>
          <cell r="K852" t="str">
            <v>Rhône Valley</v>
          </cell>
          <cell r="M852" t="str">
            <v>Best</v>
          </cell>
          <cell r="N852">
            <v>10.039300000000001</v>
          </cell>
          <cell r="O852">
            <v>2.6718999999999999</v>
          </cell>
        </row>
        <row r="853">
          <cell r="B853">
            <v>4245521</v>
          </cell>
          <cell r="C853" t="str">
            <v>ST JO POMPEE JABOULET 21 75X12</v>
          </cell>
          <cell r="D853" t="str">
            <v>St Joseph Grand Pompee Paul Jaboulet Aine 2021</v>
          </cell>
          <cell r="E853" t="str">
            <v>EA</v>
          </cell>
          <cell r="F853">
            <v>12</v>
          </cell>
          <cell r="G853" t="str">
            <v>75 cl x 12</v>
          </cell>
          <cell r="H853" t="str">
            <v>U</v>
          </cell>
          <cell r="I853" t="str">
            <v>France</v>
          </cell>
          <cell r="J853" t="str">
            <v>France</v>
          </cell>
          <cell r="K853" t="str">
            <v>Rhône Valley</v>
          </cell>
          <cell r="M853" t="str">
            <v>Best</v>
          </cell>
          <cell r="N853">
            <v>10.039300000000001</v>
          </cell>
          <cell r="O853">
            <v>2.6718999999999999</v>
          </cell>
        </row>
        <row r="854">
          <cell r="B854">
            <v>72779</v>
          </cell>
          <cell r="C854" t="str">
            <v>CROZES BLC JALETS JAB 17 75X6</v>
          </cell>
          <cell r="D854" t="str">
            <v>Crozes Hermitage Blanc Les Jalets Paul Jaboulet Aine 2017</v>
          </cell>
          <cell r="E854" t="str">
            <v>EA</v>
          </cell>
          <cell r="F854">
            <v>6</v>
          </cell>
          <cell r="G854" t="str">
            <v>75 cl x 6</v>
          </cell>
          <cell r="H854" t="str">
            <v>U</v>
          </cell>
          <cell r="I854" t="str">
            <v>France</v>
          </cell>
          <cell r="J854" t="str">
            <v>France</v>
          </cell>
          <cell r="K854" t="str">
            <v>Rhône Valley</v>
          </cell>
          <cell r="M854" t="str">
            <v>Better</v>
          </cell>
          <cell r="N854">
            <v>7.3536999999999999</v>
          </cell>
          <cell r="O854">
            <v>2.6718999999999999</v>
          </cell>
        </row>
        <row r="855">
          <cell r="B855">
            <v>44847</v>
          </cell>
          <cell r="C855" t="str">
            <v>DRY CREEK DRY CHEN BL 22 75X12</v>
          </cell>
          <cell r="D855" t="str">
            <v>Dry Creek Dry Chenin Blanc 2022, Clarksburg</v>
          </cell>
          <cell r="E855" t="str">
            <v>EA</v>
          </cell>
          <cell r="F855">
            <v>12</v>
          </cell>
          <cell r="G855" t="str">
            <v>75 cl x 12</v>
          </cell>
          <cell r="H855" t="str">
            <v>S</v>
          </cell>
          <cell r="I855" t="str">
            <v>United States</v>
          </cell>
          <cell r="J855" t="str">
            <v>USA</v>
          </cell>
          <cell r="L855" t="str">
            <v>Still White</v>
          </cell>
          <cell r="M855" t="str">
            <v>Better</v>
          </cell>
          <cell r="N855">
            <v>6.3585000000000003</v>
          </cell>
          <cell r="O855">
            <v>2.6718999999999999</v>
          </cell>
        </row>
        <row r="856">
          <cell r="B856">
            <v>74795</v>
          </cell>
          <cell r="C856" t="str">
            <v>DRY CREEK CAB SAUV 75X12</v>
          </cell>
          <cell r="D856" t="str">
            <v>Dry Creek Vineyards Cabernet Sauvignon</v>
          </cell>
          <cell r="E856" t="str">
            <v>EA</v>
          </cell>
          <cell r="F856">
            <v>12</v>
          </cell>
          <cell r="G856" t="str">
            <v>75 cl x 12</v>
          </cell>
          <cell r="H856" t="str">
            <v>S</v>
          </cell>
          <cell r="I856" t="str">
            <v>United States</v>
          </cell>
          <cell r="J856" t="str">
            <v>USA</v>
          </cell>
          <cell r="K856" t="str">
            <v>California</v>
          </cell>
          <cell r="M856" t="str">
            <v>Good</v>
          </cell>
          <cell r="N856">
            <v>11.2765</v>
          </cell>
          <cell r="O856">
            <v>2.6718999999999999</v>
          </cell>
        </row>
        <row r="857">
          <cell r="B857">
            <v>76365</v>
          </cell>
          <cell r="C857" t="str">
            <v>DRY CREEK HERITAGE ZIN 75X12</v>
          </cell>
          <cell r="D857" t="str">
            <v>Dry Creek Vineyards Heritage Zinfandel</v>
          </cell>
          <cell r="E857" t="str">
            <v>EA</v>
          </cell>
          <cell r="F857">
            <v>12</v>
          </cell>
          <cell r="G857" t="str">
            <v>75 cl x 12</v>
          </cell>
          <cell r="H857" t="str">
            <v>S</v>
          </cell>
          <cell r="I857" t="str">
            <v>United States</v>
          </cell>
          <cell r="J857" t="str">
            <v>USA</v>
          </cell>
          <cell r="K857" t="str">
            <v>California</v>
          </cell>
          <cell r="M857" t="str">
            <v>Best</v>
          </cell>
          <cell r="N857">
            <v>9.9937000000000005</v>
          </cell>
          <cell r="O857">
            <v>2.6718999999999999</v>
          </cell>
        </row>
        <row r="858">
          <cell r="B858">
            <v>44848</v>
          </cell>
          <cell r="C858" t="str">
            <v>DRY CREEK MARINER 19 75X6</v>
          </cell>
          <cell r="D858" t="str">
            <v>Dry Creek The Mariner Red Blend 2019</v>
          </cell>
          <cell r="E858" t="str">
            <v>EA</v>
          </cell>
          <cell r="F858">
            <v>6</v>
          </cell>
          <cell r="G858" t="str">
            <v>75 cl x 6</v>
          </cell>
          <cell r="H858" t="str">
            <v>S</v>
          </cell>
          <cell r="I858" t="str">
            <v>United States</v>
          </cell>
          <cell r="J858" t="str">
            <v>USA</v>
          </cell>
          <cell r="K858" t="str">
            <v>Dry Creek Valley</v>
          </cell>
          <cell r="L858" t="str">
            <v>Still Red</v>
          </cell>
          <cell r="M858" t="str">
            <v>Best</v>
          </cell>
          <cell r="N858">
            <v>18.754999999999999</v>
          </cell>
          <cell r="O858">
            <v>2.6718999999999999</v>
          </cell>
        </row>
        <row r="859">
          <cell r="B859">
            <v>6726820</v>
          </cell>
          <cell r="C859" t="str">
            <v>TEISSEIRE PROV ROSE 75X6</v>
          </cell>
          <cell r="D859" t="str">
            <v>Coteaux Varois en Provence Rose Domaine Teisseire</v>
          </cell>
          <cell r="E859" t="str">
            <v>EA</v>
          </cell>
          <cell r="F859">
            <v>6</v>
          </cell>
          <cell r="G859" t="str">
            <v>75 cl x 6</v>
          </cell>
          <cell r="H859" t="str">
            <v>U</v>
          </cell>
          <cell r="I859" t="str">
            <v>France</v>
          </cell>
          <cell r="J859" t="str">
            <v>France</v>
          </cell>
          <cell r="K859" t="str">
            <v>Provence</v>
          </cell>
          <cell r="M859" t="str">
            <v>Good</v>
          </cell>
          <cell r="N859">
            <v>3.6257000000000001</v>
          </cell>
          <cell r="O859">
            <v>2.6718999999999999</v>
          </cell>
        </row>
        <row r="860">
          <cell r="B860">
            <v>6726822</v>
          </cell>
          <cell r="C860" t="str">
            <v>TEISSEIRE PROV ROSE 22 75X6</v>
          </cell>
          <cell r="D860" t="str">
            <v>Coteaux Varois en Provence Rose Domaine Teisseire 2022</v>
          </cell>
          <cell r="E860" t="str">
            <v>EA</v>
          </cell>
          <cell r="F860">
            <v>6</v>
          </cell>
          <cell r="G860" t="str">
            <v>75 cl x 6</v>
          </cell>
          <cell r="H860" t="str">
            <v>U</v>
          </cell>
          <cell r="I860" t="str">
            <v>France</v>
          </cell>
          <cell r="J860" t="str">
            <v>France</v>
          </cell>
          <cell r="K860" t="str">
            <v>Provence</v>
          </cell>
          <cell r="L860" t="str">
            <v>Still Rose</v>
          </cell>
          <cell r="M860" t="str">
            <v>Good</v>
          </cell>
          <cell r="N860">
            <v>3.6257000000000001</v>
          </cell>
          <cell r="O860">
            <v>2.6718999999999999</v>
          </cell>
        </row>
        <row r="861">
          <cell r="B861">
            <v>6726823</v>
          </cell>
          <cell r="C861" t="str">
            <v>TEISSEIRE PROV ROSE 23 75X6</v>
          </cell>
          <cell r="D861" t="str">
            <v>Coteaux Varois en Provence Rose Domaine Teisseire 2023</v>
          </cell>
          <cell r="E861" t="str">
            <v>EA</v>
          </cell>
          <cell r="F861">
            <v>6</v>
          </cell>
          <cell r="G861" t="str">
            <v>75 cl x 6</v>
          </cell>
          <cell r="H861" t="str">
            <v>S</v>
          </cell>
          <cell r="I861" t="str">
            <v>France</v>
          </cell>
          <cell r="J861" t="str">
            <v>France</v>
          </cell>
          <cell r="K861" t="str">
            <v>Provence</v>
          </cell>
          <cell r="L861" t="str">
            <v>Still Rose</v>
          </cell>
          <cell r="M861" t="str">
            <v>Good</v>
          </cell>
          <cell r="N861">
            <v>3.6358000000000001</v>
          </cell>
          <cell r="O861">
            <v>2.6718999999999999</v>
          </cell>
        </row>
        <row r="862">
          <cell r="B862">
            <v>67574</v>
          </cell>
          <cell r="C862" t="str">
            <v>PASTOURE PROVENCE ROSE 75X6</v>
          </cell>
          <cell r="D862" t="str">
            <v>Cotes de Provence Rose Domaine Pastoure</v>
          </cell>
          <cell r="E862" t="str">
            <v>EA</v>
          </cell>
          <cell r="F862">
            <v>6</v>
          </cell>
          <cell r="G862" t="str">
            <v>75 cl x 6</v>
          </cell>
          <cell r="H862" t="str">
            <v>S</v>
          </cell>
          <cell r="I862" t="str">
            <v>France</v>
          </cell>
          <cell r="J862" t="str">
            <v>France</v>
          </cell>
          <cell r="K862" t="str">
            <v>Provence</v>
          </cell>
          <cell r="M862" t="str">
            <v>Good</v>
          </cell>
          <cell r="N862">
            <v>3.8889</v>
          </cell>
          <cell r="O862">
            <v>2.6718999999999999</v>
          </cell>
        </row>
        <row r="863">
          <cell r="B863">
            <v>76218</v>
          </cell>
          <cell r="C863" t="str">
            <v>SALETTA RACCOLTO MANO 75X12</v>
          </cell>
          <cell r="D863" t="str">
            <v>Raccolto a Mano Villa Saletta Red (Handpicked only)</v>
          </cell>
          <cell r="E863" t="str">
            <v>EA</v>
          </cell>
          <cell r="F863">
            <v>12</v>
          </cell>
          <cell r="G863" t="str">
            <v>75 cl x 12</v>
          </cell>
          <cell r="H863" t="str">
            <v>S</v>
          </cell>
          <cell r="I863" t="str">
            <v>Italy</v>
          </cell>
          <cell r="J863" t="str">
            <v>Italy</v>
          </cell>
          <cell r="K863" t="str">
            <v>Toscana</v>
          </cell>
          <cell r="M863" t="str">
            <v>Good</v>
          </cell>
          <cell r="N863">
            <v>2.9973000000000001</v>
          </cell>
          <cell r="O863">
            <v>2.6718999999999999</v>
          </cell>
        </row>
        <row r="864">
          <cell r="B864">
            <v>42397</v>
          </cell>
          <cell r="C864" t="str">
            <v>FW SALETTA RICCARDI 75X6</v>
          </cell>
          <cell r="D864" t="str">
            <v>Saletta Riccardi</v>
          </cell>
          <cell r="E864" t="str">
            <v>EA</v>
          </cell>
          <cell r="F864">
            <v>6</v>
          </cell>
          <cell r="G864" t="str">
            <v>75 cl x 6</v>
          </cell>
          <cell r="H864" t="str">
            <v>S</v>
          </cell>
          <cell r="I864" t="str">
            <v>Italy</v>
          </cell>
          <cell r="J864" t="str">
            <v>Italy</v>
          </cell>
          <cell r="K864" t="str">
            <v>Toscana</v>
          </cell>
          <cell r="L864" t="str">
            <v>Still Red</v>
          </cell>
          <cell r="M864" t="str">
            <v>Fine Wine</v>
          </cell>
          <cell r="N864">
            <v>22.381900000000002</v>
          </cell>
          <cell r="O864">
            <v>2.6718999999999999</v>
          </cell>
        </row>
        <row r="865">
          <cell r="B865">
            <v>42398</v>
          </cell>
          <cell r="C865" t="str">
            <v>FW SALETTA GIULIA 75X6</v>
          </cell>
          <cell r="D865" t="str">
            <v>Saletta Giulia</v>
          </cell>
          <cell r="E865" t="str">
            <v>EA</v>
          </cell>
          <cell r="F865">
            <v>6</v>
          </cell>
          <cell r="G865" t="str">
            <v>75 cl x 6</v>
          </cell>
          <cell r="H865" t="str">
            <v>S</v>
          </cell>
          <cell r="I865" t="str">
            <v>Italy</v>
          </cell>
          <cell r="J865" t="str">
            <v>Italy</v>
          </cell>
          <cell r="K865" t="str">
            <v>Toscana</v>
          </cell>
          <cell r="L865" t="str">
            <v>Still Red</v>
          </cell>
          <cell r="M865" t="str">
            <v>Fine Wine</v>
          </cell>
          <cell r="N865">
            <v>22.381900000000002</v>
          </cell>
          <cell r="O865">
            <v>2.6718999999999999</v>
          </cell>
        </row>
        <row r="866">
          <cell r="B866">
            <v>46395</v>
          </cell>
          <cell r="C866" t="str">
            <v>CHIAVE SALETTA 14.5% 75X6</v>
          </cell>
          <cell r="D866" t="str">
            <v>Chiave di Saletta</v>
          </cell>
          <cell r="E866" t="str">
            <v>EA</v>
          </cell>
          <cell r="F866">
            <v>6</v>
          </cell>
          <cell r="G866" t="str">
            <v>75 cl x 6</v>
          </cell>
          <cell r="H866" t="str">
            <v>S</v>
          </cell>
          <cell r="I866" t="str">
            <v>Italy</v>
          </cell>
          <cell r="J866" t="str">
            <v>Italy</v>
          </cell>
          <cell r="K866" t="str">
            <v>Toscana</v>
          </cell>
          <cell r="L866" t="str">
            <v>Still Red</v>
          </cell>
          <cell r="M866" t="str">
            <v>Good</v>
          </cell>
          <cell r="N866">
            <v>7.492</v>
          </cell>
          <cell r="O866">
            <v>2.6718999999999999</v>
          </cell>
        </row>
        <row r="867">
          <cell r="B867">
            <v>68267</v>
          </cell>
          <cell r="C867" t="str">
            <v>SALETTA CHIANTI 15 75X6</v>
          </cell>
          <cell r="D867" t="str">
            <v>Villa Saletta Chianti DOCG 2015 (Handpicked only)</v>
          </cell>
          <cell r="E867" t="str">
            <v>EA</v>
          </cell>
          <cell r="F867">
            <v>6</v>
          </cell>
          <cell r="G867" t="str">
            <v>75 cl x 6</v>
          </cell>
          <cell r="H867" t="str">
            <v>U</v>
          </cell>
          <cell r="I867" t="str">
            <v>Italy</v>
          </cell>
          <cell r="J867" t="str">
            <v>Italy</v>
          </cell>
          <cell r="K867" t="str">
            <v>Toscana</v>
          </cell>
          <cell r="M867" t="str">
            <v>Good</v>
          </cell>
          <cell r="N867">
            <v>3.8022</v>
          </cell>
          <cell r="O867">
            <v>2.6718999999999999</v>
          </cell>
        </row>
        <row r="868">
          <cell r="B868">
            <v>73944</v>
          </cell>
          <cell r="C868" t="str">
            <v>SALETTA ROSSO 75X6</v>
          </cell>
          <cell r="D868" t="str">
            <v>Saletta Rosso Toscana IGT (Handpicked only)</v>
          </cell>
          <cell r="E868" t="str">
            <v>EA</v>
          </cell>
          <cell r="F868">
            <v>6</v>
          </cell>
          <cell r="G868" t="str">
            <v>75 cl x 6</v>
          </cell>
          <cell r="H868" t="str">
            <v>U</v>
          </cell>
          <cell r="I868" t="str">
            <v>Italy</v>
          </cell>
          <cell r="J868" t="str">
            <v>Italy</v>
          </cell>
          <cell r="K868" t="str">
            <v>Toscana</v>
          </cell>
          <cell r="M868" t="str">
            <v>Good</v>
          </cell>
          <cell r="N868">
            <v>4.3876999999999997</v>
          </cell>
          <cell r="O868">
            <v>2.6718999999999999</v>
          </cell>
        </row>
        <row r="869">
          <cell r="B869">
            <v>75275</v>
          </cell>
          <cell r="C869" t="str">
            <v>SALETTA CHIANTI SUP 75X6</v>
          </cell>
          <cell r="D869" t="str">
            <v>Villa Saletta Chianti Superiore (Handpicked only)</v>
          </cell>
          <cell r="E869" t="str">
            <v>EA</v>
          </cell>
          <cell r="F869">
            <v>6</v>
          </cell>
          <cell r="G869" t="str">
            <v>75 cl x 6</v>
          </cell>
          <cell r="H869" t="str">
            <v>S</v>
          </cell>
          <cell r="I869" t="str">
            <v>Italy</v>
          </cell>
          <cell r="J869" t="str">
            <v>Italy</v>
          </cell>
          <cell r="K869" t="str">
            <v>Toscana</v>
          </cell>
          <cell r="M869" t="str">
            <v>Good</v>
          </cell>
          <cell r="N869">
            <v>6.1539000000000001</v>
          </cell>
          <cell r="O869">
            <v>2.6718999999999999</v>
          </cell>
        </row>
        <row r="870">
          <cell r="B870">
            <v>76064</v>
          </cell>
          <cell r="C870" t="str">
            <v>SALETTA ROSE 75X6</v>
          </cell>
          <cell r="D870" t="str">
            <v>Villa Saletta Toscana Rose</v>
          </cell>
          <cell r="E870" t="str">
            <v>EA</v>
          </cell>
          <cell r="F870">
            <v>6</v>
          </cell>
          <cell r="G870" t="str">
            <v>75 cl x 6</v>
          </cell>
          <cell r="H870" t="str">
            <v>S</v>
          </cell>
          <cell r="I870" t="str">
            <v>Italy</v>
          </cell>
          <cell r="J870" t="str">
            <v>Italy</v>
          </cell>
          <cell r="K870" t="str">
            <v>Toscana</v>
          </cell>
          <cell r="L870" t="str">
            <v>Still Rose</v>
          </cell>
          <cell r="M870" t="str">
            <v>Good</v>
          </cell>
          <cell r="N870">
            <v>5.7153</v>
          </cell>
          <cell r="O870">
            <v>2.6718999999999999</v>
          </cell>
        </row>
        <row r="871">
          <cell r="B871">
            <v>76219</v>
          </cell>
          <cell r="C871" t="str">
            <v>SALETTA SPUMANTE ROSATO 75X6</v>
          </cell>
          <cell r="D871" t="str">
            <v>Villa Saletta Spumante Rosato di Sangiovese (Hand Picked only)</v>
          </cell>
          <cell r="E871" t="str">
            <v>EA</v>
          </cell>
          <cell r="F871">
            <v>6</v>
          </cell>
          <cell r="G871" t="str">
            <v>75 cl x 6</v>
          </cell>
          <cell r="H871" t="str">
            <v>S</v>
          </cell>
          <cell r="I871" t="str">
            <v>Italy</v>
          </cell>
          <cell r="J871" t="str">
            <v>Italy</v>
          </cell>
          <cell r="K871" t="str">
            <v>Toscana</v>
          </cell>
          <cell r="M871" t="str">
            <v>Better</v>
          </cell>
          <cell r="N871">
            <v>11.417</v>
          </cell>
          <cell r="O871">
            <v>2.6718999999999999</v>
          </cell>
        </row>
        <row r="872">
          <cell r="B872">
            <v>46102</v>
          </cell>
          <cell r="C872" t="str">
            <v>980AD 1.5Lx1</v>
          </cell>
          <cell r="D872" t="str">
            <v>980 AD</v>
          </cell>
          <cell r="E872" t="str">
            <v>CS</v>
          </cell>
          <cell r="F872">
            <v>1</v>
          </cell>
          <cell r="G872" t="str">
            <v>1.5 lt x 1</v>
          </cell>
          <cell r="H872" t="str">
            <v>S</v>
          </cell>
          <cell r="I872" t="str">
            <v>Italy</v>
          </cell>
          <cell r="J872" t="str">
            <v>Italy</v>
          </cell>
          <cell r="K872" t="str">
            <v>Italy</v>
          </cell>
          <cell r="L872" t="str">
            <v>Still Red</v>
          </cell>
          <cell r="M872" t="str">
            <v>Good</v>
          </cell>
          <cell r="N872">
            <v>111.592</v>
          </cell>
          <cell r="O872">
            <v>5.3437999999999999</v>
          </cell>
        </row>
        <row r="873">
          <cell r="B873">
            <v>46339</v>
          </cell>
          <cell r="C873" t="str">
            <v>LE TROUBADOR COLOMB 75X6</v>
          </cell>
          <cell r="D873" t="str">
            <v>Le Troubadour Ugni Blanc Colombard Vin de France</v>
          </cell>
          <cell r="E873" t="str">
            <v>EA</v>
          </cell>
          <cell r="F873">
            <v>6</v>
          </cell>
          <cell r="G873" t="str">
            <v>75 cl x 6</v>
          </cell>
          <cell r="H873" t="str">
            <v>S</v>
          </cell>
          <cell r="I873" t="str">
            <v>France</v>
          </cell>
          <cell r="J873" t="str">
            <v>France</v>
          </cell>
          <cell r="K873" t="str">
            <v>France</v>
          </cell>
          <cell r="L873" t="str">
            <v>Still White</v>
          </cell>
          <cell r="M873" t="str">
            <v>Price Fighter</v>
          </cell>
          <cell r="N873">
            <v>2.0606</v>
          </cell>
          <cell r="O873">
            <v>2.3513000000000002</v>
          </cell>
        </row>
        <row r="874">
          <cell r="B874">
            <v>67578</v>
          </cell>
          <cell r="C874" t="str">
            <v>LE TROUBADOUR BLANC 75X6</v>
          </cell>
          <cell r="D874" t="str">
            <v>Le Troubadour Ugni Blanc Colombard Vin de France</v>
          </cell>
          <cell r="E874" t="str">
            <v>EA</v>
          </cell>
          <cell r="F874">
            <v>6</v>
          </cell>
          <cell r="G874" t="str">
            <v>75 cl x 6</v>
          </cell>
          <cell r="H874" t="str">
            <v>U</v>
          </cell>
          <cell r="I874" t="str">
            <v>France</v>
          </cell>
          <cell r="J874" t="str">
            <v>France</v>
          </cell>
          <cell r="K874" t="str">
            <v>France</v>
          </cell>
          <cell r="M874" t="str">
            <v>Price Fighter</v>
          </cell>
          <cell r="N874">
            <v>2.0554999999999999</v>
          </cell>
          <cell r="O874">
            <v>2.3513000000000002</v>
          </cell>
        </row>
        <row r="875">
          <cell r="B875">
            <v>71059</v>
          </cell>
          <cell r="C875" t="str">
            <v>LE TROUBADOUR ROUGE 75X6</v>
          </cell>
          <cell r="D875" t="str">
            <v>Le Troubadour Carignan Grenache Vin de France</v>
          </cell>
          <cell r="E875" t="str">
            <v>EA</v>
          </cell>
          <cell r="F875">
            <v>6</v>
          </cell>
          <cell r="G875" t="str">
            <v>75 cl x 6</v>
          </cell>
          <cell r="H875" t="str">
            <v>S</v>
          </cell>
          <cell r="I875" t="str">
            <v>France</v>
          </cell>
          <cell r="J875" t="str">
            <v>France</v>
          </cell>
          <cell r="K875" t="str">
            <v>France</v>
          </cell>
          <cell r="M875" t="str">
            <v>Price Fighter</v>
          </cell>
          <cell r="N875">
            <v>1.845</v>
          </cell>
          <cell r="O875">
            <v>2.6718999999999999</v>
          </cell>
        </row>
        <row r="876">
          <cell r="B876">
            <v>45567</v>
          </cell>
          <cell r="C876" t="str">
            <v>LE VERSANT MALBEC 75x6</v>
          </cell>
          <cell r="D876" t="str">
            <v>Le Versant Malbec</v>
          </cell>
          <cell r="E876" t="str">
            <v>EA</v>
          </cell>
          <cell r="F876">
            <v>6</v>
          </cell>
          <cell r="G876" t="str">
            <v>75 cl x 6</v>
          </cell>
          <cell r="H876" t="str">
            <v>S</v>
          </cell>
          <cell r="J876" t="str">
            <v>France</v>
          </cell>
          <cell r="K876" t="str">
            <v>Languedoc-Roussillon</v>
          </cell>
          <cell r="L876" t="str">
            <v>Still White</v>
          </cell>
          <cell r="M876" t="str">
            <v>Good</v>
          </cell>
          <cell r="N876">
            <v>3.1082000000000001</v>
          </cell>
          <cell r="O876">
            <v>2.6718999999999999</v>
          </cell>
        </row>
        <row r="877">
          <cell r="B877">
            <v>67581</v>
          </cell>
          <cell r="C877" t="str">
            <v>LE VERSANT SAUV BLANC 75X6</v>
          </cell>
          <cell r="D877" t="str">
            <v>Le Versant Sauvignon Blanc IGP d'Oc</v>
          </cell>
          <cell r="E877" t="str">
            <v>EA</v>
          </cell>
          <cell r="F877">
            <v>6</v>
          </cell>
          <cell r="G877" t="str">
            <v>75 cl x 6</v>
          </cell>
          <cell r="H877" t="str">
            <v>S</v>
          </cell>
          <cell r="I877" t="str">
            <v>France</v>
          </cell>
          <cell r="J877" t="str">
            <v>France</v>
          </cell>
          <cell r="K877" t="str">
            <v>Languedoc-Roussillon</v>
          </cell>
          <cell r="M877" t="str">
            <v>Good</v>
          </cell>
          <cell r="N877">
            <v>3.0263</v>
          </cell>
          <cell r="O877">
            <v>2.6718999999999999</v>
          </cell>
        </row>
        <row r="878">
          <cell r="B878">
            <v>67588</v>
          </cell>
          <cell r="C878" t="str">
            <v>LE VERSANT SYRAH 75X6</v>
          </cell>
          <cell r="D878" t="str">
            <v>Le Versant Syrah IGP d'Oc</v>
          </cell>
          <cell r="E878" t="str">
            <v>EA</v>
          </cell>
          <cell r="F878">
            <v>6</v>
          </cell>
          <cell r="G878" t="str">
            <v>75 cl x 6</v>
          </cell>
          <cell r="H878" t="str">
            <v>S</v>
          </cell>
          <cell r="I878" t="str">
            <v>France</v>
          </cell>
          <cell r="J878" t="str">
            <v>France</v>
          </cell>
          <cell r="K878" t="str">
            <v>Languedoc-Roussillon</v>
          </cell>
          <cell r="M878" t="str">
            <v>Good</v>
          </cell>
          <cell r="N878">
            <v>2.9824000000000002</v>
          </cell>
          <cell r="O878">
            <v>2.6718999999999999</v>
          </cell>
        </row>
        <row r="879">
          <cell r="B879">
            <v>71072</v>
          </cell>
          <cell r="C879" t="str">
            <v>LE VERSANT VIOGNIER 75X6</v>
          </cell>
          <cell r="D879" t="str">
            <v>Le Versant Viognier IGP Pays d'Oc</v>
          </cell>
          <cell r="E879" t="str">
            <v>EA</v>
          </cell>
          <cell r="F879">
            <v>6</v>
          </cell>
          <cell r="G879" t="str">
            <v>75 cl x 6</v>
          </cell>
          <cell r="H879" t="str">
            <v>S</v>
          </cell>
          <cell r="I879" t="str">
            <v>France</v>
          </cell>
          <cell r="J879" t="str">
            <v>France</v>
          </cell>
          <cell r="K879" t="str">
            <v>Languedoc-Roussillon</v>
          </cell>
          <cell r="M879" t="str">
            <v>Good</v>
          </cell>
          <cell r="N879">
            <v>3.1139999999999999</v>
          </cell>
          <cell r="O879">
            <v>2.6718999999999999</v>
          </cell>
        </row>
        <row r="880">
          <cell r="B880">
            <v>71073</v>
          </cell>
          <cell r="C880" t="str">
            <v>LE VERSANT PINOT NOIR 75X6</v>
          </cell>
          <cell r="D880" t="str">
            <v>Le Versant Pinot Noir IGP Pays d'Oc</v>
          </cell>
          <cell r="E880" t="str">
            <v>EA</v>
          </cell>
          <cell r="F880">
            <v>6</v>
          </cell>
          <cell r="G880" t="str">
            <v>75 cl x 6</v>
          </cell>
          <cell r="H880" t="str">
            <v>S</v>
          </cell>
          <cell r="I880" t="str">
            <v>France</v>
          </cell>
          <cell r="J880" t="str">
            <v>France</v>
          </cell>
          <cell r="K880" t="str">
            <v>Languedoc-Roussillon</v>
          </cell>
          <cell r="M880" t="str">
            <v>Good</v>
          </cell>
          <cell r="N880">
            <v>3.2456</v>
          </cell>
          <cell r="O880">
            <v>2.6718999999999999</v>
          </cell>
        </row>
        <row r="881">
          <cell r="B881">
            <v>71148</v>
          </cell>
          <cell r="C881" t="str">
            <v>LE VERSANT MERLOT 75X6</v>
          </cell>
          <cell r="D881" t="str">
            <v>Le Versant Merlot IGP Pays d'Oc</v>
          </cell>
          <cell r="E881" t="str">
            <v>EA</v>
          </cell>
          <cell r="F881">
            <v>6</v>
          </cell>
          <cell r="G881" t="str">
            <v>75 cl x 6</v>
          </cell>
          <cell r="H881" t="str">
            <v>S</v>
          </cell>
          <cell r="I881" t="str">
            <v>France</v>
          </cell>
          <cell r="J881" t="str">
            <v>France</v>
          </cell>
          <cell r="K881" t="str">
            <v>Languedoc-Roussillon</v>
          </cell>
          <cell r="M881" t="str">
            <v>Good</v>
          </cell>
          <cell r="N881">
            <v>2.9824000000000002</v>
          </cell>
          <cell r="O881">
            <v>2.6718999999999999</v>
          </cell>
        </row>
        <row r="882">
          <cell r="B882">
            <v>71157</v>
          </cell>
          <cell r="C882" t="str">
            <v>LE VERSANT ROSE 75X6</v>
          </cell>
          <cell r="D882" t="str">
            <v>Le Versant Grenache Rose Edition Limitee IGP Pays d'Oc</v>
          </cell>
          <cell r="E882" t="str">
            <v>EA</v>
          </cell>
          <cell r="F882">
            <v>6</v>
          </cell>
          <cell r="G882" t="str">
            <v>75 cl x 6</v>
          </cell>
          <cell r="H882" t="str">
            <v>S</v>
          </cell>
          <cell r="I882" t="str">
            <v>France</v>
          </cell>
          <cell r="J882" t="str">
            <v>France</v>
          </cell>
          <cell r="K882" t="str">
            <v>Languedoc-Roussillon</v>
          </cell>
          <cell r="M882" t="str">
            <v>Good</v>
          </cell>
          <cell r="N882">
            <v>1.8772</v>
          </cell>
          <cell r="O882">
            <v>2.6718999999999999</v>
          </cell>
        </row>
        <row r="883">
          <cell r="B883">
            <v>71231</v>
          </cell>
          <cell r="C883" t="str">
            <v>LE VERSANT CHARDONNAY 75X6</v>
          </cell>
          <cell r="D883" t="str">
            <v>Le Versant Chardonnay IGP Pays d'Oc</v>
          </cell>
          <cell r="E883" t="str">
            <v>EA</v>
          </cell>
          <cell r="F883">
            <v>6</v>
          </cell>
          <cell r="G883" t="str">
            <v>75 cl x 6</v>
          </cell>
          <cell r="H883" t="str">
            <v>S</v>
          </cell>
          <cell r="I883" t="str">
            <v>France</v>
          </cell>
          <cell r="J883" t="str">
            <v>France</v>
          </cell>
          <cell r="K883" t="str">
            <v>Languedoc-Roussillon</v>
          </cell>
          <cell r="M883" t="str">
            <v>Good</v>
          </cell>
          <cell r="N883">
            <v>3.1579000000000002</v>
          </cell>
          <cell r="O883">
            <v>2.6718999999999999</v>
          </cell>
        </row>
        <row r="884">
          <cell r="B884">
            <v>66685</v>
          </cell>
          <cell r="C884" t="str">
            <v>SEGURA VIUDAS BRUT RSRVA 75X6</v>
          </cell>
          <cell r="D884" t="str">
            <v>Segura Viudas Brut Reserva NV (Tapas Revolution only)</v>
          </cell>
          <cell r="E884" t="str">
            <v>EA</v>
          </cell>
          <cell r="F884">
            <v>6</v>
          </cell>
          <cell r="G884" t="str">
            <v>75 cl x 6</v>
          </cell>
          <cell r="H884" t="str">
            <v>U</v>
          </cell>
          <cell r="I884" t="str">
            <v>Spain</v>
          </cell>
          <cell r="J884" t="str">
            <v>Spain</v>
          </cell>
          <cell r="K884" t="str">
            <v>Catalunya</v>
          </cell>
          <cell r="M884" t="str">
            <v>Good</v>
          </cell>
          <cell r="N884">
            <v>3.8355999999999999</v>
          </cell>
          <cell r="O884">
            <v>2.6718999999999999</v>
          </cell>
        </row>
        <row r="885">
          <cell r="B885">
            <v>66686</v>
          </cell>
          <cell r="C885" t="str">
            <v>SEGURA VIUDAS BRUT RSDO  75X6</v>
          </cell>
          <cell r="D885" t="str">
            <v>Segura Viudas Brut Rosado NV (Tapas Revolution only)</v>
          </cell>
          <cell r="E885" t="str">
            <v>EA</v>
          </cell>
          <cell r="F885">
            <v>6</v>
          </cell>
          <cell r="G885" t="str">
            <v>75 cl x 6</v>
          </cell>
          <cell r="H885" t="str">
            <v>U</v>
          </cell>
          <cell r="I885" t="str">
            <v>Spain</v>
          </cell>
          <cell r="J885" t="str">
            <v>Spain</v>
          </cell>
          <cell r="K885" t="str">
            <v>Catalunya</v>
          </cell>
          <cell r="M885" t="str">
            <v>Good</v>
          </cell>
          <cell r="N885">
            <v>3.9701</v>
          </cell>
          <cell r="O885">
            <v>2.6718999999999999</v>
          </cell>
        </row>
        <row r="886">
          <cell r="B886">
            <v>61976</v>
          </cell>
          <cell r="C886" t="str">
            <v>ARA ESTATE PINOT NOIR 75X6</v>
          </cell>
          <cell r="D886" t="str">
            <v>Ara Single Estate Pinot Noir</v>
          </cell>
          <cell r="E886" t="str">
            <v>EA</v>
          </cell>
          <cell r="F886">
            <v>6</v>
          </cell>
          <cell r="G886" t="str">
            <v>75 cl x 6</v>
          </cell>
          <cell r="H886" t="str">
            <v>U</v>
          </cell>
          <cell r="I886" t="str">
            <v>New Zealand</v>
          </cell>
          <cell r="J886" t="str">
            <v>New Zealand</v>
          </cell>
          <cell r="K886" t="str">
            <v>Marlborough</v>
          </cell>
          <cell r="M886" t="str">
            <v>Good</v>
          </cell>
          <cell r="N886">
            <v>5.1757999999999997</v>
          </cell>
          <cell r="O886">
            <v>2.6718999999999999</v>
          </cell>
        </row>
        <row r="887">
          <cell r="B887">
            <v>69556</v>
          </cell>
          <cell r="C887" t="str">
            <v>ARA ESTATE PINOT GRIS 75X6</v>
          </cell>
          <cell r="D887" t="str">
            <v>Ara Single Estate Pinot Gris</v>
          </cell>
          <cell r="E887" t="str">
            <v>EA</v>
          </cell>
          <cell r="F887">
            <v>6</v>
          </cell>
          <cell r="G887" t="str">
            <v>75 cl x 6</v>
          </cell>
          <cell r="H887" t="str">
            <v>U</v>
          </cell>
          <cell r="I887" t="str">
            <v>New Zealand</v>
          </cell>
          <cell r="J887" t="str">
            <v>New Zealand</v>
          </cell>
          <cell r="K887" t="str">
            <v>Marlborough</v>
          </cell>
          <cell r="M887" t="str">
            <v>Good</v>
          </cell>
          <cell r="N887">
            <v>4.4341999999999997</v>
          </cell>
          <cell r="O887">
            <v>2.6718999999999999</v>
          </cell>
        </row>
        <row r="888">
          <cell r="B888">
            <v>45509</v>
          </cell>
          <cell r="C888" t="str">
            <v>LAMBERTI PG BLUSH 11% 75X6</v>
          </cell>
          <cell r="D888" t="str">
            <v>Lamberti Ca'Preella Pinot Grigio Blush 11%, Veneto</v>
          </cell>
          <cell r="E888" t="str">
            <v>EA</v>
          </cell>
          <cell r="F888">
            <v>6</v>
          </cell>
          <cell r="G888" t="str">
            <v>75 cl x 6</v>
          </cell>
          <cell r="H888" t="str">
            <v>S</v>
          </cell>
          <cell r="I888" t="str">
            <v>Italy</v>
          </cell>
          <cell r="J888" t="str">
            <v>Italy</v>
          </cell>
          <cell r="K888" t="str">
            <v>Veneto</v>
          </cell>
          <cell r="L888" t="str">
            <v>Still Rose</v>
          </cell>
          <cell r="M888" t="str">
            <v>Good</v>
          </cell>
          <cell r="N888">
            <v>2.2153</v>
          </cell>
          <cell r="O888">
            <v>2.3513000000000002</v>
          </cell>
        </row>
        <row r="889">
          <cell r="B889">
            <v>68710</v>
          </cell>
          <cell r="C889" t="str">
            <v>LAMBERTI CA PREELLA SOAVE 75X6</v>
          </cell>
          <cell r="D889" t="str">
            <v>Lamberti Ca'Preella Soave</v>
          </cell>
          <cell r="E889" t="str">
            <v>EA</v>
          </cell>
          <cell r="F889">
            <v>6</v>
          </cell>
          <cell r="G889" t="str">
            <v>75 cl x 6</v>
          </cell>
          <cell r="H889" t="str">
            <v>U</v>
          </cell>
          <cell r="I889" t="str">
            <v>Italy</v>
          </cell>
          <cell r="J889" t="str">
            <v>Italy</v>
          </cell>
          <cell r="K889" t="str">
            <v>Veneto</v>
          </cell>
          <cell r="M889" t="str">
            <v>Price Fighter</v>
          </cell>
          <cell r="N889">
            <v>2.0310000000000001</v>
          </cell>
          <cell r="O889">
            <v>2.6718999999999999</v>
          </cell>
        </row>
        <row r="890">
          <cell r="B890">
            <v>71188</v>
          </cell>
          <cell r="C890" t="str">
            <v>LAMBERTI CA PREELLA PG 75X6</v>
          </cell>
          <cell r="D890" t="str">
            <v>Lamberti Ca'Preella Pinot Grigio</v>
          </cell>
          <cell r="E890" t="str">
            <v>EA</v>
          </cell>
          <cell r="F890">
            <v>6</v>
          </cell>
          <cell r="G890" t="str">
            <v>75 cl x 6</v>
          </cell>
          <cell r="H890" t="str">
            <v>S</v>
          </cell>
          <cell r="I890" t="str">
            <v>Italy</v>
          </cell>
          <cell r="J890" t="str">
            <v>Italy</v>
          </cell>
          <cell r="K890" t="str">
            <v>Veneto</v>
          </cell>
          <cell r="M890" t="str">
            <v>Good</v>
          </cell>
          <cell r="N890">
            <v>2.1187999999999998</v>
          </cell>
          <cell r="O890">
            <v>2.6718999999999999</v>
          </cell>
        </row>
        <row r="891">
          <cell r="B891">
            <v>66584</v>
          </cell>
          <cell r="C891" t="str">
            <v>GRAHAM BECK BRUT NV 1.5X4</v>
          </cell>
          <cell r="D891" t="str">
            <v>Graham Beck Brut NV</v>
          </cell>
          <cell r="E891" t="str">
            <v>EA</v>
          </cell>
          <cell r="F891">
            <v>4</v>
          </cell>
          <cell r="G891" t="str">
            <v>1.5 lt x 4</v>
          </cell>
          <cell r="H891" t="str">
            <v>S</v>
          </cell>
          <cell r="I891" t="str">
            <v>South Africa</v>
          </cell>
          <cell r="J891" t="str">
            <v>South Africa</v>
          </cell>
          <cell r="K891" t="str">
            <v>Robertson</v>
          </cell>
          <cell r="M891" t="str">
            <v>Better</v>
          </cell>
          <cell r="N891">
            <v>12.324999999999999</v>
          </cell>
          <cell r="O891">
            <v>5.3437999999999999</v>
          </cell>
        </row>
        <row r="892">
          <cell r="B892">
            <v>46191</v>
          </cell>
          <cell r="C892" t="str">
            <v>GRAHAM BECK VNTGE ROSE 18 75X6</v>
          </cell>
          <cell r="D892" t="str">
            <v>Graham Beck Pinot Noir Rose 2018</v>
          </cell>
          <cell r="E892" t="str">
            <v>EA</v>
          </cell>
          <cell r="F892">
            <v>6</v>
          </cell>
          <cell r="G892" t="str">
            <v>75 cl x 6</v>
          </cell>
          <cell r="H892" t="str">
            <v>S</v>
          </cell>
          <cell r="I892" t="str">
            <v>South Africa</v>
          </cell>
          <cell r="J892" t="str">
            <v>South Africa</v>
          </cell>
          <cell r="K892" t="str">
            <v>Robertson</v>
          </cell>
          <cell r="M892" t="str">
            <v>Better</v>
          </cell>
          <cell r="N892">
            <v>8.3847000000000005</v>
          </cell>
          <cell r="O892">
            <v>2.6718999999999999</v>
          </cell>
        </row>
        <row r="893">
          <cell r="B893">
            <v>46433</v>
          </cell>
          <cell r="C893" t="str">
            <v>GRAHAM BECK BLANC DE B 18 75X6</v>
          </cell>
          <cell r="D893" t="str">
            <v>Graham Beck Blanc de Blancs 2018</v>
          </cell>
          <cell r="E893" t="str">
            <v>EA</v>
          </cell>
          <cell r="F893">
            <v>6</v>
          </cell>
          <cell r="G893" t="str">
            <v>75 cl x 6</v>
          </cell>
          <cell r="H893" t="str">
            <v>S</v>
          </cell>
          <cell r="I893" t="str">
            <v>South Africa</v>
          </cell>
          <cell r="J893" t="str">
            <v>South Africa</v>
          </cell>
          <cell r="K893" t="str">
            <v>Robertson</v>
          </cell>
          <cell r="M893" t="str">
            <v>Better</v>
          </cell>
          <cell r="N893">
            <v>8.5429999999999993</v>
          </cell>
          <cell r="O893">
            <v>2.6718999999999999</v>
          </cell>
        </row>
        <row r="894">
          <cell r="B894">
            <v>66582</v>
          </cell>
          <cell r="C894" t="str">
            <v>GRAHAM BECK BRUT NV 75X6</v>
          </cell>
          <cell r="D894" t="str">
            <v>Graham Beck Brut NV</v>
          </cell>
          <cell r="E894" t="str">
            <v>EA</v>
          </cell>
          <cell r="F894">
            <v>6</v>
          </cell>
          <cell r="G894" t="str">
            <v>75 cl x 6</v>
          </cell>
          <cell r="H894" t="str">
            <v>S</v>
          </cell>
          <cell r="I894" t="str">
            <v>South Africa</v>
          </cell>
          <cell r="J894" t="str">
            <v>South Africa</v>
          </cell>
          <cell r="K894" t="str">
            <v>Robertson</v>
          </cell>
          <cell r="M894" t="str">
            <v>Better</v>
          </cell>
          <cell r="N894">
            <v>5.5529000000000002</v>
          </cell>
          <cell r="O894">
            <v>2.6718999999999999</v>
          </cell>
        </row>
        <row r="895">
          <cell r="B895">
            <v>66589</v>
          </cell>
          <cell r="C895" t="str">
            <v>GRAHAM BECK BRUT ROSE NV 75X6</v>
          </cell>
          <cell r="D895" t="str">
            <v>Graham Beck Brut Rose NV</v>
          </cell>
          <cell r="E895" t="str">
            <v>EA</v>
          </cell>
          <cell r="F895">
            <v>6</v>
          </cell>
          <cell r="G895" t="str">
            <v>75 cl x 6</v>
          </cell>
          <cell r="H895" t="str">
            <v>S</v>
          </cell>
          <cell r="I895" t="str">
            <v>South Africa</v>
          </cell>
          <cell r="J895" t="str">
            <v>South Africa</v>
          </cell>
          <cell r="K895" t="str">
            <v>Robertson</v>
          </cell>
          <cell r="M895" t="str">
            <v>Better</v>
          </cell>
          <cell r="N895">
            <v>5.5529000000000002</v>
          </cell>
          <cell r="O895">
            <v>2.6718999999999999</v>
          </cell>
        </row>
        <row r="896">
          <cell r="B896">
            <v>74335</v>
          </cell>
          <cell r="C896" t="str">
            <v>GRAHAM BECK BRUT ZERO 14 75X6</v>
          </cell>
          <cell r="D896" t="str">
            <v>Graham Beck Brut Zero 2014</v>
          </cell>
          <cell r="E896" t="str">
            <v>EA</v>
          </cell>
          <cell r="F896">
            <v>6</v>
          </cell>
          <cell r="G896" t="str">
            <v>75 cl x 6</v>
          </cell>
          <cell r="H896" t="str">
            <v>U</v>
          </cell>
          <cell r="I896" t="str">
            <v>South Africa</v>
          </cell>
          <cell r="J896" t="str">
            <v>South Africa</v>
          </cell>
          <cell r="K896" t="str">
            <v>Robertson</v>
          </cell>
          <cell r="M896" t="str">
            <v>Better</v>
          </cell>
          <cell r="N896">
            <v>6.4585999999999997</v>
          </cell>
          <cell r="O896">
            <v>2.6718999999999999</v>
          </cell>
        </row>
        <row r="897">
          <cell r="B897">
            <v>75231</v>
          </cell>
          <cell r="C897" t="str">
            <v>GRAHAM BECK ULTRA BRUT 15 75X6</v>
          </cell>
          <cell r="D897" t="str">
            <v>Graham Beck Ultra Brut</v>
          </cell>
          <cell r="E897" t="str">
            <v>EA</v>
          </cell>
          <cell r="F897">
            <v>6</v>
          </cell>
          <cell r="G897" t="str">
            <v>75 cl x 6</v>
          </cell>
          <cell r="H897" t="str">
            <v>U</v>
          </cell>
          <cell r="I897" t="str">
            <v>South Africa</v>
          </cell>
          <cell r="J897" t="str">
            <v>South Africa</v>
          </cell>
          <cell r="K897" t="str">
            <v>Robertson</v>
          </cell>
          <cell r="M897" t="str">
            <v>Better</v>
          </cell>
          <cell r="N897">
            <v>6.4585999999999997</v>
          </cell>
          <cell r="O897">
            <v>2.6718999999999999</v>
          </cell>
        </row>
        <row r="898">
          <cell r="B898">
            <v>75273</v>
          </cell>
          <cell r="C898" t="str">
            <v>GRAHAM BECK BLANC DE B 17 75X6</v>
          </cell>
          <cell r="D898" t="str">
            <v>Graham Beck Blanc de Blancs 2017</v>
          </cell>
          <cell r="E898" t="str">
            <v>EA</v>
          </cell>
          <cell r="F898">
            <v>6</v>
          </cell>
          <cell r="G898" t="str">
            <v>75 cl x 6</v>
          </cell>
          <cell r="H898" t="str">
            <v>U</v>
          </cell>
          <cell r="I898" t="str">
            <v>South Africa</v>
          </cell>
          <cell r="J898" t="str">
            <v>South Africa</v>
          </cell>
          <cell r="K898" t="str">
            <v>Robertson</v>
          </cell>
          <cell r="M898" t="str">
            <v>Better</v>
          </cell>
          <cell r="N898">
            <v>8.3846000000000007</v>
          </cell>
          <cell r="O898">
            <v>2.6718999999999999</v>
          </cell>
        </row>
        <row r="899">
          <cell r="B899">
            <v>75963</v>
          </cell>
          <cell r="C899" t="str">
            <v>GRAHAM BECK VNTGE ROSE 17 75X6</v>
          </cell>
          <cell r="D899" t="str">
            <v>Graham Beck Pinot Noir Rose</v>
          </cell>
          <cell r="E899" t="str">
            <v>EA</v>
          </cell>
          <cell r="F899">
            <v>6</v>
          </cell>
          <cell r="G899" t="str">
            <v>75 cl x 6</v>
          </cell>
          <cell r="H899" t="str">
            <v>U</v>
          </cell>
          <cell r="I899" t="str">
            <v>South Africa</v>
          </cell>
          <cell r="J899" t="str">
            <v>South Africa</v>
          </cell>
          <cell r="K899" t="str">
            <v>Robertson</v>
          </cell>
          <cell r="M899" t="str">
            <v>Better</v>
          </cell>
          <cell r="N899">
            <v>8.3846000000000007</v>
          </cell>
          <cell r="O899">
            <v>2.6718999999999999</v>
          </cell>
        </row>
        <row r="900">
          <cell r="B900">
            <v>76405</v>
          </cell>
          <cell r="C900" t="str">
            <v>GRAHAM BECK ULTRA BRUT 75X6</v>
          </cell>
          <cell r="D900" t="str">
            <v>Graham Beck Ultra Brut</v>
          </cell>
          <cell r="E900" t="str">
            <v>EA</v>
          </cell>
          <cell r="F900">
            <v>6</v>
          </cell>
          <cell r="G900" t="str">
            <v>75 cl x 6</v>
          </cell>
          <cell r="H900" t="str">
            <v>U</v>
          </cell>
          <cell r="I900" t="str">
            <v>South Africa</v>
          </cell>
          <cell r="J900" t="str">
            <v>South Africa</v>
          </cell>
          <cell r="K900" t="str">
            <v>Robertson</v>
          </cell>
          <cell r="M900" t="str">
            <v>Better</v>
          </cell>
          <cell r="N900">
            <v>8.3846000000000007</v>
          </cell>
          <cell r="O900">
            <v>2.6718999999999999</v>
          </cell>
        </row>
        <row r="901">
          <cell r="B901">
            <v>66583</v>
          </cell>
          <cell r="C901" t="str">
            <v>GRAHAM BECK BRUT NV 37.5X12</v>
          </cell>
          <cell r="D901" t="str">
            <v>Graham Beck Brut NV</v>
          </cell>
          <cell r="E901" t="str">
            <v>EA</v>
          </cell>
          <cell r="F901">
            <v>12</v>
          </cell>
          <cell r="G901" t="str">
            <v>37.5 cl x 12</v>
          </cell>
          <cell r="H901" t="str">
            <v>S</v>
          </cell>
          <cell r="I901" t="str">
            <v>South Africa</v>
          </cell>
          <cell r="J901" t="str">
            <v>South Africa</v>
          </cell>
          <cell r="K901" t="str">
            <v>Robertson</v>
          </cell>
          <cell r="M901" t="str">
            <v>Better</v>
          </cell>
          <cell r="N901">
            <v>3.605</v>
          </cell>
          <cell r="O901">
            <v>1.3359000000000001</v>
          </cell>
        </row>
        <row r="902">
          <cell r="B902">
            <v>43526</v>
          </cell>
          <cell r="C902" t="str">
            <v>GRAHAM BECK CUVEE CLIVE17 75X3</v>
          </cell>
          <cell r="D902" t="str">
            <v>Graham Beck Cuvee Clive 2017</v>
          </cell>
          <cell r="E902" t="str">
            <v>EA</v>
          </cell>
          <cell r="F902">
            <v>3</v>
          </cell>
          <cell r="G902" t="str">
            <v>75 cl x 3</v>
          </cell>
          <cell r="H902" t="str">
            <v>S</v>
          </cell>
          <cell r="I902" t="str">
            <v>South Africa</v>
          </cell>
          <cell r="J902" t="str">
            <v>South Africa</v>
          </cell>
          <cell r="K902" t="str">
            <v>Robertson</v>
          </cell>
          <cell r="M902" t="str">
            <v>Limited Allocation</v>
          </cell>
          <cell r="N902">
            <v>19.485600000000002</v>
          </cell>
          <cell r="O902">
            <v>2.6718999999999999</v>
          </cell>
        </row>
        <row r="903">
          <cell r="B903">
            <v>74463</v>
          </cell>
          <cell r="C903" t="str">
            <v>GRAHAM BECK CUVEE CLIVE18 75X3</v>
          </cell>
          <cell r="D903" t="str">
            <v>Graham Beck Cuvee Clive 2018</v>
          </cell>
          <cell r="E903" t="str">
            <v>EA</v>
          </cell>
          <cell r="F903">
            <v>3</v>
          </cell>
          <cell r="G903" t="str">
            <v>75 cl x 3</v>
          </cell>
          <cell r="H903" t="str">
            <v>S</v>
          </cell>
          <cell r="I903" t="str">
            <v>South Africa</v>
          </cell>
          <cell r="J903" t="str">
            <v>South Africa</v>
          </cell>
          <cell r="K903" t="str">
            <v>Robertson</v>
          </cell>
          <cell r="M903" t="str">
            <v>Limited Allocation</v>
          </cell>
          <cell r="N903">
            <v>23.9589</v>
          </cell>
          <cell r="O903">
            <v>2.6718999999999999</v>
          </cell>
        </row>
        <row r="904">
          <cell r="B904">
            <v>76423</v>
          </cell>
          <cell r="C904" t="str">
            <v>GRAHAM BECK YIN YANG (75X2)x3</v>
          </cell>
          <cell r="D904" t="str">
            <v>Graham Beck Yin &amp; Yang duo set 2016</v>
          </cell>
          <cell r="E904" t="str">
            <v>EA</v>
          </cell>
          <cell r="F904">
            <v>3</v>
          </cell>
          <cell r="G904" t="str">
            <v>150cl x 3</v>
          </cell>
          <cell r="H904" t="str">
            <v>U</v>
          </cell>
          <cell r="I904" t="str">
            <v>South Africa</v>
          </cell>
          <cell r="J904" t="str">
            <v>South Africa</v>
          </cell>
          <cell r="K904" t="str">
            <v>Western Cape</v>
          </cell>
          <cell r="L904" t="str">
            <v>Sparkling White</v>
          </cell>
          <cell r="M904" t="str">
            <v>Best</v>
          </cell>
          <cell r="N904">
            <v>26.126300000000001</v>
          </cell>
          <cell r="O904">
            <v>5.3437999999999999</v>
          </cell>
        </row>
        <row r="905">
          <cell r="B905">
            <v>11104</v>
          </cell>
          <cell r="C905" t="str">
            <v>TAITTINGER VINTAGE 75x6</v>
          </cell>
          <cell r="D905" t="str">
            <v>Taittinger Brut Vintage</v>
          </cell>
          <cell r="E905" t="str">
            <v>EA</v>
          </cell>
          <cell r="F905">
            <v>6</v>
          </cell>
          <cell r="G905" t="str">
            <v>75 cl x 6</v>
          </cell>
          <cell r="H905" t="str">
            <v>S</v>
          </cell>
          <cell r="I905" t="str">
            <v>France</v>
          </cell>
          <cell r="J905" t="str">
            <v>France</v>
          </cell>
          <cell r="K905" t="str">
            <v>Champagne</v>
          </cell>
          <cell r="L905" t="str">
            <v>Champagne White</v>
          </cell>
          <cell r="M905" t="str">
            <v>Better</v>
          </cell>
          <cell r="N905">
            <v>37.883200000000002</v>
          </cell>
          <cell r="O905">
            <v>2.6718999999999999</v>
          </cell>
        </row>
        <row r="906">
          <cell r="B906">
            <v>72698</v>
          </cell>
          <cell r="C906" t="str">
            <v>TAITTINGER VINTAGE 2012 75x6</v>
          </cell>
          <cell r="D906" t="str">
            <v>Taittinger Brut Vintage 2012</v>
          </cell>
          <cell r="E906" t="str">
            <v>EA</v>
          </cell>
          <cell r="F906">
            <v>6</v>
          </cell>
          <cell r="G906" t="str">
            <v>75 cl x 6</v>
          </cell>
          <cell r="H906" t="str">
            <v>U</v>
          </cell>
          <cell r="I906" t="str">
            <v>France</v>
          </cell>
          <cell r="J906" t="str">
            <v>France</v>
          </cell>
          <cell r="K906" t="str">
            <v>Champagne</v>
          </cell>
          <cell r="L906" t="str">
            <v>Champagne White</v>
          </cell>
          <cell r="M906" t="str">
            <v>Best</v>
          </cell>
          <cell r="N906">
            <v>29.438400000000001</v>
          </cell>
          <cell r="O906">
            <v>2.6718999999999999</v>
          </cell>
        </row>
        <row r="907">
          <cell r="B907">
            <v>72773</v>
          </cell>
          <cell r="C907" t="str">
            <v>HUIA SAUV BLANC 75X6</v>
          </cell>
          <cell r="D907" t="str">
            <v>Huia Sauvignon Blanc</v>
          </cell>
          <cell r="E907" t="str">
            <v>EA</v>
          </cell>
          <cell r="F907">
            <v>6</v>
          </cell>
          <cell r="G907" t="str">
            <v>75 cl x 6</v>
          </cell>
          <cell r="H907" t="str">
            <v>U</v>
          </cell>
          <cell r="I907" t="str">
            <v>New Zealand</v>
          </cell>
          <cell r="J907" t="str">
            <v>New Zealand</v>
          </cell>
          <cell r="K907" t="str">
            <v>Marlborough</v>
          </cell>
          <cell r="M907" t="str">
            <v>Better</v>
          </cell>
          <cell r="N907">
            <v>4.5719000000000003</v>
          </cell>
          <cell r="O907">
            <v>2.6718999999999999</v>
          </cell>
        </row>
        <row r="908">
          <cell r="B908">
            <v>73560</v>
          </cell>
          <cell r="C908" t="str">
            <v>HUIA PINOT NOIR 16 75X6</v>
          </cell>
          <cell r="D908" t="str">
            <v>Huia Pinot Noir 2016</v>
          </cell>
          <cell r="E908" t="str">
            <v>EA</v>
          </cell>
          <cell r="F908">
            <v>6</v>
          </cell>
          <cell r="G908" t="str">
            <v>75 cl x 6</v>
          </cell>
          <cell r="H908" t="str">
            <v>U</v>
          </cell>
          <cell r="I908" t="str">
            <v>New Zealand</v>
          </cell>
          <cell r="J908" t="str">
            <v>New Zealand</v>
          </cell>
          <cell r="K908" t="str">
            <v>Marlborough</v>
          </cell>
          <cell r="M908" t="str">
            <v>Best</v>
          </cell>
          <cell r="N908">
            <v>6.9070999999999998</v>
          </cell>
          <cell r="O908">
            <v>2.6718999999999999</v>
          </cell>
        </row>
        <row r="909">
          <cell r="B909">
            <v>73831</v>
          </cell>
          <cell r="C909" t="str">
            <v>HUIA PINOT GRIS 75X6</v>
          </cell>
          <cell r="D909" t="str">
            <v>Huia Pinot Gris</v>
          </cell>
          <cell r="E909" t="str">
            <v>EA</v>
          </cell>
          <cell r="F909">
            <v>6</v>
          </cell>
          <cell r="G909" t="str">
            <v>75 cl x 6</v>
          </cell>
          <cell r="H909" t="str">
            <v>U</v>
          </cell>
          <cell r="I909" t="str">
            <v>New Zealand</v>
          </cell>
          <cell r="J909" t="str">
            <v>New Zealand</v>
          </cell>
          <cell r="K909" t="str">
            <v>Marlborough</v>
          </cell>
          <cell r="M909" t="str">
            <v>Better</v>
          </cell>
          <cell r="N909">
            <v>5.1242000000000001</v>
          </cell>
          <cell r="O909">
            <v>2.6718999999999999</v>
          </cell>
        </row>
        <row r="910">
          <cell r="B910">
            <v>66600</v>
          </cell>
          <cell r="C910" t="str">
            <v>JEIO PROSECCO NV 1.5X4</v>
          </cell>
          <cell r="D910" t="str">
            <v>Bisol Valdobbiadene Brut Jeio Prosecco NV</v>
          </cell>
          <cell r="E910" t="str">
            <v>EA</v>
          </cell>
          <cell r="F910">
            <v>4</v>
          </cell>
          <cell r="G910" t="str">
            <v>1.5 lt x 4</v>
          </cell>
          <cell r="H910" t="str">
            <v>S</v>
          </cell>
          <cell r="I910" t="str">
            <v>Italy</v>
          </cell>
          <cell r="J910" t="str">
            <v>Italy</v>
          </cell>
          <cell r="K910" t="str">
            <v>Prosecco</v>
          </cell>
          <cell r="M910" t="str">
            <v>Better</v>
          </cell>
          <cell r="N910">
            <v>13.8886</v>
          </cell>
          <cell r="O910">
            <v>5.3437999999999999</v>
          </cell>
        </row>
        <row r="911">
          <cell r="B911">
            <v>43018</v>
          </cell>
          <cell r="C911" t="str">
            <v>BISOL CREDE PROSECCO 20 75X12</v>
          </cell>
          <cell r="D911" t="str">
            <v>Prosecco Valdobbiadene Brut Crede Bisol 2020 (12 pack)</v>
          </cell>
          <cell r="E911" t="str">
            <v>EA</v>
          </cell>
          <cell r="F911">
            <v>12</v>
          </cell>
          <cell r="G911" t="str">
            <v>75 cl x 12</v>
          </cell>
          <cell r="H911" t="str">
            <v>U</v>
          </cell>
          <cell r="I911" t="str">
            <v>Italy</v>
          </cell>
          <cell r="J911" t="str">
            <v>Italy</v>
          </cell>
          <cell r="K911" t="str">
            <v>Veneto</v>
          </cell>
          <cell r="L911" t="str">
            <v>Sparkling White</v>
          </cell>
          <cell r="M911" t="str">
            <v>Better</v>
          </cell>
          <cell r="N911">
            <v>6.4924999999999997</v>
          </cell>
          <cell r="O911">
            <v>2.6718999999999999</v>
          </cell>
        </row>
        <row r="912">
          <cell r="B912">
            <v>66592</v>
          </cell>
          <cell r="C912" t="str">
            <v>JEIO PROSECCO NV 75X12</v>
          </cell>
          <cell r="D912" t="str">
            <v>Bisol Valdobbiadene Brut Jeio Prosecco NV</v>
          </cell>
          <cell r="E912" t="str">
            <v>EA</v>
          </cell>
          <cell r="F912">
            <v>12</v>
          </cell>
          <cell r="G912" t="str">
            <v>75 cl x 12</v>
          </cell>
          <cell r="H912" t="str">
            <v>S</v>
          </cell>
          <cell r="I912" t="str">
            <v>Italy</v>
          </cell>
          <cell r="J912" t="str">
            <v>Italy</v>
          </cell>
          <cell r="K912" t="str">
            <v>Prosecco</v>
          </cell>
          <cell r="M912" t="str">
            <v>Good</v>
          </cell>
          <cell r="N912">
            <v>4.9797000000000002</v>
          </cell>
          <cell r="O912">
            <v>2.6718999999999999</v>
          </cell>
        </row>
        <row r="913">
          <cell r="B913">
            <v>66616</v>
          </cell>
          <cell r="C913" t="str">
            <v>JEIO ROSE NV 75X12</v>
          </cell>
          <cell r="D913" t="str">
            <v>Bisol Valdobbiadene Brut Rosé Jeio NV</v>
          </cell>
          <cell r="E913" t="str">
            <v>EA</v>
          </cell>
          <cell r="F913">
            <v>12</v>
          </cell>
          <cell r="G913" t="str">
            <v>75 cl x 12</v>
          </cell>
          <cell r="H913" t="str">
            <v>U</v>
          </cell>
          <cell r="I913" t="str">
            <v>Italy</v>
          </cell>
          <cell r="J913" t="str">
            <v>Italy</v>
          </cell>
          <cell r="K913" t="str">
            <v>Prosecco</v>
          </cell>
          <cell r="M913" t="str">
            <v>Good</v>
          </cell>
          <cell r="N913">
            <v>3.9651999999999998</v>
          </cell>
          <cell r="O913">
            <v>2.6718999999999999</v>
          </cell>
        </row>
        <row r="914">
          <cell r="B914">
            <v>74596</v>
          </cell>
          <cell r="C914" t="str">
            <v>JEIO PROSECCO ROSE 75x12</v>
          </cell>
          <cell r="D914" t="str">
            <v>Jeio Prosecco Rose NV</v>
          </cell>
          <cell r="E914" t="str">
            <v>EA</v>
          </cell>
          <cell r="F914">
            <v>12</v>
          </cell>
          <cell r="G914" t="str">
            <v>75 cl x 12</v>
          </cell>
          <cell r="H914" t="str">
            <v>S</v>
          </cell>
          <cell r="I914" t="str">
            <v>Italy</v>
          </cell>
          <cell r="J914" t="str">
            <v>Italy</v>
          </cell>
          <cell r="K914" t="str">
            <v>Italy</v>
          </cell>
          <cell r="L914" t="str">
            <v>Sparkling Rose</v>
          </cell>
          <cell r="M914" t="str">
            <v>Good</v>
          </cell>
          <cell r="N914">
            <v>4.9534000000000002</v>
          </cell>
          <cell r="O914">
            <v>2.3513000000000002</v>
          </cell>
        </row>
        <row r="915">
          <cell r="B915">
            <v>44069</v>
          </cell>
          <cell r="C915" t="str">
            <v>BISOL CREDE PROSECCO 21 75X6</v>
          </cell>
          <cell r="D915" t="str">
            <v>Prosecco Valdobbiadene Brut Crede Bisol 2021</v>
          </cell>
          <cell r="E915" t="str">
            <v>EA</v>
          </cell>
          <cell r="F915">
            <v>6</v>
          </cell>
          <cell r="G915" t="str">
            <v>75 cl x 6</v>
          </cell>
          <cell r="H915" t="str">
            <v>U</v>
          </cell>
          <cell r="I915" t="str">
            <v>Italy</v>
          </cell>
          <cell r="J915" t="str">
            <v>Italy</v>
          </cell>
          <cell r="K915" t="str">
            <v>Prosecco</v>
          </cell>
          <cell r="M915" t="str">
            <v>Good</v>
          </cell>
          <cell r="N915">
            <v>6.5925000000000002</v>
          </cell>
          <cell r="O915">
            <v>2.6718999999999999</v>
          </cell>
        </row>
        <row r="916">
          <cell r="B916">
            <v>44668</v>
          </cell>
          <cell r="C916" t="str">
            <v>BISOL GONDOLIERI 75X6</v>
          </cell>
          <cell r="D916" t="str">
            <v>Bisol Gondolieri NV, Prosecco</v>
          </cell>
          <cell r="E916" t="str">
            <v>EA</v>
          </cell>
          <cell r="F916">
            <v>6</v>
          </cell>
          <cell r="G916" t="str">
            <v>75 cl x 6</v>
          </cell>
          <cell r="H916" t="str">
            <v>S</v>
          </cell>
          <cell r="I916" t="str">
            <v>Italy</v>
          </cell>
          <cell r="J916" t="str">
            <v>Italy</v>
          </cell>
          <cell r="K916" t="str">
            <v>Veneto</v>
          </cell>
          <cell r="L916" t="str">
            <v>Sparkling White</v>
          </cell>
          <cell r="M916" t="str">
            <v>Better</v>
          </cell>
          <cell r="N916">
            <v>7.4695999999999998</v>
          </cell>
          <cell r="O916">
            <v>2.2444000000000002</v>
          </cell>
        </row>
        <row r="917">
          <cell r="B917">
            <v>45220</v>
          </cell>
          <cell r="C917" t="str">
            <v>BISOL CREDE PROSECCO 22 75X6</v>
          </cell>
          <cell r="D917" t="str">
            <v>Prosecco Valdobbiadene Brut Crede Bisol 2022</v>
          </cell>
          <cell r="E917" t="str">
            <v>EA</v>
          </cell>
          <cell r="F917">
            <v>6</v>
          </cell>
          <cell r="G917" t="str">
            <v>75 cl x 6</v>
          </cell>
          <cell r="H917" t="str">
            <v>S</v>
          </cell>
          <cell r="I917" t="str">
            <v>Italy</v>
          </cell>
          <cell r="J917" t="str">
            <v>Italy</v>
          </cell>
          <cell r="K917" t="str">
            <v>Prosecco</v>
          </cell>
          <cell r="M917" t="str">
            <v>Good</v>
          </cell>
          <cell r="N917">
            <v>6.5925000000000002</v>
          </cell>
          <cell r="O917">
            <v>2.6718999999999999</v>
          </cell>
        </row>
        <row r="918">
          <cell r="B918">
            <v>66598</v>
          </cell>
          <cell r="C918" t="str">
            <v>ORG JEIO BIO PROSECCO NV 75X6</v>
          </cell>
          <cell r="D918" t="str">
            <v>Jeio Valdobbiadene Brut Bio Organic Prosecco Superiore NV</v>
          </cell>
          <cell r="E918" t="str">
            <v>EA</v>
          </cell>
          <cell r="F918">
            <v>6</v>
          </cell>
          <cell r="G918" t="str">
            <v>75 cl x 6</v>
          </cell>
          <cell r="H918" t="str">
            <v>S</v>
          </cell>
          <cell r="I918" t="str">
            <v>Italy</v>
          </cell>
          <cell r="J918" t="str">
            <v>Italy</v>
          </cell>
          <cell r="K918" t="str">
            <v>Prosecco</v>
          </cell>
          <cell r="M918" t="str">
            <v>Better</v>
          </cell>
          <cell r="N918">
            <v>5.3994999999999997</v>
          </cell>
          <cell r="O918">
            <v>2.6718999999999999</v>
          </cell>
        </row>
        <row r="919">
          <cell r="B919">
            <v>72851</v>
          </cell>
          <cell r="C919" t="str">
            <v>BISOL CREDE PROSECCO 18 75X6</v>
          </cell>
          <cell r="D919" t="str">
            <v>Prosecco Valdobbiadene Brut Crede Bisol 2018</v>
          </cell>
          <cell r="E919" t="str">
            <v>EA</v>
          </cell>
          <cell r="F919">
            <v>6</v>
          </cell>
          <cell r="G919" t="str">
            <v>75 cl x 6</v>
          </cell>
          <cell r="H919" t="str">
            <v>U</v>
          </cell>
          <cell r="I919" t="str">
            <v>Italy</v>
          </cell>
          <cell r="J919" t="str">
            <v>Italy</v>
          </cell>
          <cell r="K919" t="str">
            <v>Veneto</v>
          </cell>
          <cell r="M919" t="str">
            <v>Good</v>
          </cell>
          <cell r="N919">
            <v>5.9276</v>
          </cell>
          <cell r="O919">
            <v>2.6718999999999999</v>
          </cell>
        </row>
        <row r="920">
          <cell r="B920">
            <v>76228</v>
          </cell>
          <cell r="C920" t="str">
            <v>BISOL CREDE PROSECCO 20 75X6</v>
          </cell>
          <cell r="D920" t="str">
            <v>Prosecco Valdobbiadene Brut Crede Bisol 2020</v>
          </cell>
          <cell r="E920" t="str">
            <v>EA</v>
          </cell>
          <cell r="F920">
            <v>6</v>
          </cell>
          <cell r="G920" t="str">
            <v>75 cl x 6</v>
          </cell>
          <cell r="H920" t="str">
            <v>U</v>
          </cell>
          <cell r="I920" t="str">
            <v>Italy</v>
          </cell>
          <cell r="J920" t="str">
            <v>Italy</v>
          </cell>
          <cell r="K920" t="str">
            <v>Prosecco</v>
          </cell>
          <cell r="M920" t="str">
            <v>Good</v>
          </cell>
          <cell r="N920">
            <v>6.5925000000000002</v>
          </cell>
          <cell r="O920">
            <v>2.6718999999999999</v>
          </cell>
        </row>
        <row r="921">
          <cell r="B921">
            <v>44334</v>
          </cell>
          <cell r="C921" t="str">
            <v>JEIO PROSECCO NV 20X24</v>
          </cell>
          <cell r="D921" t="str">
            <v>Bisol Valdobbiadene Brut Jeio Prosecco NV Miniatures</v>
          </cell>
          <cell r="E921" t="str">
            <v>CS</v>
          </cell>
          <cell r="F921">
            <v>1</v>
          </cell>
          <cell r="G921" t="str">
            <v>20 cl x 24</v>
          </cell>
          <cell r="H921" t="str">
            <v>S</v>
          </cell>
          <cell r="I921" t="str">
            <v>Italy</v>
          </cell>
          <cell r="J921" t="str">
            <v>Italy</v>
          </cell>
          <cell r="K921" t="str">
            <v>Prosecco</v>
          </cell>
          <cell r="L921" t="str">
            <v>Sparkling White</v>
          </cell>
          <cell r="M921" t="str">
            <v>Good</v>
          </cell>
          <cell r="N921">
            <v>40.930700000000002</v>
          </cell>
          <cell r="O921">
            <v>17.100000000000001</v>
          </cell>
        </row>
        <row r="922">
          <cell r="B922">
            <v>66595</v>
          </cell>
          <cell r="C922" t="str">
            <v>BELSTAR CUVEE ROSE NV 75X12</v>
          </cell>
          <cell r="D922" t="str">
            <v>Belstar Cuvee Rosé Sparkling NV</v>
          </cell>
          <cell r="E922" t="str">
            <v>EA</v>
          </cell>
          <cell r="F922">
            <v>12</v>
          </cell>
          <cell r="G922" t="str">
            <v>75 cl x 12</v>
          </cell>
          <cell r="H922" t="str">
            <v>S</v>
          </cell>
          <cell r="I922" t="str">
            <v>Italy</v>
          </cell>
          <cell r="J922" t="str">
            <v>Italy</v>
          </cell>
          <cell r="K922" t="str">
            <v>Veneto</v>
          </cell>
          <cell r="M922" t="str">
            <v>Good</v>
          </cell>
          <cell r="N922">
            <v>3.4533999999999998</v>
          </cell>
          <cell r="O922">
            <v>2.3513000000000002</v>
          </cell>
        </row>
        <row r="923">
          <cell r="B923">
            <v>66618</v>
          </cell>
          <cell r="C923" t="str">
            <v>BELSTAR PROSECCO NV 75X12</v>
          </cell>
          <cell r="D923" t="str">
            <v>Belstar Prosecco NV</v>
          </cell>
          <cell r="E923" t="str">
            <v>EA</v>
          </cell>
          <cell r="F923">
            <v>12</v>
          </cell>
          <cell r="G923" t="str">
            <v>75 cl x 12</v>
          </cell>
          <cell r="H923" t="str">
            <v>S</v>
          </cell>
          <cell r="I923" t="str">
            <v>Italy</v>
          </cell>
          <cell r="J923" t="str">
            <v>Italy</v>
          </cell>
          <cell r="K923" t="str">
            <v>Prosecco</v>
          </cell>
          <cell r="M923" t="str">
            <v>Good</v>
          </cell>
          <cell r="N923">
            <v>3.4533999999999998</v>
          </cell>
          <cell r="O923">
            <v>2.3513000000000002</v>
          </cell>
        </row>
        <row r="924">
          <cell r="B924">
            <v>7319218</v>
          </cell>
          <cell r="C924" t="str">
            <v>CHABLIS GC BOUGROS DMPT18 75X6</v>
          </cell>
          <cell r="D924" t="str">
            <v>Chablis Grand Cru Bougros Maison Dampt 2018</v>
          </cell>
          <cell r="E924" t="str">
            <v>EA</v>
          </cell>
          <cell r="F924">
            <v>6</v>
          </cell>
          <cell r="G924" t="str">
            <v>75 cl x 6</v>
          </cell>
          <cell r="H924" t="str">
            <v>U</v>
          </cell>
          <cell r="I924" t="str">
            <v>France</v>
          </cell>
          <cell r="J924" t="str">
            <v>France</v>
          </cell>
          <cell r="K924" t="str">
            <v>Burgundy</v>
          </cell>
          <cell r="M924" t="str">
            <v>Best</v>
          </cell>
          <cell r="N924">
            <v>27.669599999999999</v>
          </cell>
          <cell r="O924">
            <v>2.6718999999999999</v>
          </cell>
        </row>
        <row r="925">
          <cell r="B925">
            <v>7319221</v>
          </cell>
          <cell r="C925" t="str">
            <v>CHABLIS GC BOUGROS DMPT21 75X6</v>
          </cell>
          <cell r="D925" t="str">
            <v>Chablis Grand Cru Bougros Maison Dampt 2021</v>
          </cell>
          <cell r="E925" t="str">
            <v>EA</v>
          </cell>
          <cell r="F925">
            <v>6</v>
          </cell>
          <cell r="G925" t="str">
            <v>75 cl x 6</v>
          </cell>
          <cell r="H925" t="str">
            <v>S</v>
          </cell>
          <cell r="I925" t="str">
            <v>France</v>
          </cell>
          <cell r="J925" t="str">
            <v>France</v>
          </cell>
          <cell r="K925" t="str">
            <v>Burgundy</v>
          </cell>
          <cell r="M925" t="str">
            <v>Best</v>
          </cell>
          <cell r="N925">
            <v>27.669599999999999</v>
          </cell>
          <cell r="O925">
            <v>2.6718999999999999</v>
          </cell>
        </row>
        <row r="926">
          <cell r="B926">
            <v>44465</v>
          </cell>
          <cell r="C926" t="str">
            <v>ORG LLOPART CL FOSSILS 22 75X6</v>
          </cell>
          <cell r="D926" t="str">
            <v>Llopart Clos dels Fòssils Organic 2022</v>
          </cell>
          <cell r="E926" t="str">
            <v>EA</v>
          </cell>
          <cell r="F926">
            <v>6</v>
          </cell>
          <cell r="G926" t="str">
            <v>75 cl x 6</v>
          </cell>
          <cell r="H926" t="str">
            <v>U</v>
          </cell>
          <cell r="I926" t="str">
            <v>Spain</v>
          </cell>
          <cell r="J926" t="str">
            <v>Spain</v>
          </cell>
          <cell r="K926" t="str">
            <v>Spain</v>
          </cell>
          <cell r="L926" t="str">
            <v>Sparkling White</v>
          </cell>
          <cell r="M926" t="str">
            <v>Good</v>
          </cell>
          <cell r="N926">
            <v>5.6280000000000001</v>
          </cell>
          <cell r="O926">
            <v>2.6718999999999999</v>
          </cell>
        </row>
        <row r="927">
          <cell r="B927">
            <v>44939</v>
          </cell>
          <cell r="C927" t="str">
            <v>ORG LLOPART ORIG 1887 11 75X6</v>
          </cell>
          <cell r="D927" t="str">
            <v>Llopart Original 1887 Brut Nature Gran Reserva Corpinnat 2011</v>
          </cell>
          <cell r="E927" t="str">
            <v>EA</v>
          </cell>
          <cell r="F927">
            <v>6</v>
          </cell>
          <cell r="G927" t="str">
            <v>75 cl x 6</v>
          </cell>
          <cell r="H927" t="str">
            <v>S</v>
          </cell>
          <cell r="I927" t="str">
            <v>Spain</v>
          </cell>
          <cell r="J927" t="str">
            <v>Spain</v>
          </cell>
          <cell r="K927" t="str">
            <v>Catalunya</v>
          </cell>
          <cell r="L927" t="str">
            <v>Sparkling White</v>
          </cell>
          <cell r="M927" t="str">
            <v>Best</v>
          </cell>
          <cell r="N927">
            <v>21.285900000000002</v>
          </cell>
          <cell r="O927">
            <v>2.6718999999999999</v>
          </cell>
        </row>
        <row r="928">
          <cell r="B928">
            <v>72799</v>
          </cell>
          <cell r="C928" t="str">
            <v>ORG LLOPART ORIG 1887 11 75X6</v>
          </cell>
          <cell r="D928" t="str">
            <v>Llopart Original 1887 Brut Nature Gran Reserva Corpinnat 2011</v>
          </cell>
          <cell r="E928" t="str">
            <v>EA</v>
          </cell>
          <cell r="F928">
            <v>6</v>
          </cell>
          <cell r="G928" t="str">
            <v>75 cl x 6</v>
          </cell>
          <cell r="H928" t="str">
            <v>U</v>
          </cell>
          <cell r="I928" t="str">
            <v>Spain</v>
          </cell>
          <cell r="J928" t="str">
            <v>Spain</v>
          </cell>
          <cell r="K928" t="str">
            <v>Catalunya</v>
          </cell>
          <cell r="L928" t="str">
            <v>Sparkling White</v>
          </cell>
          <cell r="M928" t="str">
            <v>Best</v>
          </cell>
          <cell r="N928">
            <v>18.895099999999999</v>
          </cell>
          <cell r="O928">
            <v>2.6718999999999999</v>
          </cell>
        </row>
        <row r="929">
          <cell r="B929">
            <v>74542</v>
          </cell>
          <cell r="C929" t="str">
            <v>ORG LLOPART BRUT RSRVA 75X6</v>
          </cell>
          <cell r="D929" t="str">
            <v>Llopart Brut Reserva Corpinnat</v>
          </cell>
          <cell r="E929" t="str">
            <v>EA</v>
          </cell>
          <cell r="F929">
            <v>6</v>
          </cell>
          <cell r="G929" t="str">
            <v>75 cl x 6</v>
          </cell>
          <cell r="H929" t="str">
            <v>U</v>
          </cell>
          <cell r="I929" t="str">
            <v>Spain</v>
          </cell>
          <cell r="J929" t="str">
            <v>Spain</v>
          </cell>
          <cell r="K929" t="str">
            <v>Catalunya</v>
          </cell>
          <cell r="M929" t="str">
            <v>Better</v>
          </cell>
          <cell r="N929">
            <v>5.6645000000000003</v>
          </cell>
          <cell r="O929">
            <v>2.6718999999999999</v>
          </cell>
        </row>
        <row r="930">
          <cell r="B930">
            <v>74830</v>
          </cell>
          <cell r="C930" t="str">
            <v>ORG LLOPART BRUT NAT 75X6</v>
          </cell>
          <cell r="D930" t="str">
            <v>Llopart Brut Nature Reserva Corpinnat</v>
          </cell>
          <cell r="E930" t="str">
            <v>EA</v>
          </cell>
          <cell r="F930">
            <v>6</v>
          </cell>
          <cell r="G930" t="str">
            <v>75 cl x 6</v>
          </cell>
          <cell r="H930" t="str">
            <v>S</v>
          </cell>
          <cell r="I930" t="str">
            <v>Spain</v>
          </cell>
          <cell r="J930" t="str">
            <v>Spain</v>
          </cell>
          <cell r="K930" t="str">
            <v>Spain</v>
          </cell>
          <cell r="M930" t="str">
            <v>Good</v>
          </cell>
          <cell r="N930">
            <v>6.6951999999999998</v>
          </cell>
          <cell r="O930">
            <v>2.6718999999999999</v>
          </cell>
        </row>
        <row r="931">
          <cell r="B931">
            <v>76284</v>
          </cell>
          <cell r="C931" t="str">
            <v>ORG LLOPART BRUT ROSE 75X6</v>
          </cell>
          <cell r="D931" t="str">
            <v>Llopart Brut Rosé Corpinnat</v>
          </cell>
          <cell r="E931" t="str">
            <v>EA</v>
          </cell>
          <cell r="F931">
            <v>6</v>
          </cell>
          <cell r="G931" t="str">
            <v>75 cl x 6</v>
          </cell>
          <cell r="H931" t="str">
            <v>U</v>
          </cell>
          <cell r="I931" t="str">
            <v>Spain</v>
          </cell>
          <cell r="J931" t="str">
            <v>Spain</v>
          </cell>
          <cell r="K931" t="str">
            <v>Catalunya</v>
          </cell>
          <cell r="M931" t="str">
            <v>Better</v>
          </cell>
          <cell r="N931">
            <v>6.5856000000000003</v>
          </cell>
          <cell r="O931">
            <v>2.6718999999999999</v>
          </cell>
        </row>
        <row r="932">
          <cell r="B932">
            <v>76408</v>
          </cell>
          <cell r="C932" t="str">
            <v>ORG LLOPART ORIG 1887 10 75X6</v>
          </cell>
          <cell r="D932" t="str">
            <v>Llopart Original 1887 Brut Nature Gran Reserva Corpinnat 2010</v>
          </cell>
          <cell r="E932" t="str">
            <v>EA</v>
          </cell>
          <cell r="F932">
            <v>6</v>
          </cell>
          <cell r="G932" t="str">
            <v>75 cl x 6</v>
          </cell>
          <cell r="H932" t="str">
            <v>U</v>
          </cell>
          <cell r="I932" t="str">
            <v>Spain</v>
          </cell>
          <cell r="J932" t="str">
            <v>Spain</v>
          </cell>
          <cell r="K932" t="str">
            <v>Catalunya</v>
          </cell>
          <cell r="L932" t="str">
            <v>Sparkling White</v>
          </cell>
          <cell r="M932" t="str">
            <v>Best</v>
          </cell>
          <cell r="N932">
            <v>21.285900000000002</v>
          </cell>
          <cell r="O932">
            <v>2.6718999999999999</v>
          </cell>
        </row>
        <row r="933">
          <cell r="B933">
            <v>46104</v>
          </cell>
          <cell r="C933" t="str">
            <v>PONTE MILIANO SANGIOV 11%75X12</v>
          </cell>
          <cell r="D933" t="str">
            <v>Ponte Miliano Sangiovese Puglia</v>
          </cell>
          <cell r="E933" t="str">
            <v>EA</v>
          </cell>
          <cell r="F933">
            <v>12</v>
          </cell>
          <cell r="G933" t="str">
            <v>75 cl x 12</v>
          </cell>
          <cell r="H933" t="str">
            <v>S</v>
          </cell>
          <cell r="I933" t="str">
            <v>Italy</v>
          </cell>
          <cell r="J933" t="str">
            <v>Italy</v>
          </cell>
          <cell r="K933" t="str">
            <v>Puglia</v>
          </cell>
          <cell r="L933" t="str">
            <v>Still Red</v>
          </cell>
          <cell r="M933" t="str">
            <v>Price Fighter</v>
          </cell>
          <cell r="N933">
            <v>1.4271</v>
          </cell>
          <cell r="O933">
            <v>2.3513000000000002</v>
          </cell>
        </row>
        <row r="934">
          <cell r="B934">
            <v>69678</v>
          </cell>
          <cell r="C934" t="str">
            <v>PONTE MILIANO SANGIOV 75X12</v>
          </cell>
          <cell r="D934" t="str">
            <v>Ponte Miliano Sangiovese Puglia</v>
          </cell>
          <cell r="E934" t="str">
            <v>EA</v>
          </cell>
          <cell r="F934">
            <v>12</v>
          </cell>
          <cell r="G934" t="str">
            <v>75 cl x 12</v>
          </cell>
          <cell r="H934" t="str">
            <v>U</v>
          </cell>
          <cell r="I934" t="str">
            <v>Italy</v>
          </cell>
          <cell r="J934" t="str">
            <v>Italy</v>
          </cell>
          <cell r="K934" t="str">
            <v>Puglia</v>
          </cell>
          <cell r="L934" t="str">
            <v>Still Red</v>
          </cell>
          <cell r="M934" t="str">
            <v>Price Fighter</v>
          </cell>
          <cell r="N934">
            <v>1.4271</v>
          </cell>
          <cell r="O934">
            <v>2.6718999999999999</v>
          </cell>
        </row>
        <row r="935">
          <cell r="B935">
            <v>70647</v>
          </cell>
          <cell r="C935" t="str">
            <v>PONTE MIL TREB D'ABRUZ 75X12</v>
          </cell>
          <cell r="D935" t="str">
            <v>Ponte Miliano Trebbiano d'Abruzzo</v>
          </cell>
          <cell r="E935" t="str">
            <v>EA</v>
          </cell>
          <cell r="F935">
            <v>12</v>
          </cell>
          <cell r="G935" t="str">
            <v>75 cl x 12</v>
          </cell>
          <cell r="H935" t="str">
            <v>S</v>
          </cell>
          <cell r="I935" t="str">
            <v>Italy</v>
          </cell>
          <cell r="J935" t="str">
            <v>Italy</v>
          </cell>
          <cell r="K935" t="str">
            <v>Puglia</v>
          </cell>
          <cell r="M935" t="str">
            <v>Price Fighter</v>
          </cell>
          <cell r="N935">
            <v>1.4534</v>
          </cell>
          <cell r="O935">
            <v>2.6718999999999999</v>
          </cell>
        </row>
        <row r="936">
          <cell r="B936">
            <v>41711</v>
          </cell>
          <cell r="C936" t="str">
            <v>JAMES BASKET PRESS BLNC 75X6</v>
          </cell>
          <cell r="D936" t="str">
            <v>St Cosme Little James Basket Press Sauvignon Blanc Viognier</v>
          </cell>
          <cell r="E936" t="str">
            <v>EA</v>
          </cell>
          <cell r="F936">
            <v>6</v>
          </cell>
          <cell r="G936" t="str">
            <v>75 cl x 6</v>
          </cell>
          <cell r="H936" t="str">
            <v>U</v>
          </cell>
          <cell r="I936" t="str">
            <v>France</v>
          </cell>
          <cell r="J936" t="str">
            <v>France</v>
          </cell>
          <cell r="K936" t="str">
            <v>France</v>
          </cell>
          <cell r="M936" t="str">
            <v>Good</v>
          </cell>
          <cell r="N936">
            <v>4.3712999999999997</v>
          </cell>
          <cell r="O936">
            <v>2.6718999999999999</v>
          </cell>
        </row>
        <row r="937">
          <cell r="B937">
            <v>63046</v>
          </cell>
          <cell r="C937" t="str">
            <v>LA INA FINO JEREZ  75X6</v>
          </cell>
          <cell r="D937" t="str">
            <v>La Ina Fino Jerez NV</v>
          </cell>
          <cell r="E937" t="str">
            <v>EA</v>
          </cell>
          <cell r="F937">
            <v>6</v>
          </cell>
          <cell r="G937" t="str">
            <v>75 cl x 6</v>
          </cell>
          <cell r="H937" t="str">
            <v>S</v>
          </cell>
          <cell r="I937" t="str">
            <v>Spain</v>
          </cell>
          <cell r="J937" t="str">
            <v>Spain</v>
          </cell>
          <cell r="K937" t="str">
            <v>Andalucía</v>
          </cell>
          <cell r="M937" t="str">
            <v>Good</v>
          </cell>
          <cell r="N937">
            <v>3.7566999999999999</v>
          </cell>
          <cell r="O937">
            <v>3.2063000000000001</v>
          </cell>
        </row>
        <row r="938">
          <cell r="B938">
            <v>63048</v>
          </cell>
          <cell r="C938" t="str">
            <v>RIO VIEJO OLOROSO NV 75X6</v>
          </cell>
          <cell r="D938" t="str">
            <v>Lustau Rio Viejo Dry Oloroso Jerez NV</v>
          </cell>
          <cell r="E938" t="str">
            <v>EA</v>
          </cell>
          <cell r="F938">
            <v>6</v>
          </cell>
          <cell r="G938" t="str">
            <v>75 cl x 6</v>
          </cell>
          <cell r="H938" t="str">
            <v>S</v>
          </cell>
          <cell r="I938" t="str">
            <v>Spain</v>
          </cell>
          <cell r="J938" t="str">
            <v>Spain</v>
          </cell>
          <cell r="K938" t="str">
            <v>Andalucía</v>
          </cell>
          <cell r="M938" t="str">
            <v>Good</v>
          </cell>
          <cell r="N938">
            <v>4.0270999999999999</v>
          </cell>
          <cell r="O938">
            <v>4.2750000000000004</v>
          </cell>
        </row>
        <row r="939">
          <cell r="B939">
            <v>68327</v>
          </cell>
          <cell r="C939" t="str">
            <v>ALTO BAJO SAUV BLANC 75X12</v>
          </cell>
          <cell r="D939" t="str">
            <v>Alto Bajo Sauvignon Blanc</v>
          </cell>
          <cell r="E939" t="str">
            <v>EA</v>
          </cell>
          <cell r="F939">
            <v>12</v>
          </cell>
          <cell r="G939" t="str">
            <v>75 cl x 12</v>
          </cell>
          <cell r="H939" t="str">
            <v>S</v>
          </cell>
          <cell r="I939" t="str">
            <v>Chile</v>
          </cell>
          <cell r="J939" t="str">
            <v>Chile</v>
          </cell>
          <cell r="K939" t="str">
            <v>Chile</v>
          </cell>
          <cell r="M939" t="str">
            <v>Price Fighter</v>
          </cell>
          <cell r="N939">
            <v>1.5248999999999999</v>
          </cell>
          <cell r="O939">
            <v>2.6718999999999999</v>
          </cell>
        </row>
        <row r="940">
          <cell r="B940">
            <v>68343</v>
          </cell>
          <cell r="C940" t="str">
            <v>SAN ABELLO SAUV BLANC 75X12</v>
          </cell>
          <cell r="D940" t="str">
            <v>San Abello Sauvignon Blanc</v>
          </cell>
          <cell r="E940" t="str">
            <v>EA</v>
          </cell>
          <cell r="F940">
            <v>12</v>
          </cell>
          <cell r="G940" t="str">
            <v>75 cl x 12</v>
          </cell>
          <cell r="H940" t="str">
            <v>S</v>
          </cell>
          <cell r="I940" t="str">
            <v>Chile</v>
          </cell>
          <cell r="J940" t="str">
            <v>Chile</v>
          </cell>
          <cell r="K940" t="str">
            <v>Central Valley</v>
          </cell>
          <cell r="M940" t="str">
            <v>Price Fighter</v>
          </cell>
          <cell r="N940">
            <v>1.5248999999999999</v>
          </cell>
          <cell r="O940">
            <v>2.6718999999999999</v>
          </cell>
        </row>
        <row r="941">
          <cell r="B941">
            <v>68788</v>
          </cell>
          <cell r="C941" t="str">
            <v>ALTO BAJO CHARDONNAY 75X12</v>
          </cell>
          <cell r="D941" t="str">
            <v>Alto Bajo Chardonnay</v>
          </cell>
          <cell r="E941" t="str">
            <v>EA</v>
          </cell>
          <cell r="F941">
            <v>12</v>
          </cell>
          <cell r="G941" t="str">
            <v>75 cl x 12</v>
          </cell>
          <cell r="H941" t="str">
            <v>S</v>
          </cell>
          <cell r="I941" t="str">
            <v>Chile</v>
          </cell>
          <cell r="J941" t="str">
            <v>Chile</v>
          </cell>
          <cell r="K941" t="str">
            <v>Central Valley</v>
          </cell>
          <cell r="M941" t="str">
            <v>Price Fighter</v>
          </cell>
          <cell r="N941">
            <v>1.5248999999999999</v>
          </cell>
          <cell r="O941">
            <v>2.6718999999999999</v>
          </cell>
        </row>
        <row r="942">
          <cell r="B942">
            <v>68789</v>
          </cell>
          <cell r="C942" t="str">
            <v>ALTO BAJO MERLOT 75X12</v>
          </cell>
          <cell r="D942" t="str">
            <v>Alto Bajo Merlot</v>
          </cell>
          <cell r="E942" t="str">
            <v>EA</v>
          </cell>
          <cell r="F942">
            <v>12</v>
          </cell>
          <cell r="G942" t="str">
            <v>75 cl x 12</v>
          </cell>
          <cell r="H942" t="str">
            <v>S</v>
          </cell>
          <cell r="I942" t="str">
            <v>Chile</v>
          </cell>
          <cell r="J942" t="str">
            <v>Chile</v>
          </cell>
          <cell r="K942" t="str">
            <v>Central Valley</v>
          </cell>
          <cell r="M942" t="str">
            <v>Price Fighter</v>
          </cell>
          <cell r="N942">
            <v>1.5248999999999999</v>
          </cell>
          <cell r="O942">
            <v>2.6718999999999999</v>
          </cell>
        </row>
        <row r="943">
          <cell r="B943">
            <v>68790</v>
          </cell>
          <cell r="C943" t="str">
            <v>ALTO BAJO CAB SAUV 75X12</v>
          </cell>
          <cell r="D943" t="str">
            <v>Alto Bajo Cabernet Sauvignon</v>
          </cell>
          <cell r="E943" t="str">
            <v>EA</v>
          </cell>
          <cell r="F943">
            <v>12</v>
          </cell>
          <cell r="G943" t="str">
            <v>75 cl x 12</v>
          </cell>
          <cell r="H943" t="str">
            <v>S</v>
          </cell>
          <cell r="I943" t="str">
            <v>Chile</v>
          </cell>
          <cell r="J943" t="str">
            <v>Chile</v>
          </cell>
          <cell r="K943" t="str">
            <v>Central Valley</v>
          </cell>
          <cell r="M943" t="str">
            <v>Price Fighter</v>
          </cell>
          <cell r="N943">
            <v>1.5248999999999999</v>
          </cell>
          <cell r="O943">
            <v>2.6718999999999999</v>
          </cell>
        </row>
        <row r="944">
          <cell r="B944">
            <v>75288</v>
          </cell>
          <cell r="C944" t="str">
            <v>ORG GRUNER MANTLERHOF 75X12</v>
          </cell>
          <cell r="D944" t="str">
            <v xml:space="preserve">Weitgasse Organic Gruner-Veltliner Mantlerhof 2020
</v>
          </cell>
          <cell r="E944" t="str">
            <v>EA</v>
          </cell>
          <cell r="F944">
            <v>12</v>
          </cell>
          <cell r="G944" t="str">
            <v>75 cl x 12</v>
          </cell>
          <cell r="H944" t="str">
            <v>S</v>
          </cell>
          <cell r="I944" t="str">
            <v>Austria</v>
          </cell>
          <cell r="J944" t="str">
            <v>Austria</v>
          </cell>
          <cell r="K944" t="str">
            <v>Niederosterreich</v>
          </cell>
          <cell r="M944" t="str">
            <v>Good</v>
          </cell>
          <cell r="N944">
            <v>4.8960999999999997</v>
          </cell>
          <cell r="O944">
            <v>2.6718999999999999</v>
          </cell>
        </row>
        <row r="945">
          <cell r="B945">
            <v>44072</v>
          </cell>
          <cell r="C945" t="str">
            <v>MAROTTI CAMPI LACR ORGI20 75X6</v>
          </cell>
          <cell r="D945" t="str">
            <v>Marotti Campi Lacrima di Morro d'Alba DOC Orgiolo 2020</v>
          </cell>
          <cell r="E945" t="str">
            <v>EA</v>
          </cell>
          <cell r="F945">
            <v>6</v>
          </cell>
          <cell r="G945" t="str">
            <v>75 cl x 6</v>
          </cell>
          <cell r="H945" t="str">
            <v>S</v>
          </cell>
          <cell r="I945" t="str">
            <v>Italy</v>
          </cell>
          <cell r="J945" t="str">
            <v>Italy</v>
          </cell>
          <cell r="K945" t="str">
            <v>Piemonte</v>
          </cell>
          <cell r="M945" t="str">
            <v>Better</v>
          </cell>
          <cell r="N945">
            <v>5.1524000000000001</v>
          </cell>
          <cell r="O945">
            <v>2.6718999999999999</v>
          </cell>
        </row>
        <row r="946">
          <cell r="B946">
            <v>70958</v>
          </cell>
          <cell r="C946" t="str">
            <v>MAROTTI CAMPI LACR ROS 75X6</v>
          </cell>
          <cell r="D946" t="str">
            <v>Marotti Campi Lacrima Rosato IGT Marche</v>
          </cell>
          <cell r="E946" t="str">
            <v>EA</v>
          </cell>
          <cell r="F946">
            <v>6</v>
          </cell>
          <cell r="G946" t="str">
            <v>75 cl x 6</v>
          </cell>
          <cell r="H946" t="str">
            <v>S</v>
          </cell>
          <cell r="I946" t="str">
            <v>Italy</v>
          </cell>
          <cell r="J946" t="str">
            <v>Italy</v>
          </cell>
          <cell r="K946" t="str">
            <v>Marche</v>
          </cell>
          <cell r="M946" t="str">
            <v>Good</v>
          </cell>
          <cell r="N946">
            <v>3.0470999999999999</v>
          </cell>
          <cell r="O946">
            <v>2.6718999999999999</v>
          </cell>
        </row>
        <row r="947">
          <cell r="B947">
            <v>71200</v>
          </cell>
          <cell r="C947" t="str">
            <v>MAROTTI CAMPI VERDICCH 75X6</v>
          </cell>
          <cell r="D947" t="str">
            <v>Marotti Campi Verdicchio dei Castelli di Jesi Classico Superiore Luzano</v>
          </cell>
          <cell r="E947" t="str">
            <v>EA</v>
          </cell>
          <cell r="F947">
            <v>6</v>
          </cell>
          <cell r="G947" t="str">
            <v>75 cl x 6</v>
          </cell>
          <cell r="H947" t="str">
            <v>S</v>
          </cell>
          <cell r="I947" t="str">
            <v>Italy</v>
          </cell>
          <cell r="J947" t="str">
            <v>Italy</v>
          </cell>
          <cell r="K947" t="str">
            <v>Marche</v>
          </cell>
          <cell r="M947" t="str">
            <v>Good</v>
          </cell>
          <cell r="N947">
            <v>3.2736999999999998</v>
          </cell>
          <cell r="O947">
            <v>2.6718999999999999</v>
          </cell>
        </row>
        <row r="948">
          <cell r="B948">
            <v>75368</v>
          </cell>
          <cell r="C948" t="str">
            <v>MAROTTI CAMPI LACR ORGI19 75X6</v>
          </cell>
          <cell r="D948" t="str">
            <v>Marotti Campi Lacrima di Morro d'Alba DOC Orgiolo 2019</v>
          </cell>
          <cell r="E948" t="str">
            <v>EA</v>
          </cell>
          <cell r="F948">
            <v>6</v>
          </cell>
          <cell r="G948" t="str">
            <v>75 cl x 6</v>
          </cell>
          <cell r="H948" t="str">
            <v>U</v>
          </cell>
          <cell r="I948" t="str">
            <v>Italy</v>
          </cell>
          <cell r="J948" t="str">
            <v>Italy</v>
          </cell>
          <cell r="K948" t="str">
            <v>Piemonte</v>
          </cell>
          <cell r="M948" t="str">
            <v>Better</v>
          </cell>
          <cell r="N948">
            <v>5.1524000000000001</v>
          </cell>
          <cell r="O948">
            <v>2.6718999999999999</v>
          </cell>
        </row>
        <row r="949">
          <cell r="B949">
            <v>23231</v>
          </cell>
          <cell r="C949" t="str">
            <v>FC BERRI ESTATES CHARD 75X6</v>
          </cell>
          <cell r="D949" t="str">
            <v>Berri Estates Chardonnay, South Eastern Australia</v>
          </cell>
          <cell r="E949" t="str">
            <v>EA</v>
          </cell>
          <cell r="F949">
            <v>6</v>
          </cell>
          <cell r="G949" t="str">
            <v>75 cl x 6</v>
          </cell>
          <cell r="H949" t="str">
            <v>S</v>
          </cell>
          <cell r="I949" t="str">
            <v>Australia</v>
          </cell>
          <cell r="J949" t="str">
            <v>Australia</v>
          </cell>
          <cell r="K949" t="str">
            <v>South Eastern Australia</v>
          </cell>
          <cell r="L949" t="str">
            <v>Still White</v>
          </cell>
          <cell r="M949" t="str">
            <v>Price Fighter</v>
          </cell>
          <cell r="N949">
            <v>2.0682999999999998</v>
          </cell>
          <cell r="O949">
            <v>2.3513000000000002</v>
          </cell>
        </row>
        <row r="950">
          <cell r="B950">
            <v>26759</v>
          </cell>
          <cell r="C950" t="str">
            <v>FC BERRI ESTATES SHIRAZ 75X6</v>
          </cell>
          <cell r="D950" t="str">
            <v>Berri Estates Shiraz, South Eastern Australia</v>
          </cell>
          <cell r="E950" t="str">
            <v>EA</v>
          </cell>
          <cell r="F950">
            <v>6</v>
          </cell>
          <cell r="G950" t="str">
            <v>75 cl x 6</v>
          </cell>
          <cell r="H950" t="str">
            <v>S</v>
          </cell>
          <cell r="I950" t="str">
            <v>Australia</v>
          </cell>
          <cell r="J950" t="str">
            <v>Australia</v>
          </cell>
          <cell r="K950" t="str">
            <v>South Eastern Australia</v>
          </cell>
          <cell r="L950" t="str">
            <v>Still Red</v>
          </cell>
          <cell r="M950" t="str">
            <v>Price Fighter</v>
          </cell>
          <cell r="N950">
            <v>2.0682999999999998</v>
          </cell>
          <cell r="O950">
            <v>2.3513000000000002</v>
          </cell>
        </row>
        <row r="951">
          <cell r="B951">
            <v>26760</v>
          </cell>
          <cell r="C951" t="str">
            <v>BERRI ESTATES MERLOT 75x6</v>
          </cell>
          <cell r="D951" t="str">
            <v>Berri Estates Merlot, South Eastern Australia</v>
          </cell>
          <cell r="E951" t="str">
            <v>EA</v>
          </cell>
          <cell r="F951">
            <v>6</v>
          </cell>
          <cell r="G951" t="str">
            <v>75 cl x 6</v>
          </cell>
          <cell r="H951" t="str">
            <v>S</v>
          </cell>
          <cell r="I951" t="str">
            <v>Australia</v>
          </cell>
          <cell r="J951" t="str">
            <v>Australia</v>
          </cell>
          <cell r="K951" t="str">
            <v>South Eastern Australia</v>
          </cell>
          <cell r="L951" t="str">
            <v>Still Red</v>
          </cell>
          <cell r="M951" t="str">
            <v>Price Fighter</v>
          </cell>
          <cell r="N951">
            <v>2.0667</v>
          </cell>
          <cell r="O951">
            <v>2.3513000000000002</v>
          </cell>
        </row>
        <row r="952">
          <cell r="B952">
            <v>27004</v>
          </cell>
          <cell r="C952" t="str">
            <v>BERRI ESTATES ROSE 75x6</v>
          </cell>
          <cell r="D952" t="str">
            <v>Berri Estates Rosé, South Eastern Australia</v>
          </cell>
          <cell r="E952" t="str">
            <v>EA</v>
          </cell>
          <cell r="F952">
            <v>6</v>
          </cell>
          <cell r="G952" t="str">
            <v>75 cl x 6</v>
          </cell>
          <cell r="H952" t="str">
            <v>S</v>
          </cell>
          <cell r="I952" t="str">
            <v>Australia</v>
          </cell>
          <cell r="J952" t="str">
            <v>Australia</v>
          </cell>
          <cell r="K952" t="str">
            <v>South Eastern Australia</v>
          </cell>
          <cell r="L952" t="str">
            <v>Still Rose</v>
          </cell>
          <cell r="M952" t="str">
            <v>Price Fighter</v>
          </cell>
          <cell r="N952">
            <v>2.0644</v>
          </cell>
          <cell r="O952">
            <v>2.6718999999999999</v>
          </cell>
        </row>
        <row r="953">
          <cell r="B953">
            <v>1407</v>
          </cell>
          <cell r="C953" t="str">
            <v>QC CREAM (DTI) 70x6</v>
          </cell>
          <cell r="D953" t="str">
            <v>QC Cream</v>
          </cell>
          <cell r="E953" t="str">
            <v>EA</v>
          </cell>
          <cell r="F953">
            <v>6</v>
          </cell>
          <cell r="G953" t="str">
            <v>70 cl x 6</v>
          </cell>
          <cell r="H953" t="str">
            <v>S</v>
          </cell>
          <cell r="I953" t="str">
            <v>United Kingdom</v>
          </cell>
          <cell r="J953" t="str">
            <v>England</v>
          </cell>
          <cell r="K953" t="str">
            <v>England</v>
          </cell>
          <cell r="M953" t="str">
            <v>Fortified Wine</v>
          </cell>
          <cell r="N953">
            <v>2.6425000000000001</v>
          </cell>
          <cell r="O953">
            <v>2.9925000000000002</v>
          </cell>
        </row>
        <row r="954">
          <cell r="B954">
            <v>74206</v>
          </cell>
          <cell r="C954" t="str">
            <v>QC CREAM NV 70x6</v>
          </cell>
          <cell r="D954" t="str">
            <v>QC Cream NV</v>
          </cell>
          <cell r="E954" t="str">
            <v>EA</v>
          </cell>
          <cell r="F954">
            <v>6</v>
          </cell>
          <cell r="G954" t="str">
            <v>70 cl x 6</v>
          </cell>
          <cell r="H954" t="str">
            <v>U</v>
          </cell>
          <cell r="I954" t="str">
            <v>United Kingdom</v>
          </cell>
          <cell r="J954" t="str">
            <v>England</v>
          </cell>
          <cell r="K954" t="str">
            <v>England</v>
          </cell>
          <cell r="M954" t="str">
            <v>Price Fighter</v>
          </cell>
          <cell r="N954">
            <v>3.4420000000000002</v>
          </cell>
          <cell r="O954">
            <v>2.9925000000000002</v>
          </cell>
        </row>
        <row r="955">
          <cell r="B955">
            <v>39848</v>
          </cell>
          <cell r="C955" t="str">
            <v>BALFOUR 1503 CUVEE 75X6</v>
          </cell>
          <cell r="D955" t="str">
            <v>Balfour 1503 Classic Cuvee TGI Fridays, Kent</v>
          </cell>
          <cell r="E955" t="str">
            <v>EA</v>
          </cell>
          <cell r="F955">
            <v>6</v>
          </cell>
          <cell r="G955" t="str">
            <v>75 cl x 6</v>
          </cell>
          <cell r="H955" t="str">
            <v>S</v>
          </cell>
          <cell r="I955" t="str">
            <v>United Kingdom</v>
          </cell>
          <cell r="J955" t="str">
            <v>England</v>
          </cell>
          <cell r="K955" t="str">
            <v>England</v>
          </cell>
          <cell r="L955" t="str">
            <v>Sparkling White</v>
          </cell>
          <cell r="M955" t="str">
            <v>Better</v>
          </cell>
          <cell r="N955">
            <v>11.0631</v>
          </cell>
          <cell r="O955">
            <v>2.6718999999999999</v>
          </cell>
        </row>
        <row r="956">
          <cell r="B956">
            <v>39849</v>
          </cell>
          <cell r="C956" t="str">
            <v>BALFOUR 1503 ROSE 75X6</v>
          </cell>
          <cell r="D956" t="str">
            <v>Balfour 1503 Rosé TGI Fridays, Kent</v>
          </cell>
          <cell r="E956" t="str">
            <v>EA</v>
          </cell>
          <cell r="F956">
            <v>6</v>
          </cell>
          <cell r="G956" t="str">
            <v>75 cl x 6</v>
          </cell>
          <cell r="H956" t="str">
            <v>S</v>
          </cell>
          <cell r="I956" t="str">
            <v>United Kingdom</v>
          </cell>
          <cell r="J956" t="str">
            <v>England</v>
          </cell>
          <cell r="K956" t="str">
            <v>England</v>
          </cell>
          <cell r="L956" t="str">
            <v>Sparkling Rose</v>
          </cell>
          <cell r="M956" t="str">
            <v>Better</v>
          </cell>
          <cell r="N956">
            <v>11.0631</v>
          </cell>
          <cell r="O956">
            <v>2.6718999999999999</v>
          </cell>
        </row>
        <row r="957">
          <cell r="B957">
            <v>39851</v>
          </cell>
          <cell r="C957" t="str">
            <v>BALFOUR BRUT ROSE 75X6</v>
          </cell>
          <cell r="D957" t="str">
            <v>Balfour Brut Rosé, Kent</v>
          </cell>
          <cell r="E957" t="str">
            <v>EA</v>
          </cell>
          <cell r="F957">
            <v>6</v>
          </cell>
          <cell r="G957" t="str">
            <v>75 cl x 6</v>
          </cell>
          <cell r="H957" t="str">
            <v>S</v>
          </cell>
          <cell r="I957" t="str">
            <v>United Kingdom</v>
          </cell>
          <cell r="J957" t="str">
            <v>England</v>
          </cell>
          <cell r="K957" t="str">
            <v>England</v>
          </cell>
          <cell r="L957" t="str">
            <v>Sparkling Rose</v>
          </cell>
          <cell r="M957" t="str">
            <v>Best</v>
          </cell>
          <cell r="N957">
            <v>19.311699999999998</v>
          </cell>
          <cell r="O957">
            <v>2.6718999999999999</v>
          </cell>
        </row>
        <row r="958">
          <cell r="B958">
            <v>40360</v>
          </cell>
          <cell r="C958" t="str">
            <v>FC BALFOUR SKYE'S CHARD 75X6</v>
          </cell>
          <cell r="D958" t="str">
            <v>Balfour Skye's Chardonnay</v>
          </cell>
          <cell r="E958" t="str">
            <v>EA</v>
          </cell>
          <cell r="F958">
            <v>6</v>
          </cell>
          <cell r="G958" t="str">
            <v>75 cl x 6</v>
          </cell>
          <cell r="H958" t="str">
            <v>U</v>
          </cell>
          <cell r="I958" t="str">
            <v>United Kingdom</v>
          </cell>
          <cell r="J958" t="str">
            <v>England</v>
          </cell>
          <cell r="K958" t="str">
            <v>England</v>
          </cell>
          <cell r="M958" t="str">
            <v>Good</v>
          </cell>
          <cell r="N958">
            <v>7.5749000000000004</v>
          </cell>
          <cell r="O958">
            <v>2.6718999999999999</v>
          </cell>
        </row>
        <row r="959">
          <cell r="B959">
            <v>40362</v>
          </cell>
          <cell r="C959" t="str">
            <v>BALFOUR LESLIES BRUT 75X6</v>
          </cell>
          <cell r="D959" t="str">
            <v>Balfour Leslies Reserve Brut</v>
          </cell>
          <cell r="E959" t="str">
            <v>EA</v>
          </cell>
          <cell r="F959">
            <v>6</v>
          </cell>
          <cell r="G959" t="str">
            <v>75 cl x 6</v>
          </cell>
          <cell r="H959" t="str">
            <v>S</v>
          </cell>
          <cell r="I959" t="str">
            <v>United Kingdom</v>
          </cell>
          <cell r="J959" t="str">
            <v>England</v>
          </cell>
          <cell r="K959" t="str">
            <v>England</v>
          </cell>
          <cell r="L959" t="str">
            <v>Sparkling White</v>
          </cell>
          <cell r="M959" t="str">
            <v>Better</v>
          </cell>
          <cell r="N959">
            <v>11.339499999999999</v>
          </cell>
          <cell r="O959">
            <v>2.6718999999999999</v>
          </cell>
        </row>
        <row r="960">
          <cell r="B960">
            <v>40363</v>
          </cell>
          <cell r="C960" t="str">
            <v>BALFOUR LESLIE'S GOLD 75X6</v>
          </cell>
          <cell r="D960" t="str">
            <v>Balfour Leslie's Reserve Gold</v>
          </cell>
          <cell r="E960" t="str">
            <v>EA</v>
          </cell>
          <cell r="F960">
            <v>6</v>
          </cell>
          <cell r="G960" t="str">
            <v>75 cl x 6</v>
          </cell>
          <cell r="H960" t="str">
            <v>U</v>
          </cell>
          <cell r="I960" t="str">
            <v>United Kingdom</v>
          </cell>
          <cell r="J960" t="str">
            <v>England</v>
          </cell>
          <cell r="K960" t="str">
            <v>England</v>
          </cell>
          <cell r="M960" t="str">
            <v>Better</v>
          </cell>
          <cell r="N960">
            <v>12.950799999999999</v>
          </cell>
          <cell r="O960">
            <v>2.6718999999999999</v>
          </cell>
        </row>
        <row r="961">
          <cell r="B961">
            <v>40364</v>
          </cell>
          <cell r="C961" t="str">
            <v>BALFOUR LESLIE'S ROSE 75X6</v>
          </cell>
          <cell r="D961" t="str">
            <v>Balfour Leslie's Reserve Rose</v>
          </cell>
          <cell r="E961" t="str">
            <v>EA</v>
          </cell>
          <cell r="F961">
            <v>6</v>
          </cell>
          <cell r="G961" t="str">
            <v>75 cl x 6</v>
          </cell>
          <cell r="H961" t="str">
            <v>S</v>
          </cell>
          <cell r="I961" t="str">
            <v>United Kingdom</v>
          </cell>
          <cell r="J961" t="str">
            <v>England</v>
          </cell>
          <cell r="K961" t="str">
            <v>England</v>
          </cell>
          <cell r="L961" t="str">
            <v>Sparkling White</v>
          </cell>
          <cell r="M961" t="str">
            <v>Better</v>
          </cell>
          <cell r="N961">
            <v>12.170400000000001</v>
          </cell>
          <cell r="O961">
            <v>2.6718999999999999</v>
          </cell>
        </row>
        <row r="962">
          <cell r="B962">
            <v>40365</v>
          </cell>
          <cell r="C962" t="str">
            <v>BALFOUR LIEBER BACCHUS 75X6</v>
          </cell>
          <cell r="D962" t="str">
            <v>Balfour Liberty's Bacchus</v>
          </cell>
          <cell r="E962" t="str">
            <v>EA</v>
          </cell>
          <cell r="F962">
            <v>6</v>
          </cell>
          <cell r="G962" t="str">
            <v>75 cl x 6</v>
          </cell>
          <cell r="H962" t="str">
            <v>S</v>
          </cell>
          <cell r="I962" t="str">
            <v>United Kingdom</v>
          </cell>
          <cell r="J962" t="str">
            <v>England</v>
          </cell>
          <cell r="K962" t="str">
            <v>England</v>
          </cell>
          <cell r="L962" t="str">
            <v>Still White</v>
          </cell>
          <cell r="M962" t="str">
            <v>Good</v>
          </cell>
          <cell r="N962">
            <v>7.5740999999999996</v>
          </cell>
          <cell r="O962">
            <v>2.6718999999999999</v>
          </cell>
        </row>
        <row r="963">
          <cell r="B963">
            <v>40366</v>
          </cell>
          <cell r="C963" t="str">
            <v>FC BALFOUR NANNETE'S ROSE 75X6</v>
          </cell>
          <cell r="D963" t="str">
            <v>Balfour Nannette's Rose</v>
          </cell>
          <cell r="E963" t="str">
            <v>EA</v>
          </cell>
          <cell r="F963">
            <v>6</v>
          </cell>
          <cell r="G963" t="str">
            <v>75 cl x 6</v>
          </cell>
          <cell r="H963" t="str">
            <v>S</v>
          </cell>
          <cell r="I963" t="str">
            <v>United Kingdom</v>
          </cell>
          <cell r="J963" t="str">
            <v>England</v>
          </cell>
          <cell r="K963" t="str">
            <v>England</v>
          </cell>
          <cell r="L963" t="str">
            <v>Still Rose</v>
          </cell>
          <cell r="M963" t="str">
            <v>Good</v>
          </cell>
          <cell r="N963">
            <v>6.3741000000000003</v>
          </cell>
          <cell r="O963">
            <v>2.6718999999999999</v>
          </cell>
        </row>
        <row r="964">
          <cell r="B964">
            <v>40483</v>
          </cell>
          <cell r="C964" t="str">
            <v>BALFOUR LUKES PINOT NOIR 75X6</v>
          </cell>
          <cell r="D964" t="str">
            <v>Balfour Luke's Pinot Noir</v>
          </cell>
          <cell r="E964" t="str">
            <v>EA</v>
          </cell>
          <cell r="F964">
            <v>6</v>
          </cell>
          <cell r="G964" t="str">
            <v>75 cl x 6</v>
          </cell>
          <cell r="H964" t="str">
            <v>S</v>
          </cell>
          <cell r="I964" t="str">
            <v>United Kingdom</v>
          </cell>
          <cell r="J964" t="str">
            <v>England</v>
          </cell>
          <cell r="K964" t="str">
            <v>England</v>
          </cell>
          <cell r="M964" t="str">
            <v>Better</v>
          </cell>
          <cell r="N964">
            <v>12.0039</v>
          </cell>
          <cell r="O964">
            <v>2.6718999999999999</v>
          </cell>
        </row>
        <row r="965">
          <cell r="B965">
            <v>40484</v>
          </cell>
          <cell r="C965" t="str">
            <v>THE SUITCASE PINOT NOIR 75X6</v>
          </cell>
          <cell r="D965" t="str">
            <v>Balfour The Suitcase Pinot Noir</v>
          </cell>
          <cell r="E965" t="str">
            <v>EA</v>
          </cell>
          <cell r="F965">
            <v>6</v>
          </cell>
          <cell r="G965" t="str">
            <v>75 cl x 6</v>
          </cell>
          <cell r="H965" t="str">
            <v>U</v>
          </cell>
          <cell r="I965" t="str">
            <v>United Kingdom</v>
          </cell>
          <cell r="J965" t="str">
            <v>England</v>
          </cell>
          <cell r="K965" t="str">
            <v>England</v>
          </cell>
          <cell r="M965" t="str">
            <v>Better</v>
          </cell>
          <cell r="N965">
            <v>11.951000000000001</v>
          </cell>
          <cell r="O965">
            <v>2.6718999999999999</v>
          </cell>
        </row>
        <row r="966">
          <cell r="B966">
            <v>43724</v>
          </cell>
          <cell r="C966" t="str">
            <v>BALFOUR BDB 18 75X6</v>
          </cell>
          <cell r="D966" t="str">
            <v>Balfour Blanc de Blancs Kent 2018</v>
          </cell>
          <cell r="E966" t="str">
            <v>EA</v>
          </cell>
          <cell r="F966">
            <v>6</v>
          </cell>
          <cell r="G966" t="str">
            <v>75 cl x 6</v>
          </cell>
          <cell r="H966" t="str">
            <v>U</v>
          </cell>
          <cell r="I966" t="str">
            <v>United Kingdom</v>
          </cell>
          <cell r="J966" t="str">
            <v>England</v>
          </cell>
          <cell r="K966" t="str">
            <v>England</v>
          </cell>
          <cell r="L966" t="str">
            <v>Sparkling White</v>
          </cell>
          <cell r="M966" t="str">
            <v>Best</v>
          </cell>
          <cell r="N966">
            <v>18.728400000000001</v>
          </cell>
          <cell r="O966">
            <v>2.6718999999999999</v>
          </cell>
        </row>
        <row r="967">
          <cell r="B967">
            <v>45057</v>
          </cell>
          <cell r="C967" t="str">
            <v>FC BALFOUR SKYE'S CHARD22 75X6</v>
          </cell>
          <cell r="D967" t="str">
            <v>Balfour Skye's Chardonnay 2022</v>
          </cell>
          <cell r="E967" t="str">
            <v>EA</v>
          </cell>
          <cell r="F967">
            <v>6</v>
          </cell>
          <cell r="G967" t="str">
            <v>75 cl x 6</v>
          </cell>
          <cell r="H967" t="str">
            <v>S</v>
          </cell>
          <cell r="I967" t="str">
            <v>United Kingdom</v>
          </cell>
          <cell r="J967" t="str">
            <v>England</v>
          </cell>
          <cell r="K967" t="str">
            <v>England</v>
          </cell>
          <cell r="M967" t="str">
            <v>Good</v>
          </cell>
          <cell r="N967">
            <v>7.5740999999999996</v>
          </cell>
          <cell r="O967">
            <v>2.6718999999999999</v>
          </cell>
        </row>
        <row r="968">
          <cell r="B968">
            <v>74845</v>
          </cell>
          <cell r="C968" t="str">
            <v>BALFOUR VICT ASH 12/13 75X6</v>
          </cell>
          <cell r="D968" t="str">
            <v>Balfour Victoria Ash Blanc de Blancs 2012/13</v>
          </cell>
          <cell r="E968" t="str">
            <v>EA</v>
          </cell>
          <cell r="F968">
            <v>6</v>
          </cell>
          <cell r="G968" t="str">
            <v>75 cl x 6</v>
          </cell>
          <cell r="H968" t="str">
            <v>U</v>
          </cell>
          <cell r="I968" t="str">
            <v>United Kingdom</v>
          </cell>
          <cell r="J968" t="str">
            <v>England</v>
          </cell>
          <cell r="K968" t="str">
            <v>England</v>
          </cell>
          <cell r="L968" t="str">
            <v>Sparkling White</v>
          </cell>
          <cell r="M968" t="str">
            <v>Best</v>
          </cell>
          <cell r="N968">
            <v>27.364100000000001</v>
          </cell>
          <cell r="O968">
            <v>2.6718999999999999</v>
          </cell>
        </row>
        <row r="969">
          <cell r="B969">
            <v>3985014</v>
          </cell>
          <cell r="C969" t="str">
            <v>BALFOUR BDB 14 75X6</v>
          </cell>
          <cell r="D969" t="str">
            <v>Balfour Blanc de Blancs, Kent 2018</v>
          </cell>
          <cell r="E969" t="str">
            <v>EA</v>
          </cell>
          <cell r="F969">
            <v>6</v>
          </cell>
          <cell r="G969" t="str">
            <v>75 cl x 6</v>
          </cell>
          <cell r="H969" t="str">
            <v>U</v>
          </cell>
          <cell r="I969" t="str">
            <v>United Kingdom</v>
          </cell>
          <cell r="J969" t="str">
            <v>England</v>
          </cell>
          <cell r="K969" t="str">
            <v>England</v>
          </cell>
          <cell r="L969" t="str">
            <v>Sparkling White</v>
          </cell>
          <cell r="M969" t="str">
            <v>Best</v>
          </cell>
          <cell r="N969">
            <v>17.464099999999998</v>
          </cell>
          <cell r="O969">
            <v>2.6718999999999999</v>
          </cell>
        </row>
        <row r="970">
          <cell r="B970">
            <v>3985018</v>
          </cell>
          <cell r="C970" t="str">
            <v>BALFOUR BDB 18 75X6</v>
          </cell>
          <cell r="D970" t="str">
            <v>Balfour Blanc de Blancs, Kent 2018</v>
          </cell>
          <cell r="E970" t="str">
            <v>EA</v>
          </cell>
          <cell r="F970">
            <v>6</v>
          </cell>
          <cell r="G970" t="str">
            <v>75 cl x 6</v>
          </cell>
          <cell r="H970" t="str">
            <v>S</v>
          </cell>
          <cell r="I970" t="str">
            <v>United Kingdom</v>
          </cell>
          <cell r="J970" t="str">
            <v>England</v>
          </cell>
          <cell r="K970" t="str">
            <v>England</v>
          </cell>
          <cell r="L970" t="str">
            <v>Sparkling White</v>
          </cell>
          <cell r="M970" t="str">
            <v>Best</v>
          </cell>
          <cell r="N970">
            <v>19.311699999999998</v>
          </cell>
          <cell r="O970">
            <v>2.6718999999999999</v>
          </cell>
        </row>
        <row r="971">
          <cell r="B971">
            <v>7481817</v>
          </cell>
          <cell r="C971" t="str">
            <v>BALFOUR BLANC DE NOIRS 75X6</v>
          </cell>
          <cell r="D971" t="str">
            <v>Balfour Blanc de Noirs</v>
          </cell>
          <cell r="E971" t="str">
            <v>EA</v>
          </cell>
          <cell r="F971">
            <v>6</v>
          </cell>
          <cell r="G971" t="str">
            <v>75 cl x 6</v>
          </cell>
          <cell r="H971" t="str">
            <v>U</v>
          </cell>
          <cell r="I971" t="str">
            <v>United Kingdom</v>
          </cell>
          <cell r="J971" t="str">
            <v>England</v>
          </cell>
          <cell r="K971" t="str">
            <v>England</v>
          </cell>
          <cell r="L971" t="str">
            <v>Sparkling White</v>
          </cell>
          <cell r="M971" t="str">
            <v>Better</v>
          </cell>
          <cell r="N971">
            <v>12.8423</v>
          </cell>
          <cell r="O971">
            <v>2.6718999999999999</v>
          </cell>
        </row>
        <row r="972">
          <cell r="B972">
            <v>7481818</v>
          </cell>
          <cell r="C972" t="str">
            <v>BALFOUR B DE NOIRS 75X6</v>
          </cell>
          <cell r="D972" t="str">
            <v>Balfour Blanc de Noirs 2018</v>
          </cell>
          <cell r="E972" t="str">
            <v>EA</v>
          </cell>
          <cell r="F972">
            <v>6</v>
          </cell>
          <cell r="G972" t="str">
            <v>75 cl x 6</v>
          </cell>
          <cell r="H972" t="str">
            <v>U</v>
          </cell>
          <cell r="I972" t="str">
            <v>United Kingdom</v>
          </cell>
          <cell r="J972" t="str">
            <v>England</v>
          </cell>
          <cell r="K972" t="str">
            <v>England</v>
          </cell>
          <cell r="L972" t="str">
            <v>Sparkling White</v>
          </cell>
          <cell r="M972" t="str">
            <v>Best</v>
          </cell>
          <cell r="N972">
            <v>14.7791</v>
          </cell>
          <cell r="O972">
            <v>2.6718999999999999</v>
          </cell>
        </row>
        <row r="973">
          <cell r="B973">
            <v>7481819</v>
          </cell>
          <cell r="C973" t="str">
            <v>BALFOUR B DE NOIRS 19 75X6</v>
          </cell>
          <cell r="D973" t="str">
            <v>Balfour Blanc de Noirs 2019</v>
          </cell>
          <cell r="E973" t="str">
            <v>EA</v>
          </cell>
          <cell r="F973">
            <v>6</v>
          </cell>
          <cell r="G973" t="str">
            <v>75 cl x 6</v>
          </cell>
          <cell r="H973" t="str">
            <v>S</v>
          </cell>
          <cell r="I973" t="str">
            <v>United Kingdom</v>
          </cell>
          <cell r="J973" t="str">
            <v>England</v>
          </cell>
          <cell r="K973" t="str">
            <v>England</v>
          </cell>
          <cell r="L973" t="str">
            <v>Sparkling White</v>
          </cell>
          <cell r="M973" t="str">
            <v>Best</v>
          </cell>
          <cell r="N973">
            <v>15.2158</v>
          </cell>
          <cell r="O973">
            <v>2.6718999999999999</v>
          </cell>
        </row>
        <row r="974">
          <cell r="B974">
            <v>7483814</v>
          </cell>
          <cell r="C974" t="str">
            <v>BALFOUR LES SIXES 14 75X6</v>
          </cell>
          <cell r="D974" t="str">
            <v>Balfour Les Sixes 2014</v>
          </cell>
          <cell r="E974" t="str">
            <v>EA</v>
          </cell>
          <cell r="F974">
            <v>6</v>
          </cell>
          <cell r="G974" t="str">
            <v>75 cl x 6</v>
          </cell>
          <cell r="H974" t="str">
            <v>U</v>
          </cell>
          <cell r="I974" t="str">
            <v>United Kingdom</v>
          </cell>
          <cell r="J974" t="str">
            <v>England</v>
          </cell>
          <cell r="K974" t="str">
            <v>England</v>
          </cell>
          <cell r="L974" t="str">
            <v>Sparkling White</v>
          </cell>
          <cell r="M974" t="str">
            <v>Best</v>
          </cell>
          <cell r="N974">
            <v>29.399100000000001</v>
          </cell>
          <cell r="O974">
            <v>2.6718999999999999</v>
          </cell>
        </row>
        <row r="975">
          <cell r="B975">
            <v>7484118</v>
          </cell>
          <cell r="C975" t="str">
            <v>BALFOUR SAIGNEE 18 75X6</v>
          </cell>
          <cell r="D975" t="str">
            <v>Balfour Saignee 2018</v>
          </cell>
          <cell r="E975" t="str">
            <v>EA</v>
          </cell>
          <cell r="F975">
            <v>6</v>
          </cell>
          <cell r="G975" t="str">
            <v>75 cl x 6</v>
          </cell>
          <cell r="H975" t="str">
            <v>U</v>
          </cell>
          <cell r="I975" t="str">
            <v>United Kingdom</v>
          </cell>
          <cell r="J975" t="str">
            <v>England</v>
          </cell>
          <cell r="K975" t="str">
            <v>England</v>
          </cell>
          <cell r="L975" t="str">
            <v>Sparkling Rose</v>
          </cell>
          <cell r="M975" t="str">
            <v>Best</v>
          </cell>
          <cell r="N975">
            <v>13.274100000000001</v>
          </cell>
          <cell r="O975">
            <v>2.6718999999999999</v>
          </cell>
        </row>
        <row r="976">
          <cell r="B976">
            <v>7484218</v>
          </cell>
          <cell r="C976" t="str">
            <v>BALFOUR SEPTER ISLE 18 75X6</v>
          </cell>
          <cell r="D976" t="str">
            <v>Balfour This Septered Isle 2018</v>
          </cell>
          <cell r="E976" t="str">
            <v>EA</v>
          </cell>
          <cell r="F976">
            <v>6</v>
          </cell>
          <cell r="G976" t="str">
            <v>75 cl x 6</v>
          </cell>
          <cell r="H976" t="str">
            <v>U</v>
          </cell>
          <cell r="I976" t="str">
            <v>United Kingdom</v>
          </cell>
          <cell r="J976" t="str">
            <v>England</v>
          </cell>
          <cell r="K976" t="str">
            <v>England</v>
          </cell>
          <cell r="L976" t="str">
            <v>Still White</v>
          </cell>
          <cell r="M976" t="str">
            <v>Best</v>
          </cell>
          <cell r="N976">
            <v>15.424099999999999</v>
          </cell>
          <cell r="O976">
            <v>2.6718999999999999</v>
          </cell>
        </row>
        <row r="977">
          <cell r="B977">
            <v>7484318</v>
          </cell>
          <cell r="C977" t="str">
            <v>BALFOUR SPRING CHARD 18 75X6</v>
          </cell>
          <cell r="D977" t="str">
            <v>Balfour Springfield Chardonnay 2018</v>
          </cell>
          <cell r="E977" t="str">
            <v>EA</v>
          </cell>
          <cell r="F977">
            <v>6</v>
          </cell>
          <cell r="G977" t="str">
            <v>75 cl x 6</v>
          </cell>
          <cell r="H977" t="str">
            <v>S</v>
          </cell>
          <cell r="I977" t="str">
            <v>United Kingdom</v>
          </cell>
          <cell r="J977" t="str">
            <v>England</v>
          </cell>
          <cell r="K977" t="str">
            <v>England</v>
          </cell>
          <cell r="L977" t="str">
            <v>Still White</v>
          </cell>
          <cell r="M977" t="str">
            <v>Best</v>
          </cell>
          <cell r="N977">
            <v>10.620200000000001</v>
          </cell>
          <cell r="O977">
            <v>2.6718999999999999</v>
          </cell>
        </row>
        <row r="978">
          <cell r="B978">
            <v>7484418</v>
          </cell>
          <cell r="C978" t="str">
            <v>BALFOUR SUITCASE 18 75X6</v>
          </cell>
          <cell r="D978" t="str">
            <v>Balfour Suitcase Pinot Noir 2018</v>
          </cell>
          <cell r="E978" t="str">
            <v>EA</v>
          </cell>
          <cell r="F978">
            <v>6</v>
          </cell>
          <cell r="G978" t="str">
            <v>75 cl x 6</v>
          </cell>
          <cell r="H978" t="str">
            <v>U</v>
          </cell>
          <cell r="I978" t="str">
            <v>United Kingdom</v>
          </cell>
          <cell r="J978" t="str">
            <v>England</v>
          </cell>
          <cell r="K978" t="str">
            <v>England</v>
          </cell>
          <cell r="L978" t="str">
            <v>Still Red</v>
          </cell>
          <cell r="M978" t="str">
            <v>Best</v>
          </cell>
          <cell r="N978">
            <v>11.941599999999999</v>
          </cell>
          <cell r="O978">
            <v>2.6718999999999999</v>
          </cell>
        </row>
        <row r="979">
          <cell r="B979">
            <v>41487</v>
          </cell>
          <cell r="C979" t="str">
            <v>BALFOUR FIZZ CANS ROSE 20X12</v>
          </cell>
          <cell r="D979" t="str">
            <v>Balfour Rosé Fizz Cans</v>
          </cell>
          <cell r="E979" t="str">
            <v>CS</v>
          </cell>
          <cell r="F979">
            <v>1</v>
          </cell>
          <cell r="G979" t="str">
            <v>200ml x 12</v>
          </cell>
          <cell r="H979" t="str">
            <v>U</v>
          </cell>
          <cell r="I979" t="str">
            <v>United Kingdom</v>
          </cell>
          <cell r="J979" t="str">
            <v>England</v>
          </cell>
          <cell r="K979" t="str">
            <v>England</v>
          </cell>
          <cell r="M979" t="str">
            <v>Good</v>
          </cell>
          <cell r="N979">
            <v>25.055</v>
          </cell>
          <cell r="O979">
            <v>8.5500000000000007</v>
          </cell>
        </row>
        <row r="980">
          <cell r="B980">
            <v>23016</v>
          </cell>
          <cell r="C980" t="str">
            <v>MARTINI PROSECCO SPK 75x6</v>
          </cell>
          <cell r="D980" t="str">
            <v>Prosecco, Martini</v>
          </cell>
          <cell r="E980" t="str">
            <v>EA</v>
          </cell>
          <cell r="F980">
            <v>6</v>
          </cell>
          <cell r="G980" t="str">
            <v>75 cl x 6</v>
          </cell>
          <cell r="H980" t="str">
            <v>U</v>
          </cell>
          <cell r="I980" t="str">
            <v>Italy</v>
          </cell>
          <cell r="J980" t="str">
            <v>Italy</v>
          </cell>
          <cell r="K980" t="str">
            <v>Prosecco</v>
          </cell>
          <cell r="L980" t="str">
            <v>Sparkling White</v>
          </cell>
          <cell r="M980" t="str">
            <v>Price Fighter</v>
          </cell>
          <cell r="N980">
            <v>3.8959999999999999</v>
          </cell>
          <cell r="O980">
            <v>2.6718999999999999</v>
          </cell>
        </row>
        <row r="981">
          <cell r="B981">
            <v>31428</v>
          </cell>
          <cell r="C981" t="str">
            <v>MARTINI SPARKLING ROSE 75x6</v>
          </cell>
          <cell r="D981" t="str">
            <v>Sparkling Rosé, Martini</v>
          </cell>
          <cell r="E981" t="str">
            <v>EA</v>
          </cell>
          <cell r="F981">
            <v>6</v>
          </cell>
          <cell r="G981" t="str">
            <v>75 cl x 6</v>
          </cell>
          <cell r="H981" t="str">
            <v>U</v>
          </cell>
          <cell r="I981" t="str">
            <v>Italy</v>
          </cell>
          <cell r="J981" t="str">
            <v>Italy</v>
          </cell>
          <cell r="K981" t="str">
            <v>Italy</v>
          </cell>
          <cell r="L981" t="str">
            <v>Sparkling Rose</v>
          </cell>
          <cell r="M981" t="str">
            <v>Good</v>
          </cell>
          <cell r="N981">
            <v>4.2108999999999996</v>
          </cell>
          <cell r="O981">
            <v>1.4862</v>
          </cell>
        </row>
        <row r="982">
          <cell r="B982">
            <v>39958</v>
          </cell>
          <cell r="C982" t="str">
            <v>MARTINI ASTI 75X6</v>
          </cell>
          <cell r="D982" t="str">
            <v>Martini Asti Spumante</v>
          </cell>
          <cell r="E982" t="str">
            <v>EA</v>
          </cell>
          <cell r="F982">
            <v>6</v>
          </cell>
          <cell r="G982" t="str">
            <v>75 cl x 6</v>
          </cell>
          <cell r="H982" t="str">
            <v>U</v>
          </cell>
          <cell r="I982" t="str">
            <v>Italy</v>
          </cell>
          <cell r="J982" t="str">
            <v>Italy</v>
          </cell>
          <cell r="K982" t="str">
            <v>Piemonte</v>
          </cell>
          <cell r="L982" t="str">
            <v>Sparkling White</v>
          </cell>
          <cell r="M982" t="str">
            <v>Price Fighter</v>
          </cell>
          <cell r="N982">
            <v>3.7242000000000002</v>
          </cell>
          <cell r="O982">
            <v>1.3933</v>
          </cell>
        </row>
        <row r="983">
          <cell r="B983">
            <v>41754</v>
          </cell>
          <cell r="C983" t="str">
            <v>FC VENDANGE WHITE ZIN 75X6</v>
          </cell>
          <cell r="D983" t="str">
            <v>Vendange Zinfandel Rose, California</v>
          </cell>
          <cell r="E983" t="str">
            <v>EA</v>
          </cell>
          <cell r="F983">
            <v>6</v>
          </cell>
          <cell r="G983" t="str">
            <v>75 cl x 6</v>
          </cell>
          <cell r="H983" t="str">
            <v>U</v>
          </cell>
          <cell r="I983" t="str">
            <v>United States</v>
          </cell>
          <cell r="J983" t="str">
            <v>USA</v>
          </cell>
          <cell r="K983" t="str">
            <v>California</v>
          </cell>
          <cell r="L983" t="str">
            <v>Still Rose</v>
          </cell>
          <cell r="M983" t="str">
            <v>Price Fighter</v>
          </cell>
          <cell r="N983">
            <v>1.4562999999999999</v>
          </cell>
          <cell r="O983">
            <v>2.2444000000000002</v>
          </cell>
        </row>
        <row r="984">
          <cell r="B984">
            <v>45271</v>
          </cell>
          <cell r="C984" t="str">
            <v>VENDANGE WHITE ZIN 9% 75X6</v>
          </cell>
          <cell r="D984" t="str">
            <v>Vendange Zinfandel Rose 9%</v>
          </cell>
          <cell r="E984" t="str">
            <v>EA</v>
          </cell>
          <cell r="F984">
            <v>6</v>
          </cell>
          <cell r="G984" t="str">
            <v>75 cl x 6</v>
          </cell>
          <cell r="H984" t="str">
            <v>U</v>
          </cell>
          <cell r="I984" t="str">
            <v>United States</v>
          </cell>
          <cell r="J984" t="str">
            <v>USA</v>
          </cell>
          <cell r="K984" t="str">
            <v>California</v>
          </cell>
          <cell r="L984" t="str">
            <v>Still Rose</v>
          </cell>
          <cell r="M984" t="str">
            <v>Price Fighter</v>
          </cell>
          <cell r="N984">
            <v>1.6391</v>
          </cell>
          <cell r="O984">
            <v>1.9238</v>
          </cell>
        </row>
        <row r="985">
          <cell r="B985">
            <v>46152</v>
          </cell>
          <cell r="C985" t="str">
            <v>VENDANGE WHITE ZIN 8% 75X6</v>
          </cell>
          <cell r="D985" t="str">
            <v>TP Vendange Zinfandel Rose 8%, California</v>
          </cell>
          <cell r="E985" t="str">
            <v>EA</v>
          </cell>
          <cell r="F985">
            <v>6</v>
          </cell>
          <cell r="G985" t="str">
            <v>75 cl x 6</v>
          </cell>
          <cell r="H985" t="str">
            <v>S</v>
          </cell>
          <cell r="I985" t="str">
            <v>United States</v>
          </cell>
          <cell r="J985" t="str">
            <v>USA</v>
          </cell>
          <cell r="K985" t="str">
            <v>California</v>
          </cell>
          <cell r="L985" t="str">
            <v>Still Rose</v>
          </cell>
          <cell r="M985" t="str">
            <v>Price Fighter</v>
          </cell>
          <cell r="N985">
            <v>1.6343000000000001</v>
          </cell>
          <cell r="O985">
            <v>1.4862</v>
          </cell>
        </row>
        <row r="986">
          <cell r="B986">
            <v>24444</v>
          </cell>
          <cell r="C986" t="str">
            <v>WHISPERING HILLS CHARD 75x6</v>
          </cell>
          <cell r="D986" t="str">
            <v>Whispering Hills Chardonnay, California</v>
          </cell>
          <cell r="E986" t="str">
            <v>EA</v>
          </cell>
          <cell r="F986">
            <v>6</v>
          </cell>
          <cell r="G986" t="str">
            <v>75 cl x 6</v>
          </cell>
          <cell r="H986" t="str">
            <v>U</v>
          </cell>
          <cell r="I986" t="str">
            <v>United States</v>
          </cell>
          <cell r="J986" t="str">
            <v>USA</v>
          </cell>
          <cell r="K986" t="str">
            <v>California</v>
          </cell>
          <cell r="L986" t="str">
            <v>Still White</v>
          </cell>
          <cell r="M986" t="str">
            <v>Price Fighter</v>
          </cell>
          <cell r="N986">
            <v>1.7111000000000001</v>
          </cell>
          <cell r="O986">
            <v>2.6718999999999999</v>
          </cell>
        </row>
        <row r="987">
          <cell r="B987">
            <v>45982</v>
          </cell>
          <cell r="C987" t="str">
            <v>FC WHISPERING HILLS WHT Z 75X6</v>
          </cell>
          <cell r="D987" t="str">
            <v>Whispering Hills White Zinfandel, California</v>
          </cell>
          <cell r="E987" t="str">
            <v>EA</v>
          </cell>
          <cell r="F987">
            <v>6</v>
          </cell>
          <cell r="G987" t="str">
            <v>75 cl x 6</v>
          </cell>
          <cell r="H987" t="str">
            <v>S</v>
          </cell>
          <cell r="I987" t="str">
            <v>United States</v>
          </cell>
          <cell r="J987" t="str">
            <v>USA</v>
          </cell>
          <cell r="K987" t="str">
            <v>California</v>
          </cell>
          <cell r="L987" t="str">
            <v>Still Rose</v>
          </cell>
          <cell r="M987" t="str">
            <v>Price Fighter</v>
          </cell>
          <cell r="N987">
            <v>1.4893000000000001</v>
          </cell>
          <cell r="O987">
            <v>1.8169</v>
          </cell>
        </row>
        <row r="988">
          <cell r="B988">
            <v>24348</v>
          </cell>
          <cell r="C988" t="str">
            <v>FOOTSTEPS AUS CHARD 75x6</v>
          </cell>
          <cell r="D988" t="str">
            <v>Footsteps Chardonnay, South-Eastern Australia</v>
          </cell>
          <cell r="E988" t="str">
            <v>EA</v>
          </cell>
          <cell r="F988">
            <v>6</v>
          </cell>
          <cell r="G988" t="str">
            <v>75 cl x 6</v>
          </cell>
          <cell r="H988" t="str">
            <v>U</v>
          </cell>
          <cell r="I988" t="str">
            <v>Australia</v>
          </cell>
          <cell r="J988" t="str">
            <v>Australia</v>
          </cell>
          <cell r="K988" t="str">
            <v>South Eastern Australia</v>
          </cell>
          <cell r="L988" t="str">
            <v>Still White</v>
          </cell>
          <cell r="M988" t="str">
            <v>Price Fighter</v>
          </cell>
          <cell r="N988">
            <v>1.5134000000000001</v>
          </cell>
          <cell r="O988">
            <v>2.6718999999999999</v>
          </cell>
        </row>
        <row r="989">
          <cell r="B989">
            <v>24349</v>
          </cell>
          <cell r="C989" t="str">
            <v>FOOTSTEPS AUS SHIRAZ 75x6</v>
          </cell>
          <cell r="D989" t="str">
            <v>Footsteps Shiraz, South Eastern Australia</v>
          </cell>
          <cell r="E989" t="str">
            <v>EA</v>
          </cell>
          <cell r="F989">
            <v>6</v>
          </cell>
          <cell r="G989" t="str">
            <v>75 cl x 6</v>
          </cell>
          <cell r="H989" t="str">
            <v>U</v>
          </cell>
          <cell r="I989" t="str">
            <v>Australia</v>
          </cell>
          <cell r="J989" t="str">
            <v>Australia</v>
          </cell>
          <cell r="K989" t="str">
            <v>South Eastern Australia</v>
          </cell>
          <cell r="L989" t="str">
            <v>Still Red</v>
          </cell>
          <cell r="M989" t="str">
            <v>Price Fighter</v>
          </cell>
          <cell r="N989">
            <v>1.3404</v>
          </cell>
          <cell r="O989">
            <v>2.6718999999999999</v>
          </cell>
        </row>
        <row r="990">
          <cell r="B990">
            <v>24350</v>
          </cell>
          <cell r="C990" t="str">
            <v>FOOTSTEPS CHIL CAB/SAUV 75x6</v>
          </cell>
          <cell r="D990" t="str">
            <v>Footsteps Cabernet Sauvignon, Central Valley</v>
          </cell>
          <cell r="E990" t="str">
            <v>EA</v>
          </cell>
          <cell r="F990">
            <v>6</v>
          </cell>
          <cell r="G990" t="str">
            <v>75 cl x 6</v>
          </cell>
          <cell r="H990" t="str">
            <v>U</v>
          </cell>
          <cell r="I990" t="str">
            <v>Chile</v>
          </cell>
          <cell r="J990" t="str">
            <v>Chile</v>
          </cell>
          <cell r="K990" t="str">
            <v>Central Valley</v>
          </cell>
          <cell r="L990" t="str">
            <v>Still Red</v>
          </cell>
          <cell r="M990" t="str">
            <v>Price Fighter</v>
          </cell>
          <cell r="N990">
            <v>1.8173999999999999</v>
          </cell>
          <cell r="O990">
            <v>2.6718999999999999</v>
          </cell>
        </row>
        <row r="991">
          <cell r="B991">
            <v>24352</v>
          </cell>
          <cell r="C991" t="str">
            <v>FOOTSTEPS MERLOT 75x6</v>
          </cell>
          <cell r="D991" t="str">
            <v>Footsteps Merlot, South Eastern Australia</v>
          </cell>
          <cell r="E991" t="str">
            <v>EA</v>
          </cell>
          <cell r="F991">
            <v>6</v>
          </cell>
          <cell r="G991" t="str">
            <v>75 cl x 6</v>
          </cell>
          <cell r="H991" t="str">
            <v>U</v>
          </cell>
          <cell r="I991" t="str">
            <v>Australia</v>
          </cell>
          <cell r="J991" t="str">
            <v>Australia</v>
          </cell>
          <cell r="K991" t="str">
            <v>South Eastern Australia</v>
          </cell>
          <cell r="L991" t="str">
            <v>Still Red</v>
          </cell>
          <cell r="M991" t="str">
            <v>Price Fighter</v>
          </cell>
          <cell r="N991">
            <v>1.3304</v>
          </cell>
          <cell r="O991">
            <v>2.6718999999999999</v>
          </cell>
        </row>
        <row r="992">
          <cell r="B992">
            <v>24355</v>
          </cell>
          <cell r="C992" t="str">
            <v>FOOTSTEPS ITA PIN GRIGIO 75x6</v>
          </cell>
          <cell r="D992" t="str">
            <v>Footsteps Pinot Grigio, Veneto</v>
          </cell>
          <cell r="E992" t="str">
            <v>EA</v>
          </cell>
          <cell r="F992">
            <v>6</v>
          </cell>
          <cell r="G992" t="str">
            <v>75 cl x 6</v>
          </cell>
          <cell r="H992" t="str">
            <v>U</v>
          </cell>
          <cell r="I992" t="str">
            <v>Italy</v>
          </cell>
          <cell r="J992" t="str">
            <v>Italy</v>
          </cell>
          <cell r="K992" t="str">
            <v>Veneto</v>
          </cell>
          <cell r="L992" t="str">
            <v>Still White</v>
          </cell>
          <cell r="M992" t="str">
            <v>Price Fighter</v>
          </cell>
          <cell r="N992">
            <v>1.6234</v>
          </cell>
          <cell r="O992">
            <v>2.6718999999999999</v>
          </cell>
        </row>
        <row r="993">
          <cell r="B993">
            <v>24356</v>
          </cell>
          <cell r="C993" t="str">
            <v>FOOTSTEPS S/AFR CHENIN/BL 75x6</v>
          </cell>
          <cell r="D993" t="str">
            <v>Footsteps Chenin Blanc, Western Cape</v>
          </cell>
          <cell r="E993" t="str">
            <v>EA</v>
          </cell>
          <cell r="F993">
            <v>6</v>
          </cell>
          <cell r="G993" t="str">
            <v>75 cl x 6</v>
          </cell>
          <cell r="H993" t="str">
            <v>U</v>
          </cell>
          <cell r="I993" t="str">
            <v>South Africa</v>
          </cell>
          <cell r="J993" t="str">
            <v>South Africa</v>
          </cell>
          <cell r="K993" t="str">
            <v>Western Cape</v>
          </cell>
          <cell r="L993" t="str">
            <v>Still White</v>
          </cell>
          <cell r="M993" t="str">
            <v>Price Fighter</v>
          </cell>
          <cell r="N993">
            <v>1.3299000000000001</v>
          </cell>
          <cell r="O993">
            <v>2.6718999999999999</v>
          </cell>
        </row>
        <row r="994">
          <cell r="B994">
            <v>24357</v>
          </cell>
          <cell r="C994" t="str">
            <v>FOOTSTEPS USA ROSE 75x6</v>
          </cell>
          <cell r="D994" t="str">
            <v>Footsteps Rosé, California</v>
          </cell>
          <cell r="E994" t="str">
            <v>EA</v>
          </cell>
          <cell r="F994">
            <v>6</v>
          </cell>
          <cell r="G994" t="str">
            <v>75 cl x 6</v>
          </cell>
          <cell r="H994" t="str">
            <v>U</v>
          </cell>
          <cell r="I994" t="str">
            <v>United States</v>
          </cell>
          <cell r="J994" t="str">
            <v>USA</v>
          </cell>
          <cell r="K994" t="str">
            <v>California</v>
          </cell>
          <cell r="L994" t="str">
            <v>Still Rose</v>
          </cell>
          <cell r="M994" t="str">
            <v>Price Fighter</v>
          </cell>
          <cell r="N994">
            <v>1.6426000000000001</v>
          </cell>
          <cell r="O994">
            <v>2.2444000000000002</v>
          </cell>
        </row>
        <row r="995">
          <cell r="B995">
            <v>45508</v>
          </cell>
          <cell r="C995" t="str">
            <v>FOOTSTEPS AUS 11% CHARD 75x6</v>
          </cell>
          <cell r="D995" t="str">
            <v>Footsteps Chardonnay 11%, South Eastern Australia</v>
          </cell>
          <cell r="E995" t="str">
            <v>EA</v>
          </cell>
          <cell r="F995">
            <v>6</v>
          </cell>
          <cell r="G995" t="str">
            <v>75 cl x 6</v>
          </cell>
          <cell r="H995" t="str">
            <v>S</v>
          </cell>
          <cell r="I995" t="str">
            <v>Australia</v>
          </cell>
          <cell r="J995" t="str">
            <v>Australia</v>
          </cell>
          <cell r="L995" t="str">
            <v>Still White</v>
          </cell>
          <cell r="M995" t="str">
            <v>Price Fighter</v>
          </cell>
          <cell r="N995">
            <v>1.5333000000000001</v>
          </cell>
          <cell r="O995">
            <v>2.3513000000000002</v>
          </cell>
        </row>
        <row r="996">
          <cell r="B996">
            <v>45968</v>
          </cell>
          <cell r="C996" t="str">
            <v>FOOTSTEPS MERLOT 75x6</v>
          </cell>
          <cell r="D996" t="str">
            <v>Footsteps Merlot, South Eastern Australia</v>
          </cell>
          <cell r="E996" t="str">
            <v>EA</v>
          </cell>
          <cell r="F996">
            <v>6</v>
          </cell>
          <cell r="G996" t="str">
            <v>75 cl x 6</v>
          </cell>
          <cell r="H996" t="str">
            <v>S</v>
          </cell>
          <cell r="I996" t="str">
            <v>Australia</v>
          </cell>
          <cell r="J996" t="str">
            <v>Australia</v>
          </cell>
          <cell r="K996" t="str">
            <v>South Eastern Australia</v>
          </cell>
          <cell r="L996" t="str">
            <v>Still Red</v>
          </cell>
          <cell r="M996" t="str">
            <v>Price Fighter</v>
          </cell>
          <cell r="N996">
            <v>1.1516</v>
          </cell>
          <cell r="O996">
            <v>2.6718999999999999</v>
          </cell>
        </row>
        <row r="997">
          <cell r="B997">
            <v>45971</v>
          </cell>
          <cell r="C997" t="str">
            <v>FOOTSTEPS AUS SHIRAZ 75x6</v>
          </cell>
          <cell r="D997" t="str">
            <v>Footsteps Shiraz, South Eastern Australia</v>
          </cell>
          <cell r="E997" t="str">
            <v>EA</v>
          </cell>
          <cell r="F997">
            <v>6</v>
          </cell>
          <cell r="G997" t="str">
            <v>75 cl x 6</v>
          </cell>
          <cell r="H997" t="str">
            <v>S</v>
          </cell>
          <cell r="I997" t="str">
            <v>Australia</v>
          </cell>
          <cell r="J997" t="str">
            <v>Australia</v>
          </cell>
          <cell r="K997" t="str">
            <v>South Eastern Australia</v>
          </cell>
          <cell r="L997" t="str">
            <v>Still Red</v>
          </cell>
          <cell r="M997" t="str">
            <v>Price Fighter</v>
          </cell>
          <cell r="N997">
            <v>1.1616</v>
          </cell>
          <cell r="O997">
            <v>2.6718999999999999</v>
          </cell>
        </row>
        <row r="998">
          <cell r="B998">
            <v>45974</v>
          </cell>
          <cell r="C998" t="str">
            <v>FOOTSTEPS PINOT GRIGIO 75x6</v>
          </cell>
          <cell r="D998" t="str">
            <v>Footsteps Pinot Grigio, Western Australia</v>
          </cell>
          <cell r="E998" t="str">
            <v>EA</v>
          </cell>
          <cell r="F998">
            <v>6</v>
          </cell>
          <cell r="G998" t="str">
            <v>75 cl x 6</v>
          </cell>
          <cell r="H998" t="str">
            <v>S</v>
          </cell>
          <cell r="I998" t="str">
            <v>Australia</v>
          </cell>
          <cell r="J998" t="str">
            <v>Australia</v>
          </cell>
          <cell r="L998" t="str">
            <v>Still White</v>
          </cell>
          <cell r="M998" t="str">
            <v>Price Fighter</v>
          </cell>
          <cell r="N998">
            <v>1.3966000000000001</v>
          </cell>
          <cell r="O998">
            <v>2.6718999999999999</v>
          </cell>
        </row>
        <row r="999">
          <cell r="B999">
            <v>45976</v>
          </cell>
          <cell r="C999" t="str">
            <v>FOOTSTEPS AUS CHARDONNAY 75x6</v>
          </cell>
          <cell r="D999" t="str">
            <v>Footsteps Chardonnay, South-Eastern Australia</v>
          </cell>
          <cell r="E999" t="str">
            <v>EA</v>
          </cell>
          <cell r="F999">
            <v>6</v>
          </cell>
          <cell r="G999" t="str">
            <v>75 cl x 6</v>
          </cell>
          <cell r="H999" t="str">
            <v>S</v>
          </cell>
          <cell r="I999" t="str">
            <v>Australia</v>
          </cell>
          <cell r="J999" t="str">
            <v>Australia</v>
          </cell>
          <cell r="K999" t="str">
            <v>South Eastern Australia</v>
          </cell>
          <cell r="L999" t="str">
            <v>Still White</v>
          </cell>
          <cell r="M999" t="str">
            <v>Price Fighter</v>
          </cell>
          <cell r="N999">
            <v>1.3483000000000001</v>
          </cell>
          <cell r="O999">
            <v>2.6718999999999999</v>
          </cell>
        </row>
        <row r="1000">
          <cell r="B1000">
            <v>45980</v>
          </cell>
          <cell r="C1000" t="str">
            <v>FOOTSTEPS USA ROSE 8.5% 75x6</v>
          </cell>
          <cell r="D1000" t="str">
            <v>Footsteps Rosé, California</v>
          </cell>
          <cell r="E1000" t="str">
            <v>EA</v>
          </cell>
          <cell r="F1000">
            <v>6</v>
          </cell>
          <cell r="G1000" t="str">
            <v>75 cl x 6</v>
          </cell>
          <cell r="H1000" t="str">
            <v>S</v>
          </cell>
          <cell r="I1000" t="str">
            <v>United States</v>
          </cell>
          <cell r="J1000" t="str">
            <v>USA</v>
          </cell>
          <cell r="K1000" t="str">
            <v>South West France</v>
          </cell>
          <cell r="L1000" t="str">
            <v>Still Rose</v>
          </cell>
          <cell r="M1000" t="str">
            <v>Price Fighter</v>
          </cell>
          <cell r="N1000">
            <v>1.6916</v>
          </cell>
          <cell r="O1000">
            <v>1.8169</v>
          </cell>
        </row>
        <row r="1001">
          <cell r="B1001">
            <v>21966</v>
          </cell>
          <cell r="C1001" t="str">
            <v>FOOTSTEPS AUS CHARD 187x12</v>
          </cell>
          <cell r="D1001" t="str">
            <v>Footsteps Chardonnay, South-Eastern Australia</v>
          </cell>
          <cell r="E1001" t="str">
            <v>CS</v>
          </cell>
          <cell r="F1001">
            <v>1</v>
          </cell>
          <cell r="G1001" t="str">
            <v>187 ml  x 12</v>
          </cell>
          <cell r="H1001" t="str">
            <v>U</v>
          </cell>
          <cell r="I1001" t="str">
            <v>Australia</v>
          </cell>
          <cell r="J1001" t="str">
            <v>Australia</v>
          </cell>
          <cell r="K1001" t="str">
            <v>South Eastern Australia</v>
          </cell>
          <cell r="L1001" t="str">
            <v>Still White</v>
          </cell>
          <cell r="M1001" t="str">
            <v>Price Fighter</v>
          </cell>
          <cell r="N1001">
            <v>6.7088000000000001</v>
          </cell>
          <cell r="O1001">
            <v>7.9943</v>
          </cell>
        </row>
        <row r="1002">
          <cell r="B1002">
            <v>21968</v>
          </cell>
          <cell r="C1002" t="str">
            <v>FOOTSTEPS S/AFR CHEN BL 187x12</v>
          </cell>
          <cell r="D1002" t="str">
            <v>Footsteps Chenin Blanc, Western Cape</v>
          </cell>
          <cell r="E1002" t="str">
            <v>CS</v>
          </cell>
          <cell r="F1002">
            <v>1</v>
          </cell>
          <cell r="G1002" t="str">
            <v>187 ml  x 12</v>
          </cell>
          <cell r="H1002" t="str">
            <v>U</v>
          </cell>
          <cell r="I1002" t="str">
            <v>South Africa</v>
          </cell>
          <cell r="J1002" t="str">
            <v>South Africa</v>
          </cell>
          <cell r="K1002" t="str">
            <v>Western Cape</v>
          </cell>
          <cell r="L1002" t="str">
            <v>Still White</v>
          </cell>
          <cell r="M1002" t="str">
            <v>Price Fighter</v>
          </cell>
          <cell r="N1002">
            <v>7.3243</v>
          </cell>
          <cell r="O1002">
            <v>7.9943</v>
          </cell>
        </row>
        <row r="1003">
          <cell r="B1003">
            <v>21969</v>
          </cell>
          <cell r="C1003" t="str">
            <v>FOOTSTEPS AUS SHIRAZ 187x12</v>
          </cell>
          <cell r="D1003" t="str">
            <v>Footsteps Shiraz, South Eastern Australia</v>
          </cell>
          <cell r="E1003" t="str">
            <v>CS</v>
          </cell>
          <cell r="F1003">
            <v>1</v>
          </cell>
          <cell r="G1003" t="str">
            <v>187 ml  x 12</v>
          </cell>
          <cell r="H1003" t="str">
            <v>U</v>
          </cell>
          <cell r="I1003" t="str">
            <v>Australia</v>
          </cell>
          <cell r="J1003" t="str">
            <v>Australia</v>
          </cell>
          <cell r="K1003" t="str">
            <v>South Eastern Australia</v>
          </cell>
          <cell r="L1003" t="str">
            <v>Still Red</v>
          </cell>
          <cell r="M1003" t="str">
            <v>Price Fighter</v>
          </cell>
          <cell r="N1003">
            <v>6.1988000000000003</v>
          </cell>
          <cell r="O1003">
            <v>7.9943</v>
          </cell>
        </row>
        <row r="1004">
          <cell r="B1004">
            <v>27343</v>
          </cell>
          <cell r="C1004" t="str">
            <v>FOOTSTEPS FRENCH MERLOT 187x12</v>
          </cell>
          <cell r="D1004" t="str">
            <v>Footsteps Merlot, Pays d’Oc</v>
          </cell>
          <cell r="E1004" t="str">
            <v>CS</v>
          </cell>
          <cell r="F1004">
            <v>1</v>
          </cell>
          <cell r="G1004" t="str">
            <v>187 ml  x 12</v>
          </cell>
          <cell r="H1004" t="str">
            <v>U</v>
          </cell>
          <cell r="I1004" t="str">
            <v>France</v>
          </cell>
          <cell r="J1004" t="str">
            <v>France</v>
          </cell>
          <cell r="K1004" t="str">
            <v>Languedoc-Roussillon</v>
          </cell>
          <cell r="L1004" t="str">
            <v>Still Red</v>
          </cell>
          <cell r="M1004" t="str">
            <v>Price Fighter</v>
          </cell>
          <cell r="N1004">
            <v>6.1688000000000001</v>
          </cell>
          <cell r="O1004">
            <v>7.9943</v>
          </cell>
        </row>
        <row r="1005">
          <cell r="B1005">
            <v>45967</v>
          </cell>
          <cell r="C1005" t="str">
            <v>FOOT FRENCH MER 13.5% 187x12</v>
          </cell>
          <cell r="D1005" t="str">
            <v>Footsteps Merlot, Pays d’Oc</v>
          </cell>
          <cell r="E1005" t="str">
            <v>CS</v>
          </cell>
          <cell r="F1005">
            <v>1</v>
          </cell>
          <cell r="G1005" t="str">
            <v>18.75cl x 12</v>
          </cell>
          <cell r="H1005" t="str">
            <v>S</v>
          </cell>
          <cell r="I1005" t="str">
            <v>France</v>
          </cell>
          <cell r="J1005" t="str">
            <v>France</v>
          </cell>
          <cell r="K1005" t="str">
            <v>Languedoc-Roussillon</v>
          </cell>
          <cell r="L1005" t="str">
            <v>Still Red</v>
          </cell>
          <cell r="M1005" t="str">
            <v>Price Fighter</v>
          </cell>
          <cell r="N1005">
            <v>6.1355000000000004</v>
          </cell>
          <cell r="O1005">
            <v>7.9943</v>
          </cell>
        </row>
        <row r="1006">
          <cell r="B1006">
            <v>45970</v>
          </cell>
          <cell r="C1006" t="str">
            <v>FOOTSTEPS PG 12.5% 187X12</v>
          </cell>
          <cell r="D1006" t="str">
            <v>Footsteps Pinot Grigio, Australia</v>
          </cell>
          <cell r="E1006" t="str">
            <v>CS</v>
          </cell>
          <cell r="F1006">
            <v>1</v>
          </cell>
          <cell r="G1006" t="str">
            <v>18.75cl x 12</v>
          </cell>
          <cell r="H1006" t="str">
            <v>S</v>
          </cell>
          <cell r="I1006" t="str">
            <v>Australia</v>
          </cell>
          <cell r="J1006" t="str">
            <v>Australia</v>
          </cell>
          <cell r="L1006" t="str">
            <v>Still White</v>
          </cell>
          <cell r="M1006" t="str">
            <v>Price Fighter</v>
          </cell>
          <cell r="N1006">
            <v>6.7755000000000001</v>
          </cell>
          <cell r="O1006">
            <v>7.9943</v>
          </cell>
        </row>
        <row r="1007">
          <cell r="B1007">
            <v>45973</v>
          </cell>
          <cell r="C1007" t="str">
            <v>FOOTSTEPS AUS CHARD 187x12</v>
          </cell>
          <cell r="D1007" t="str">
            <v>Footsteps Chardonnay, South-Eastern Australia</v>
          </cell>
          <cell r="E1007" t="str">
            <v>CS</v>
          </cell>
          <cell r="F1007">
            <v>1</v>
          </cell>
          <cell r="G1007" t="str">
            <v>18.75cl x 12</v>
          </cell>
          <cell r="H1007" t="str">
            <v>S</v>
          </cell>
          <cell r="I1007" t="str">
            <v>Australia</v>
          </cell>
          <cell r="J1007" t="str">
            <v>Australia</v>
          </cell>
          <cell r="K1007" t="str">
            <v>South Eastern Australia</v>
          </cell>
          <cell r="L1007" t="str">
            <v>Still White</v>
          </cell>
          <cell r="M1007" t="str">
            <v>Price Fighter</v>
          </cell>
          <cell r="N1007">
            <v>6.7054999999999998</v>
          </cell>
          <cell r="O1007">
            <v>7.9943</v>
          </cell>
        </row>
        <row r="1008">
          <cell r="B1008">
            <v>45975</v>
          </cell>
          <cell r="C1008" t="str">
            <v>FOOTSTEPS SAUV 11% 187x12</v>
          </cell>
          <cell r="D1008" t="str">
            <v>Footsteps Sauvignon Blanc, Western Cape</v>
          </cell>
          <cell r="E1008" t="str">
            <v>CS</v>
          </cell>
          <cell r="F1008">
            <v>1</v>
          </cell>
          <cell r="G1008" t="str">
            <v>18.75cl x 12</v>
          </cell>
          <cell r="H1008" t="str">
            <v>S</v>
          </cell>
          <cell r="I1008" t="str">
            <v>South Africa</v>
          </cell>
          <cell r="J1008" t="str">
            <v>South Africa</v>
          </cell>
          <cell r="L1008" t="str">
            <v>Still White</v>
          </cell>
          <cell r="M1008" t="str">
            <v>Price Fighter</v>
          </cell>
          <cell r="N1008">
            <v>6.7554999999999996</v>
          </cell>
          <cell r="O1008">
            <v>7.0349000000000004</v>
          </cell>
        </row>
        <row r="1009">
          <cell r="B1009">
            <v>45977</v>
          </cell>
          <cell r="C1009" t="str">
            <v>FOOTSTEPS AUS SHIRAZ 187x12</v>
          </cell>
          <cell r="D1009" t="str">
            <v>Footsteps Shiraz, South Eastern Australia</v>
          </cell>
          <cell r="E1009" t="str">
            <v>CS</v>
          </cell>
          <cell r="F1009">
            <v>1</v>
          </cell>
          <cell r="G1009" t="str">
            <v>18.75cl x 12</v>
          </cell>
          <cell r="H1009" t="str">
            <v>S</v>
          </cell>
          <cell r="I1009" t="str">
            <v>Australia</v>
          </cell>
          <cell r="J1009" t="str">
            <v>Australia</v>
          </cell>
          <cell r="K1009" t="str">
            <v>South Eastern Australia</v>
          </cell>
          <cell r="L1009" t="str">
            <v>Still Red</v>
          </cell>
          <cell r="M1009" t="str">
            <v>Price Fighter</v>
          </cell>
          <cell r="N1009">
            <v>6.1955</v>
          </cell>
          <cell r="O1009">
            <v>7.9943</v>
          </cell>
        </row>
        <row r="1010">
          <cell r="B1010">
            <v>45978</v>
          </cell>
          <cell r="C1010" t="str">
            <v>FOOT USA ROSE 8.5% 12x187ml</v>
          </cell>
          <cell r="D1010" t="str">
            <v>Footsteps Rosé, California</v>
          </cell>
          <cell r="E1010" t="str">
            <v>CS</v>
          </cell>
          <cell r="F1010">
            <v>1</v>
          </cell>
          <cell r="G1010" t="str">
            <v>18.75cl x 12</v>
          </cell>
          <cell r="H1010" t="str">
            <v>S</v>
          </cell>
          <cell r="I1010" t="str">
            <v>United States</v>
          </cell>
          <cell r="J1010" t="str">
            <v>USA</v>
          </cell>
          <cell r="K1010" t="str">
            <v>California</v>
          </cell>
          <cell r="L1010" t="str">
            <v>Still Rose</v>
          </cell>
          <cell r="M1010" t="str">
            <v>Price Fighter</v>
          </cell>
          <cell r="N1010">
            <v>7.6855000000000002</v>
          </cell>
          <cell r="O1010">
            <v>5.4360999999999997</v>
          </cell>
        </row>
        <row r="1011">
          <cell r="B1011">
            <v>22939</v>
          </cell>
          <cell r="C1011" t="str">
            <v>TWIN OAKS CHARDONNAY SC 75x6</v>
          </cell>
          <cell r="D1011" t="str">
            <v>Robert Mondavi Twin Oaks Chardonnay, California</v>
          </cell>
          <cell r="E1011" t="str">
            <v>EA</v>
          </cell>
          <cell r="F1011">
            <v>6</v>
          </cell>
          <cell r="G1011" t="str">
            <v>75 cl x 6</v>
          </cell>
          <cell r="H1011" t="str">
            <v>U</v>
          </cell>
          <cell r="I1011" t="str">
            <v>United States</v>
          </cell>
          <cell r="J1011" t="str">
            <v>USA</v>
          </cell>
          <cell r="K1011" t="str">
            <v>California</v>
          </cell>
          <cell r="L1011" t="str">
            <v>Still White</v>
          </cell>
          <cell r="M1011" t="str">
            <v>Good</v>
          </cell>
          <cell r="N1011">
            <v>3.5421</v>
          </cell>
          <cell r="O1011">
            <v>2.6718999999999999</v>
          </cell>
        </row>
        <row r="1012">
          <cell r="B1012">
            <v>23008</v>
          </cell>
          <cell r="C1012" t="str">
            <v>TWIN OAKS CAB SAUV SC 75x6</v>
          </cell>
          <cell r="D1012" t="str">
            <v>Robert Mondavi Twin Oaks Cabernet Sauvignon, California</v>
          </cell>
          <cell r="E1012" t="str">
            <v>EA</v>
          </cell>
          <cell r="F1012">
            <v>6</v>
          </cell>
          <cell r="G1012" t="str">
            <v>75 cl x 6</v>
          </cell>
          <cell r="H1012" t="str">
            <v>U</v>
          </cell>
          <cell r="I1012" t="str">
            <v>United States</v>
          </cell>
          <cell r="J1012" t="str">
            <v>USA</v>
          </cell>
          <cell r="K1012" t="str">
            <v>California</v>
          </cell>
          <cell r="L1012" t="str">
            <v>Still Red</v>
          </cell>
          <cell r="M1012" t="str">
            <v>Good</v>
          </cell>
          <cell r="N1012">
            <v>3.5421</v>
          </cell>
          <cell r="O1012">
            <v>2.6718999999999999</v>
          </cell>
        </row>
        <row r="1013">
          <cell r="B1013">
            <v>4298</v>
          </cell>
          <cell r="C1013" t="str">
            <v>STONES GINGER WINE 70x6</v>
          </cell>
          <cell r="D1013" t="str">
            <v>Stones Ginger Wine</v>
          </cell>
          <cell r="E1013" t="str">
            <v>EA</v>
          </cell>
          <cell r="F1013">
            <v>6</v>
          </cell>
          <cell r="G1013" t="str">
            <v>70 cl x 6</v>
          </cell>
          <cell r="H1013" t="str">
            <v>S</v>
          </cell>
          <cell r="I1013" t="str">
            <v>United Kingdom</v>
          </cell>
          <cell r="J1013" t="str">
            <v>England</v>
          </cell>
          <cell r="K1013" t="str">
            <v>England</v>
          </cell>
          <cell r="M1013" t="str">
            <v>Fortified Wine</v>
          </cell>
          <cell r="N1013">
            <v>1.5583</v>
          </cell>
          <cell r="O1013">
            <v>2.6932999999999998</v>
          </cell>
        </row>
        <row r="1014">
          <cell r="B1014">
            <v>11089</v>
          </cell>
          <cell r="C1014" t="str">
            <v>BOUCHE PERE BRUT 75x6</v>
          </cell>
          <cell r="D1014" t="str">
            <v>Bouché Père et Fils Cuvée Réservé Brut</v>
          </cell>
          <cell r="E1014" t="str">
            <v>EA</v>
          </cell>
          <cell r="F1014">
            <v>6</v>
          </cell>
          <cell r="G1014" t="str">
            <v>75 cl x 6</v>
          </cell>
          <cell r="H1014" t="str">
            <v>S</v>
          </cell>
          <cell r="I1014" t="str">
            <v>France</v>
          </cell>
          <cell r="J1014" t="str">
            <v>France</v>
          </cell>
          <cell r="K1014" t="str">
            <v>Champagne</v>
          </cell>
          <cell r="L1014" t="str">
            <v>Champagne White</v>
          </cell>
          <cell r="M1014" t="str">
            <v>Price Fighter</v>
          </cell>
          <cell r="N1014">
            <v>12.1082</v>
          </cell>
          <cell r="O1014">
            <v>2.6718999999999999</v>
          </cell>
        </row>
        <row r="1015">
          <cell r="B1015">
            <v>11093</v>
          </cell>
          <cell r="C1015" t="str">
            <v>BOUCHE PERE VINTAGE 75x6</v>
          </cell>
          <cell r="D1015" t="str">
            <v>Bouché Père et Fils Grande Réserve Brut</v>
          </cell>
          <cell r="E1015" t="str">
            <v>EA</v>
          </cell>
          <cell r="F1015">
            <v>6</v>
          </cell>
          <cell r="G1015" t="str">
            <v>75 cl x 6</v>
          </cell>
          <cell r="H1015" t="str">
            <v>S</v>
          </cell>
          <cell r="I1015" t="str">
            <v>France</v>
          </cell>
          <cell r="J1015" t="str">
            <v>France</v>
          </cell>
          <cell r="K1015" t="str">
            <v>Champagne</v>
          </cell>
          <cell r="L1015" t="str">
            <v>Champagne White</v>
          </cell>
          <cell r="M1015" t="str">
            <v>Better</v>
          </cell>
          <cell r="N1015">
            <v>15.231</v>
          </cell>
          <cell r="O1015">
            <v>2.6718999999999999</v>
          </cell>
        </row>
        <row r="1016">
          <cell r="B1016">
            <v>11125</v>
          </cell>
          <cell r="C1016" t="str">
            <v>BOUCHE PERE ROSE 75x6</v>
          </cell>
          <cell r="D1016" t="str">
            <v>Bouché Père et Fils Brut Rosé</v>
          </cell>
          <cell r="E1016" t="str">
            <v>EA</v>
          </cell>
          <cell r="F1016">
            <v>6</v>
          </cell>
          <cell r="G1016" t="str">
            <v>75 cl x 6</v>
          </cell>
          <cell r="H1016" t="str">
            <v>S</v>
          </cell>
          <cell r="I1016" t="str">
            <v>France</v>
          </cell>
          <cell r="J1016" t="str">
            <v>France</v>
          </cell>
          <cell r="K1016" t="str">
            <v>Champagne</v>
          </cell>
          <cell r="L1016" t="str">
            <v>Champagne Rose</v>
          </cell>
          <cell r="M1016" t="str">
            <v>Price Fighter</v>
          </cell>
          <cell r="N1016">
            <v>13.919600000000001</v>
          </cell>
          <cell r="O1016">
            <v>2.6718999999999999</v>
          </cell>
        </row>
        <row r="1017">
          <cell r="B1017">
            <v>35858</v>
          </cell>
          <cell r="C1017" t="str">
            <v>BOUCHE BLANC DE BLANCS 75X6</v>
          </cell>
          <cell r="D1017" t="str">
            <v>Bouché Père et Fils Blanc de Blanc</v>
          </cell>
          <cell r="E1017" t="str">
            <v>EA</v>
          </cell>
          <cell r="F1017">
            <v>6</v>
          </cell>
          <cell r="G1017" t="str">
            <v>75 cl x 6</v>
          </cell>
          <cell r="H1017" t="str">
            <v>S</v>
          </cell>
          <cell r="I1017" t="str">
            <v>France</v>
          </cell>
          <cell r="J1017" t="str">
            <v>France</v>
          </cell>
          <cell r="K1017" t="str">
            <v>Champagne</v>
          </cell>
          <cell r="L1017" t="str">
            <v>Champagne White</v>
          </cell>
          <cell r="M1017" t="str">
            <v>Price Fighter</v>
          </cell>
          <cell r="N1017">
            <v>13.919600000000001</v>
          </cell>
          <cell r="O1017">
            <v>2.6718999999999999</v>
          </cell>
        </row>
        <row r="1018">
          <cell r="B1018">
            <v>35859</v>
          </cell>
          <cell r="C1018" t="str">
            <v>BOUCHE BLANC DE NOIRS 75X6</v>
          </cell>
          <cell r="D1018" t="str">
            <v>Bouché Père et Fils Blanc de Noirs Zero Dosage</v>
          </cell>
          <cell r="E1018" t="str">
            <v>EA</v>
          </cell>
          <cell r="F1018">
            <v>6</v>
          </cell>
          <cell r="G1018" t="str">
            <v>75 cl x 6</v>
          </cell>
          <cell r="H1018" t="str">
            <v>S</v>
          </cell>
          <cell r="I1018" t="str">
            <v>France</v>
          </cell>
          <cell r="J1018" t="str">
            <v>France</v>
          </cell>
          <cell r="K1018" t="str">
            <v>Champagne</v>
          </cell>
          <cell r="L1018" t="str">
            <v>Champagne White</v>
          </cell>
          <cell r="M1018" t="str">
            <v>Price Fighter</v>
          </cell>
          <cell r="N1018">
            <v>13.919600000000001</v>
          </cell>
          <cell r="O1018">
            <v>2.6718999999999999</v>
          </cell>
        </row>
        <row r="1019">
          <cell r="B1019">
            <v>44420</v>
          </cell>
          <cell r="C1019" t="str">
            <v>BOUCHE PERE SAPHIR 75x6</v>
          </cell>
          <cell r="D1019" t="str">
            <v>Bouché Père et Fils Saphir</v>
          </cell>
          <cell r="E1019" t="str">
            <v>EA</v>
          </cell>
          <cell r="F1019">
            <v>6</v>
          </cell>
          <cell r="G1019" t="str">
            <v>75 cl x 6</v>
          </cell>
          <cell r="H1019" t="str">
            <v>S</v>
          </cell>
          <cell r="I1019" t="str">
            <v>France</v>
          </cell>
          <cell r="J1019" t="str">
            <v>France</v>
          </cell>
          <cell r="K1019" t="str">
            <v>Champagne</v>
          </cell>
          <cell r="L1019" t="str">
            <v>Champagne White</v>
          </cell>
          <cell r="M1019" t="str">
            <v>Good</v>
          </cell>
          <cell r="N1019">
            <v>16.2836</v>
          </cell>
          <cell r="O1019">
            <v>2.6718999999999999</v>
          </cell>
        </row>
        <row r="1020">
          <cell r="B1020">
            <v>11130</v>
          </cell>
          <cell r="C1020" t="str">
            <v>BOUCHE PERE BRUT 37.5x12</v>
          </cell>
          <cell r="D1020" t="str">
            <v>Bouché Père et Fils Cuvée Réservé Brut</v>
          </cell>
          <cell r="E1020" t="str">
            <v>EA</v>
          </cell>
          <cell r="F1020">
            <v>12</v>
          </cell>
          <cell r="G1020" t="str">
            <v>37.5 cl x 12</v>
          </cell>
          <cell r="H1020" t="str">
            <v>S</v>
          </cell>
          <cell r="I1020" t="str">
            <v>France</v>
          </cell>
          <cell r="J1020" t="str">
            <v>France</v>
          </cell>
          <cell r="K1020" t="str">
            <v>Champagne</v>
          </cell>
          <cell r="L1020" t="str">
            <v>Champagne White</v>
          </cell>
          <cell r="M1020" t="str">
            <v>Price Fighter</v>
          </cell>
          <cell r="N1020">
            <v>7.4066000000000001</v>
          </cell>
          <cell r="O1020">
            <v>1.3359000000000001</v>
          </cell>
        </row>
        <row r="1021">
          <cell r="B1021">
            <v>21869</v>
          </cell>
          <cell r="C1021" t="str">
            <v>ARISTOCRATICO PINOT GRIG 75x12</v>
          </cell>
          <cell r="D1021" t="str">
            <v>L’Aristocratico Pinot Grigio Trentino DOC</v>
          </cell>
          <cell r="E1021" t="str">
            <v>EA</v>
          </cell>
          <cell r="F1021">
            <v>12</v>
          </cell>
          <cell r="G1021" t="str">
            <v>75 cl x 12</v>
          </cell>
          <cell r="H1021" t="str">
            <v>S</v>
          </cell>
          <cell r="I1021" t="str">
            <v>Italy</v>
          </cell>
          <cell r="J1021" t="str">
            <v>Italy</v>
          </cell>
          <cell r="K1021" t="str">
            <v>Trentino-Alto Adige</v>
          </cell>
          <cell r="L1021" t="str">
            <v>Still White</v>
          </cell>
          <cell r="M1021" t="str">
            <v>Good</v>
          </cell>
          <cell r="N1021">
            <v>3.1288999999999998</v>
          </cell>
          <cell r="O1021">
            <v>2.6718999999999999</v>
          </cell>
        </row>
        <row r="1022">
          <cell r="B1022">
            <v>34053</v>
          </cell>
          <cell r="C1022" t="str">
            <v>CASTELBELLO BIANCO 75X12</v>
          </cell>
          <cell r="D1022" t="str">
            <v>Castelbello Bianco, Italia</v>
          </cell>
          <cell r="E1022" t="str">
            <v>EA</v>
          </cell>
          <cell r="F1022">
            <v>12</v>
          </cell>
          <cell r="G1022" t="str">
            <v>75 cl x 12</v>
          </cell>
          <cell r="H1022" t="str">
            <v>U</v>
          </cell>
          <cell r="I1022" t="str">
            <v>Italy</v>
          </cell>
          <cell r="J1022" t="str">
            <v>Italy</v>
          </cell>
          <cell r="K1022" t="str">
            <v>Italy</v>
          </cell>
          <cell r="L1022" t="str">
            <v>Still White</v>
          </cell>
          <cell r="M1022" t="str">
            <v>Price Fighter</v>
          </cell>
          <cell r="N1022">
            <v>1.278</v>
          </cell>
          <cell r="O1022">
            <v>2.1375000000000002</v>
          </cell>
        </row>
        <row r="1023">
          <cell r="B1023">
            <v>34136</v>
          </cell>
          <cell r="C1023" t="str">
            <v>CASTELBELLO ROSATO 75X12</v>
          </cell>
          <cell r="D1023" t="str">
            <v>Castelbello Rosato, Italia</v>
          </cell>
          <cell r="E1023" t="str">
            <v>EA</v>
          </cell>
          <cell r="F1023">
            <v>12</v>
          </cell>
          <cell r="G1023" t="str">
            <v>75 cl x 12</v>
          </cell>
          <cell r="H1023" t="str">
            <v>U</v>
          </cell>
          <cell r="I1023" t="str">
            <v>Italy</v>
          </cell>
          <cell r="J1023" t="str">
            <v>Italy</v>
          </cell>
          <cell r="K1023" t="str">
            <v>Italy</v>
          </cell>
          <cell r="L1023" t="str">
            <v>Still Rose</v>
          </cell>
          <cell r="M1023" t="str">
            <v>Price Fighter</v>
          </cell>
          <cell r="N1023">
            <v>1.2692000000000001</v>
          </cell>
          <cell r="O1023">
            <v>2.1375000000000002</v>
          </cell>
        </row>
        <row r="1024">
          <cell r="B1024">
            <v>44793</v>
          </cell>
          <cell r="C1024" t="str">
            <v>CASTELBELLO ROSSO 10.5% 75X12</v>
          </cell>
          <cell r="D1024" t="str">
            <v>Enoitalia Castelbello Rosso Italia 10.5%</v>
          </cell>
          <cell r="E1024" t="str">
            <v>EA</v>
          </cell>
          <cell r="F1024">
            <v>12</v>
          </cell>
          <cell r="G1024" t="str">
            <v>75 cl x 12</v>
          </cell>
          <cell r="H1024" t="str">
            <v>S</v>
          </cell>
          <cell r="I1024" t="str">
            <v>Italy</v>
          </cell>
          <cell r="J1024" t="str">
            <v>Italy</v>
          </cell>
          <cell r="K1024" t="str">
            <v>Italy</v>
          </cell>
          <cell r="L1024" t="str">
            <v>Still Red</v>
          </cell>
          <cell r="M1024" t="str">
            <v>Price Fighter</v>
          </cell>
          <cell r="N1024">
            <v>1.2428999999999999</v>
          </cell>
          <cell r="O1024">
            <v>2.2444000000000002</v>
          </cell>
        </row>
        <row r="1025">
          <cell r="B1025">
            <v>44801</v>
          </cell>
          <cell r="C1025" t="str">
            <v>CASTELBELLO ROSATO 75X12</v>
          </cell>
          <cell r="D1025" t="str">
            <v>Castelbello Rosato, Italia</v>
          </cell>
          <cell r="E1025" t="str">
            <v>EA</v>
          </cell>
          <cell r="F1025">
            <v>12</v>
          </cell>
          <cell r="G1025" t="str">
            <v>75 cl x 12</v>
          </cell>
          <cell r="H1025" t="str">
            <v>S</v>
          </cell>
          <cell r="I1025" t="str">
            <v>Italy</v>
          </cell>
          <cell r="J1025" t="str">
            <v>Italy</v>
          </cell>
          <cell r="L1025" t="str">
            <v>Still Rose</v>
          </cell>
          <cell r="M1025" t="str">
            <v>Price Fighter</v>
          </cell>
          <cell r="N1025">
            <v>1.2692000000000001</v>
          </cell>
          <cell r="O1025">
            <v>2.2444000000000002</v>
          </cell>
        </row>
        <row r="1026">
          <cell r="B1026">
            <v>44830</v>
          </cell>
          <cell r="C1026" t="str">
            <v>CASTELBELLO BIANCO 10.5% 75X12</v>
          </cell>
          <cell r="D1026" t="str">
            <v>Castelbello Bianco</v>
          </cell>
          <cell r="E1026" t="str">
            <v>EA</v>
          </cell>
          <cell r="F1026">
            <v>12</v>
          </cell>
          <cell r="G1026" t="str">
            <v>75 cl x 12</v>
          </cell>
          <cell r="H1026" t="str">
            <v>S</v>
          </cell>
          <cell r="I1026" t="str">
            <v>Italy</v>
          </cell>
          <cell r="J1026" t="str">
            <v>Italy</v>
          </cell>
          <cell r="K1026" t="str">
            <v>Italy</v>
          </cell>
          <cell r="L1026" t="str">
            <v>Still White</v>
          </cell>
          <cell r="M1026" t="str">
            <v>Price Fighter</v>
          </cell>
          <cell r="N1026">
            <v>1.278</v>
          </cell>
          <cell r="O1026">
            <v>2.2444000000000002</v>
          </cell>
        </row>
        <row r="1027">
          <cell r="B1027">
            <v>11539</v>
          </cell>
          <cell r="C1027" t="str">
            <v>CAVE DE MASSE MED ROSE 75x12</v>
          </cell>
          <cell r="D1027" t="str">
            <v>Cave de Massé Cinsault-Grenache Rosé, Vin de France</v>
          </cell>
          <cell r="E1027" t="str">
            <v>EA</v>
          </cell>
          <cell r="F1027">
            <v>12</v>
          </cell>
          <cell r="G1027" t="str">
            <v>75 cl x 12</v>
          </cell>
          <cell r="H1027" t="str">
            <v>U</v>
          </cell>
          <cell r="I1027" t="str">
            <v>France</v>
          </cell>
          <cell r="J1027" t="str">
            <v>France</v>
          </cell>
          <cell r="K1027" t="str">
            <v>France</v>
          </cell>
          <cell r="L1027" t="str">
            <v>Still Rose</v>
          </cell>
          <cell r="M1027" t="str">
            <v>Best</v>
          </cell>
          <cell r="N1027">
            <v>1.6992</v>
          </cell>
          <cell r="O1027">
            <v>2.6718999999999999</v>
          </cell>
        </row>
        <row r="1028">
          <cell r="B1028">
            <v>11689</v>
          </cell>
          <cell r="C1028" t="str">
            <v>CAVE DE MASSE DRY WHITE 75x12</v>
          </cell>
          <cell r="D1028" t="str">
            <v>Cave de Massé Colombard-Ugni Blanc Dry White, Vin de France</v>
          </cell>
          <cell r="E1028" t="str">
            <v>EA</v>
          </cell>
          <cell r="F1028">
            <v>12</v>
          </cell>
          <cell r="G1028" t="str">
            <v>75 cl x 12</v>
          </cell>
          <cell r="H1028" t="str">
            <v>U</v>
          </cell>
          <cell r="I1028" t="str">
            <v>France</v>
          </cell>
          <cell r="J1028" t="str">
            <v>France</v>
          </cell>
          <cell r="K1028" t="str">
            <v>France</v>
          </cell>
          <cell r="L1028" t="str">
            <v>Still White</v>
          </cell>
          <cell r="M1028" t="str">
            <v>Price Fighter</v>
          </cell>
          <cell r="N1028">
            <v>1.7281</v>
          </cell>
          <cell r="O1028">
            <v>2.3513000000000002</v>
          </cell>
        </row>
        <row r="1029">
          <cell r="B1029">
            <v>11690</v>
          </cell>
          <cell r="C1029" t="str">
            <v>CAVE DE MASSE MED WHITE 75x12</v>
          </cell>
          <cell r="D1029" t="str">
            <v>Cave de Massé Colombard-Ugni Blanc Medium Dry White, Vin de France</v>
          </cell>
          <cell r="E1029" t="str">
            <v>EA</v>
          </cell>
          <cell r="F1029">
            <v>12</v>
          </cell>
          <cell r="G1029" t="str">
            <v>75 cl x 12</v>
          </cell>
          <cell r="H1029" t="str">
            <v>U</v>
          </cell>
          <cell r="I1029" t="str">
            <v>France</v>
          </cell>
          <cell r="J1029" t="str">
            <v>France</v>
          </cell>
          <cell r="K1029" t="str">
            <v>France</v>
          </cell>
          <cell r="L1029" t="str">
            <v>Still White</v>
          </cell>
          <cell r="M1029" t="str">
            <v>Price Fighter</v>
          </cell>
          <cell r="N1029">
            <v>1.7451000000000001</v>
          </cell>
          <cell r="O1029">
            <v>2.3513000000000002</v>
          </cell>
        </row>
        <row r="1030">
          <cell r="B1030">
            <v>27262</v>
          </cell>
          <cell r="C1030" t="str">
            <v>BACK LABEL MED WHITE 75X6</v>
          </cell>
          <cell r="D1030" t="str">
            <v>Back Label Med White</v>
          </cell>
          <cell r="E1030" t="str">
            <v>EA</v>
          </cell>
          <cell r="F1030">
            <v>6</v>
          </cell>
          <cell r="G1030" t="str">
            <v>75 cl x 6</v>
          </cell>
          <cell r="H1030" t="str">
            <v>U</v>
          </cell>
          <cell r="I1030" t="str">
            <v>France</v>
          </cell>
          <cell r="J1030" t="str">
            <v>France</v>
          </cell>
          <cell r="K1030" t="str">
            <v>France</v>
          </cell>
          <cell r="L1030" t="str">
            <v>Still White</v>
          </cell>
          <cell r="M1030" t="str">
            <v>Price Fighter</v>
          </cell>
          <cell r="N1030">
            <v>1.7941</v>
          </cell>
          <cell r="O1030">
            <v>2.2444000000000002</v>
          </cell>
        </row>
        <row r="1031">
          <cell r="B1031">
            <v>27263</v>
          </cell>
          <cell r="C1031" t="str">
            <v>BACK LABEL RED 75X6</v>
          </cell>
          <cell r="D1031" t="str">
            <v>Back Label Red</v>
          </cell>
          <cell r="E1031" t="str">
            <v>EA</v>
          </cell>
          <cell r="F1031">
            <v>6</v>
          </cell>
          <cell r="G1031" t="str">
            <v>75 cl x 6</v>
          </cell>
          <cell r="H1031" t="str">
            <v>U</v>
          </cell>
          <cell r="I1031" t="str">
            <v>France</v>
          </cell>
          <cell r="J1031" t="str">
            <v>France</v>
          </cell>
          <cell r="K1031" t="str">
            <v>France</v>
          </cell>
          <cell r="L1031" t="str">
            <v>Still Red</v>
          </cell>
          <cell r="M1031" t="str">
            <v>Price Fighter</v>
          </cell>
          <cell r="N1031">
            <v>1.7667999999999999</v>
          </cell>
          <cell r="O1031">
            <v>2.6718999999999999</v>
          </cell>
        </row>
        <row r="1032">
          <cell r="B1032">
            <v>39092</v>
          </cell>
          <cell r="C1032" t="str">
            <v>DOUGH AND OIL DRY WHITE 75X6</v>
          </cell>
          <cell r="D1032" t="str">
            <v>Dough And Oil Back Label Dry White</v>
          </cell>
          <cell r="E1032" t="str">
            <v>EA</v>
          </cell>
          <cell r="F1032">
            <v>6</v>
          </cell>
          <cell r="G1032" t="str">
            <v>75 cl x 6</v>
          </cell>
          <cell r="H1032" t="str">
            <v>U</v>
          </cell>
          <cell r="I1032" t="str">
            <v>France</v>
          </cell>
          <cell r="J1032" t="str">
            <v>France</v>
          </cell>
          <cell r="K1032" t="str">
            <v>France</v>
          </cell>
          <cell r="L1032" t="str">
            <v>Still White</v>
          </cell>
          <cell r="M1032" t="str">
            <v>Price Fighter</v>
          </cell>
          <cell r="N1032">
            <v>1.2799</v>
          </cell>
          <cell r="O1032">
            <v>2.3513000000000002</v>
          </cell>
        </row>
        <row r="1033">
          <cell r="B1033">
            <v>39093</v>
          </cell>
          <cell r="C1033" t="str">
            <v>DOUGH AND OIL RED 75X6</v>
          </cell>
          <cell r="D1033" t="str">
            <v>Dough And Oil Back Label Red</v>
          </cell>
          <cell r="E1033" t="str">
            <v>EA</v>
          </cell>
          <cell r="F1033">
            <v>6</v>
          </cell>
          <cell r="G1033" t="str">
            <v>75 cl x 6</v>
          </cell>
          <cell r="H1033" t="str">
            <v>U</v>
          </cell>
          <cell r="I1033" t="str">
            <v>France</v>
          </cell>
          <cell r="J1033" t="str">
            <v>France</v>
          </cell>
          <cell r="K1033" t="str">
            <v>France</v>
          </cell>
          <cell r="L1033" t="str">
            <v>Still Red</v>
          </cell>
          <cell r="M1033" t="str">
            <v>Price Fighter</v>
          </cell>
          <cell r="N1033">
            <v>1.2799</v>
          </cell>
          <cell r="O1033">
            <v>2.6718999999999999</v>
          </cell>
        </row>
        <row r="1034">
          <cell r="B1034">
            <v>43231</v>
          </cell>
          <cell r="C1034" t="str">
            <v>CAVE DE MASSE MED ROSE 75x6</v>
          </cell>
          <cell r="D1034" t="str">
            <v>Cave de Massé Cinsault-Grenache Rosé, Vin de France</v>
          </cell>
          <cell r="E1034" t="str">
            <v>EA</v>
          </cell>
          <cell r="F1034">
            <v>6</v>
          </cell>
          <cell r="G1034" t="str">
            <v>75 cl x 6</v>
          </cell>
          <cell r="H1034" t="str">
            <v>S</v>
          </cell>
          <cell r="I1034" t="str">
            <v>France</v>
          </cell>
          <cell r="J1034" t="str">
            <v>France</v>
          </cell>
          <cell r="K1034" t="str">
            <v>France</v>
          </cell>
          <cell r="M1034" t="str">
            <v>Price Fighter</v>
          </cell>
          <cell r="N1034">
            <v>1.7661</v>
          </cell>
          <cell r="O1034">
            <v>2.6718999999999999</v>
          </cell>
        </row>
        <row r="1035">
          <cell r="B1035">
            <v>43232</v>
          </cell>
          <cell r="C1035" t="str">
            <v>CAVE DE MASSE SOFT RED 75x6</v>
          </cell>
          <cell r="D1035" t="str">
            <v>Cave de Massé Merlot-Carignan Red, Vin de France</v>
          </cell>
          <cell r="E1035" t="str">
            <v>EA</v>
          </cell>
          <cell r="F1035">
            <v>6</v>
          </cell>
          <cell r="G1035" t="str">
            <v>75 cl x 6</v>
          </cell>
          <cell r="H1035" t="str">
            <v>S</v>
          </cell>
          <cell r="I1035" t="str">
            <v>France</v>
          </cell>
          <cell r="J1035" t="str">
            <v>France</v>
          </cell>
          <cell r="K1035" t="str">
            <v>France</v>
          </cell>
          <cell r="M1035" t="str">
            <v>Price Fighter</v>
          </cell>
          <cell r="N1035">
            <v>1.6871</v>
          </cell>
          <cell r="O1035">
            <v>2.6718999999999999</v>
          </cell>
        </row>
        <row r="1036">
          <cell r="B1036">
            <v>43322</v>
          </cell>
          <cell r="C1036" t="str">
            <v>CAVE DE MASSE MED WHITE 75X6</v>
          </cell>
          <cell r="D1036" t="str">
            <v>Cave de Massé Colombard-Ugni Blanc Medium Dry White, Vin de France</v>
          </cell>
          <cell r="E1036" t="str">
            <v>EA</v>
          </cell>
          <cell r="F1036">
            <v>6</v>
          </cell>
          <cell r="G1036" t="str">
            <v>75 cl x 6</v>
          </cell>
          <cell r="H1036" t="str">
            <v>S</v>
          </cell>
          <cell r="I1036" t="str">
            <v>France</v>
          </cell>
          <cell r="J1036" t="str">
            <v>France</v>
          </cell>
          <cell r="K1036" t="str">
            <v>France</v>
          </cell>
          <cell r="L1036" t="str">
            <v>Still White</v>
          </cell>
          <cell r="M1036" t="str">
            <v>Price Fighter</v>
          </cell>
          <cell r="N1036">
            <v>1.8178000000000001</v>
          </cell>
          <cell r="O1036">
            <v>2.2444000000000002</v>
          </cell>
        </row>
        <row r="1037">
          <cell r="B1037">
            <v>43323</v>
          </cell>
          <cell r="C1037" t="str">
            <v>CAVE DE MASSE DRY WHITE 75X6</v>
          </cell>
          <cell r="D1037" t="str">
            <v>Cave de Massé Colombard-Ugni Blanc Dry White, Vin de France</v>
          </cell>
          <cell r="E1037" t="str">
            <v>EA</v>
          </cell>
          <cell r="F1037">
            <v>6</v>
          </cell>
          <cell r="G1037" t="str">
            <v>75 cl x 6</v>
          </cell>
          <cell r="H1037" t="str">
            <v>S</v>
          </cell>
          <cell r="I1037" t="str">
            <v>France</v>
          </cell>
          <cell r="J1037" t="str">
            <v>France</v>
          </cell>
          <cell r="K1037" t="str">
            <v>France</v>
          </cell>
          <cell r="L1037" t="str">
            <v>Still White</v>
          </cell>
          <cell r="M1037" t="str">
            <v>Price Fighter</v>
          </cell>
          <cell r="N1037">
            <v>1.7484999999999999</v>
          </cell>
          <cell r="O1037">
            <v>2.3513000000000002</v>
          </cell>
        </row>
        <row r="1038">
          <cell r="B1038">
            <v>42351</v>
          </cell>
          <cell r="C1038" t="str">
            <v>CHAPEL DOWN VINT RES 75X6</v>
          </cell>
          <cell r="D1038" t="str">
            <v>Chapel Down Vintage Reserve</v>
          </cell>
          <cell r="E1038" t="str">
            <v>EA</v>
          </cell>
          <cell r="F1038">
            <v>6</v>
          </cell>
          <cell r="G1038" t="str">
            <v>75 cl x 6</v>
          </cell>
          <cell r="H1038" t="str">
            <v>U</v>
          </cell>
          <cell r="I1038" t="str">
            <v>United Kingdom</v>
          </cell>
          <cell r="J1038" t="str">
            <v>England</v>
          </cell>
          <cell r="K1038" t="str">
            <v>England</v>
          </cell>
          <cell r="L1038" t="str">
            <v>Sparkling White</v>
          </cell>
          <cell r="M1038" t="str">
            <v>Best</v>
          </cell>
          <cell r="N1038">
            <v>12.783099999999999</v>
          </cell>
          <cell r="O1038">
            <v>2.6718999999999999</v>
          </cell>
        </row>
        <row r="1039">
          <cell r="B1039">
            <v>42439</v>
          </cell>
          <cell r="C1039" t="str">
            <v>CHAPEL DOWN BRUT RES 19 75X6</v>
          </cell>
          <cell r="D1039" t="str">
            <v>Chapel Down Vintage Reserve 2019</v>
          </cell>
          <cell r="E1039" t="str">
            <v>EA</v>
          </cell>
          <cell r="F1039">
            <v>6</v>
          </cell>
          <cell r="G1039" t="str">
            <v>75 cl x 6</v>
          </cell>
          <cell r="H1039" t="str">
            <v>U</v>
          </cell>
          <cell r="I1039" t="str">
            <v>United Kingdom</v>
          </cell>
          <cell r="J1039" t="str">
            <v>England</v>
          </cell>
          <cell r="K1039" t="str">
            <v>England</v>
          </cell>
          <cell r="L1039" t="str">
            <v>Sparkling White</v>
          </cell>
          <cell r="M1039" t="str">
            <v>Best</v>
          </cell>
          <cell r="N1039">
            <v>16.864100000000001</v>
          </cell>
          <cell r="O1039">
            <v>2.6718999999999999</v>
          </cell>
        </row>
        <row r="1040">
          <cell r="B1040">
            <v>43387</v>
          </cell>
          <cell r="C1040" t="str">
            <v>CHAPEL DOWN KIT COTY BDB 75X6</v>
          </cell>
          <cell r="D1040" t="str">
            <v>Chapel Down Kits Coty Blanc de Blancs</v>
          </cell>
          <cell r="E1040" t="str">
            <v>EA</v>
          </cell>
          <cell r="F1040">
            <v>6</v>
          </cell>
          <cell r="G1040" t="str">
            <v>75 cl x 6</v>
          </cell>
          <cell r="H1040" t="str">
            <v>S</v>
          </cell>
          <cell r="I1040" t="str">
            <v>United Kingdom</v>
          </cell>
          <cell r="J1040" t="str">
            <v>England</v>
          </cell>
          <cell r="K1040" t="str">
            <v>England</v>
          </cell>
          <cell r="M1040" t="str">
            <v>Best</v>
          </cell>
          <cell r="N1040">
            <v>27.4194</v>
          </cell>
          <cell r="O1040">
            <v>2.6718999999999999</v>
          </cell>
        </row>
        <row r="1041">
          <cell r="B1041">
            <v>46431</v>
          </cell>
          <cell r="C1041" t="str">
            <v>CHAPEL DOWN BRUT RES 21 75X6</v>
          </cell>
          <cell r="D1041" t="str">
            <v>Chapel Down Vintage Reserve 2021</v>
          </cell>
          <cell r="E1041" t="str">
            <v>EA</v>
          </cell>
          <cell r="F1041">
            <v>6</v>
          </cell>
          <cell r="G1041" t="str">
            <v>75 cl x 6</v>
          </cell>
          <cell r="H1041" t="str">
            <v>S</v>
          </cell>
          <cell r="I1041" t="str">
            <v>United Kingdom</v>
          </cell>
          <cell r="J1041" t="str">
            <v>England</v>
          </cell>
          <cell r="K1041" t="str">
            <v>England</v>
          </cell>
          <cell r="L1041" t="str">
            <v>Sparkling White</v>
          </cell>
          <cell r="M1041" t="str">
            <v>Best</v>
          </cell>
          <cell r="N1041">
            <v>16.8642</v>
          </cell>
          <cell r="O1041">
            <v>2.6718999999999999</v>
          </cell>
        </row>
        <row r="1042">
          <cell r="B1042">
            <v>27176</v>
          </cell>
          <cell r="C1042" t="str">
            <v>CHAPEL DOWN CLASSIC BRUT 75X6</v>
          </cell>
          <cell r="D1042" t="str">
            <v>Chapel Down Classic Brut, England</v>
          </cell>
          <cell r="E1042" t="str">
            <v>EA</v>
          </cell>
          <cell r="F1042">
            <v>6</v>
          </cell>
          <cell r="G1042" t="str">
            <v>75 cl x 6</v>
          </cell>
          <cell r="H1042" t="str">
            <v>S</v>
          </cell>
          <cell r="I1042" t="str">
            <v>United Kingdom</v>
          </cell>
          <cell r="J1042" t="str">
            <v>England</v>
          </cell>
          <cell r="K1042" t="str">
            <v>England</v>
          </cell>
          <cell r="L1042" t="str">
            <v>Sparkling White</v>
          </cell>
          <cell r="M1042" t="str">
            <v>Better</v>
          </cell>
          <cell r="N1042">
            <v>13.664400000000001</v>
          </cell>
          <cell r="O1042">
            <v>2.6718999999999999</v>
          </cell>
        </row>
        <row r="1043">
          <cell r="B1043">
            <v>27178</v>
          </cell>
          <cell r="C1043" t="str">
            <v>FC CHAPEL DOWN BACCHUS 75X6</v>
          </cell>
          <cell r="D1043" t="str">
            <v>Chapel Down Bacchus White, England</v>
          </cell>
          <cell r="E1043" t="str">
            <v>EA</v>
          </cell>
          <cell r="F1043">
            <v>6</v>
          </cell>
          <cell r="G1043" t="str">
            <v>75 cl x 6</v>
          </cell>
          <cell r="H1043" t="str">
            <v>S</v>
          </cell>
          <cell r="I1043" t="str">
            <v>United Kingdom</v>
          </cell>
          <cell r="J1043" t="str">
            <v>England</v>
          </cell>
          <cell r="K1043" t="str">
            <v>England</v>
          </cell>
          <cell r="L1043" t="str">
            <v>Still White</v>
          </cell>
          <cell r="M1043" t="str">
            <v>Better</v>
          </cell>
          <cell r="N1043">
            <v>6.3743999999999996</v>
          </cell>
          <cell r="O1043">
            <v>2.6718999999999999</v>
          </cell>
        </row>
        <row r="1044">
          <cell r="B1044">
            <v>27179</v>
          </cell>
          <cell r="C1044" t="str">
            <v>FC CHAPEL DOWN ENGL ROSE 75X6</v>
          </cell>
          <cell r="D1044" t="str">
            <v>Chapel Down English Rosé, England</v>
          </cell>
          <cell r="E1044" t="str">
            <v>EA</v>
          </cell>
          <cell r="F1044">
            <v>6</v>
          </cell>
          <cell r="G1044" t="str">
            <v>75 cl x 6</v>
          </cell>
          <cell r="H1044" t="str">
            <v>S</v>
          </cell>
          <cell r="I1044" t="str">
            <v>United Kingdom</v>
          </cell>
          <cell r="J1044" t="str">
            <v>England</v>
          </cell>
          <cell r="K1044" t="str">
            <v>England</v>
          </cell>
          <cell r="L1044" t="str">
            <v>Still Rose</v>
          </cell>
          <cell r="M1044" t="str">
            <v>Better</v>
          </cell>
          <cell r="N1044">
            <v>6.3743999999999996</v>
          </cell>
          <cell r="O1044">
            <v>2.6718999999999999</v>
          </cell>
        </row>
        <row r="1045">
          <cell r="B1045">
            <v>27180</v>
          </cell>
          <cell r="C1045" t="str">
            <v>CHAPEL DOWN FLINT DRY 75X6</v>
          </cell>
          <cell r="D1045" t="str">
            <v>Chapel Down Flint Dry, England</v>
          </cell>
          <cell r="E1045" t="str">
            <v>EA</v>
          </cell>
          <cell r="F1045">
            <v>6</v>
          </cell>
          <cell r="G1045" t="str">
            <v>75 cl x 6</v>
          </cell>
          <cell r="H1045" t="str">
            <v>U</v>
          </cell>
          <cell r="I1045" t="str">
            <v>United Kingdom</v>
          </cell>
          <cell r="J1045" t="str">
            <v>England</v>
          </cell>
          <cell r="K1045" t="str">
            <v>England</v>
          </cell>
          <cell r="L1045" t="str">
            <v>Still White</v>
          </cell>
          <cell r="M1045" t="str">
            <v>Better</v>
          </cell>
          <cell r="N1045">
            <v>6.3643999999999998</v>
          </cell>
          <cell r="O1045">
            <v>2.6718999999999999</v>
          </cell>
        </row>
        <row r="1046">
          <cell r="B1046">
            <v>27181</v>
          </cell>
          <cell r="C1046" t="str">
            <v>CHAPEL DOWN ROSE BRUT  75X6</v>
          </cell>
          <cell r="D1046" t="str">
            <v>Chapel Down Brut Sparkling Rosé, England</v>
          </cell>
          <cell r="E1046" t="str">
            <v>EA</v>
          </cell>
          <cell r="F1046">
            <v>6</v>
          </cell>
          <cell r="G1046" t="str">
            <v>75 cl x 6</v>
          </cell>
          <cell r="H1046" t="str">
            <v>S</v>
          </cell>
          <cell r="I1046" t="str">
            <v>United Kingdom</v>
          </cell>
          <cell r="J1046" t="str">
            <v>England</v>
          </cell>
          <cell r="K1046" t="str">
            <v>England</v>
          </cell>
          <cell r="L1046" t="str">
            <v>Sparkling Rose</v>
          </cell>
          <cell r="M1046" t="str">
            <v>Better</v>
          </cell>
          <cell r="N1046">
            <v>13.974399999999999</v>
          </cell>
          <cell r="O1046">
            <v>2.6718999999999999</v>
          </cell>
        </row>
        <row r="1047">
          <cell r="B1047">
            <v>37819</v>
          </cell>
          <cell r="C1047" t="str">
            <v>A TOUCH OF SPARKLE 75X6</v>
          </cell>
          <cell r="D1047" t="str">
            <v>Chapel Down A Touch of Sparkle, England</v>
          </cell>
          <cell r="E1047" t="str">
            <v>EA</v>
          </cell>
          <cell r="F1047">
            <v>6</v>
          </cell>
          <cell r="G1047" t="str">
            <v>75 cl x 6</v>
          </cell>
          <cell r="H1047" t="str">
            <v>S</v>
          </cell>
          <cell r="I1047" t="str">
            <v>United Kingdom</v>
          </cell>
          <cell r="J1047" t="str">
            <v>England</v>
          </cell>
          <cell r="K1047" t="str">
            <v>England</v>
          </cell>
          <cell r="L1047" t="str">
            <v>Sparkling White</v>
          </cell>
          <cell r="M1047" t="str">
            <v>Better</v>
          </cell>
          <cell r="N1047">
            <v>8.1950000000000003</v>
          </cell>
          <cell r="O1047">
            <v>2.3513000000000002</v>
          </cell>
        </row>
        <row r="1048">
          <cell r="B1048">
            <v>41242</v>
          </cell>
          <cell r="C1048" t="str">
            <v>CHAPEL DOWN P NOIR ROSE 75x6</v>
          </cell>
          <cell r="D1048" t="str">
            <v>Chapel Down Pinot Noir Rose, Kent</v>
          </cell>
          <cell r="E1048" t="str">
            <v>EA</v>
          </cell>
          <cell r="F1048">
            <v>6</v>
          </cell>
          <cell r="G1048" t="str">
            <v>75 cl x 6</v>
          </cell>
          <cell r="H1048" t="str">
            <v>U</v>
          </cell>
          <cell r="I1048" t="str">
            <v>United Kingdom</v>
          </cell>
          <cell r="J1048" t="str">
            <v>England</v>
          </cell>
          <cell r="K1048" t="str">
            <v>England</v>
          </cell>
          <cell r="L1048" t="str">
            <v>Still Rose</v>
          </cell>
          <cell r="M1048" t="str">
            <v>Better</v>
          </cell>
          <cell r="N1048">
            <v>8.0181000000000004</v>
          </cell>
          <cell r="O1048">
            <v>2.6718999999999999</v>
          </cell>
        </row>
        <row r="1049">
          <cell r="B1049">
            <v>28368</v>
          </cell>
          <cell r="C1049" t="str">
            <v>CH CISSAC HAUT MEDOC 75x12</v>
          </cell>
          <cell r="D1049" t="str">
            <v>Château Cissac, Haut-Médoc</v>
          </cell>
          <cell r="E1049" t="str">
            <v>EA</v>
          </cell>
          <cell r="F1049">
            <v>12</v>
          </cell>
          <cell r="G1049" t="str">
            <v>75 cl x 12</v>
          </cell>
          <cell r="H1049" t="str">
            <v>S</v>
          </cell>
          <cell r="I1049" t="str">
            <v>France</v>
          </cell>
          <cell r="J1049" t="str">
            <v>France</v>
          </cell>
          <cell r="K1049" t="str">
            <v>Bordeaux</v>
          </cell>
          <cell r="L1049" t="str">
            <v>Still Red</v>
          </cell>
          <cell r="M1049" t="str">
            <v>Better</v>
          </cell>
          <cell r="N1049">
            <v>7.6708999999999996</v>
          </cell>
          <cell r="O1049">
            <v>2.6718999999999999</v>
          </cell>
        </row>
        <row r="1050">
          <cell r="B1050">
            <v>13321</v>
          </cell>
          <cell r="C1050" t="str">
            <v>CH DU SEUIL CERONS 50x12</v>
          </cell>
          <cell r="D1050" t="str">
            <v>Château du Seuil Organic, Cérons</v>
          </cell>
          <cell r="E1050" t="str">
            <v>EA</v>
          </cell>
          <cell r="F1050">
            <v>12</v>
          </cell>
          <cell r="G1050" t="str">
            <v>50 cl x 12</v>
          </cell>
          <cell r="H1050" t="str">
            <v>S</v>
          </cell>
          <cell r="I1050" t="str">
            <v>France</v>
          </cell>
          <cell r="J1050" t="str">
            <v>France</v>
          </cell>
          <cell r="K1050" t="str">
            <v>Bordeaux</v>
          </cell>
          <cell r="M1050" t="str">
            <v>Best</v>
          </cell>
          <cell r="N1050">
            <v>9.0609999999999999</v>
          </cell>
          <cell r="O1050">
            <v>1.7813000000000001</v>
          </cell>
        </row>
        <row r="1051">
          <cell r="B1051">
            <v>11175</v>
          </cell>
          <cell r="C1051" t="str">
            <v>ORG CH DU SEUIL ROUGE 75x12</v>
          </cell>
          <cell r="D1051" t="str">
            <v>Château du Seuil Organic, Graves Rouge</v>
          </cell>
          <cell r="E1051" t="str">
            <v>EA</v>
          </cell>
          <cell r="F1051">
            <v>12</v>
          </cell>
          <cell r="G1051" t="str">
            <v>75 cl x 12</v>
          </cell>
          <cell r="H1051" t="str">
            <v>S</v>
          </cell>
          <cell r="I1051" t="str">
            <v>France</v>
          </cell>
          <cell r="J1051" t="str">
            <v>France</v>
          </cell>
          <cell r="K1051" t="str">
            <v>Bordeaux</v>
          </cell>
          <cell r="M1051" t="str">
            <v>Better</v>
          </cell>
          <cell r="N1051">
            <v>6.9691000000000001</v>
          </cell>
          <cell r="O1051">
            <v>2.6718999999999999</v>
          </cell>
        </row>
        <row r="1052">
          <cell r="B1052">
            <v>11240</v>
          </cell>
          <cell r="C1052" t="str">
            <v>ORG DOM SEUIL MERLOT/CAB 75x12</v>
          </cell>
          <cell r="D1052" t="str">
            <v>Domaine du Seuil Organic, Cadillac Côtes de Bordeaux</v>
          </cell>
          <cell r="E1052" t="str">
            <v>EA</v>
          </cell>
          <cell r="F1052">
            <v>12</v>
          </cell>
          <cell r="G1052" t="str">
            <v>75 cl x 12</v>
          </cell>
          <cell r="H1052" t="str">
            <v>S</v>
          </cell>
          <cell r="I1052" t="str">
            <v>France</v>
          </cell>
          <cell r="J1052" t="str">
            <v>France</v>
          </cell>
          <cell r="K1052" t="str">
            <v>Bordeaux</v>
          </cell>
          <cell r="M1052" t="str">
            <v>Good</v>
          </cell>
          <cell r="N1052">
            <v>4.1913999999999998</v>
          </cell>
          <cell r="O1052">
            <v>2.6718999999999999</v>
          </cell>
        </row>
        <row r="1053">
          <cell r="B1053">
            <v>11286</v>
          </cell>
          <cell r="C1053" t="str">
            <v>ORG CH DU SEUIL BLANC 75x12</v>
          </cell>
          <cell r="D1053" t="str">
            <v>Château du Seuil Organic, Graves Blanc</v>
          </cell>
          <cell r="E1053" t="str">
            <v>EA</v>
          </cell>
          <cell r="F1053">
            <v>12</v>
          </cell>
          <cell r="G1053" t="str">
            <v>75 cl x 12</v>
          </cell>
          <cell r="H1053" t="str">
            <v>S</v>
          </cell>
          <cell r="I1053" t="str">
            <v>France</v>
          </cell>
          <cell r="J1053" t="str">
            <v>France</v>
          </cell>
          <cell r="K1053" t="str">
            <v>Bordeaux</v>
          </cell>
          <cell r="M1053" t="str">
            <v>Better</v>
          </cell>
          <cell r="N1053">
            <v>6.0919999999999996</v>
          </cell>
          <cell r="O1053">
            <v>2.6718999999999999</v>
          </cell>
        </row>
        <row r="1054">
          <cell r="B1054">
            <v>11294</v>
          </cell>
          <cell r="C1054" t="str">
            <v>ORG DOM SEUIL SAUV/SEMIL 75x12</v>
          </cell>
          <cell r="D1054" t="str">
            <v>Domaine du Seuil Organic, Bordeaux Blanc</v>
          </cell>
          <cell r="E1054" t="str">
            <v>EA</v>
          </cell>
          <cell r="F1054">
            <v>12</v>
          </cell>
          <cell r="G1054" t="str">
            <v>75 cl x 12</v>
          </cell>
          <cell r="H1054" t="str">
            <v>S</v>
          </cell>
          <cell r="I1054" t="str">
            <v>France</v>
          </cell>
          <cell r="J1054" t="str">
            <v>France</v>
          </cell>
          <cell r="K1054" t="str">
            <v>Bordeaux</v>
          </cell>
          <cell r="L1054" t="str">
            <v>Still White</v>
          </cell>
          <cell r="M1054" t="str">
            <v>Good</v>
          </cell>
          <cell r="N1054">
            <v>3.899</v>
          </cell>
          <cell r="O1054">
            <v>2.6718999999999999</v>
          </cell>
        </row>
        <row r="1055">
          <cell r="B1055">
            <v>12164</v>
          </cell>
          <cell r="C1055" t="str">
            <v>ORG CH DU SEUIL ROSE 75x12</v>
          </cell>
          <cell r="D1055" t="str">
            <v>Château du Seuil Organic, Bordeaux Rosé</v>
          </cell>
          <cell r="E1055" t="str">
            <v>EA</v>
          </cell>
          <cell r="F1055">
            <v>12</v>
          </cell>
          <cell r="G1055" t="str">
            <v>75 cl x 12</v>
          </cell>
          <cell r="H1055" t="str">
            <v>U</v>
          </cell>
          <cell r="I1055" t="str">
            <v>France</v>
          </cell>
          <cell r="J1055" t="str">
            <v>France</v>
          </cell>
          <cell r="K1055" t="str">
            <v>Bordeaux</v>
          </cell>
          <cell r="M1055" t="str">
            <v>Good</v>
          </cell>
          <cell r="N1055">
            <v>3.5467</v>
          </cell>
          <cell r="O1055">
            <v>2.6718999999999999</v>
          </cell>
        </row>
        <row r="1056">
          <cell r="B1056">
            <v>32281</v>
          </cell>
          <cell r="C1056" t="str">
            <v>CH SEUIL WHITE 75X12</v>
          </cell>
          <cell r="D1056" t="str">
            <v>Château du Seuil Graves White 2015 (Brasserie Blanc)</v>
          </cell>
          <cell r="E1056" t="str">
            <v>EA</v>
          </cell>
          <cell r="F1056">
            <v>12</v>
          </cell>
          <cell r="G1056" t="str">
            <v>75 cl x 12</v>
          </cell>
          <cell r="H1056" t="str">
            <v>U</v>
          </cell>
          <cell r="I1056" t="str">
            <v>France</v>
          </cell>
          <cell r="J1056" t="str">
            <v>France</v>
          </cell>
          <cell r="K1056" t="str">
            <v>Bordeaux</v>
          </cell>
          <cell r="L1056" t="str">
            <v>Still White</v>
          </cell>
          <cell r="M1056" t="str">
            <v>Good</v>
          </cell>
          <cell r="N1056">
            <v>4.6249000000000002</v>
          </cell>
          <cell r="O1056">
            <v>2.6718999999999999</v>
          </cell>
        </row>
        <row r="1057">
          <cell r="B1057">
            <v>14705</v>
          </cell>
          <cell r="C1057" t="str">
            <v>CROFT ORIGINAL SHERRY 75x6</v>
          </cell>
          <cell r="D1057" t="str">
            <v>Croft Original, Pale Cream Sherry</v>
          </cell>
          <cell r="E1057" t="str">
            <v>EA</v>
          </cell>
          <cell r="F1057">
            <v>6</v>
          </cell>
          <cell r="G1057" t="str">
            <v>75 cl x 6</v>
          </cell>
          <cell r="H1057" t="str">
            <v>S</v>
          </cell>
          <cell r="I1057" t="str">
            <v>Spain</v>
          </cell>
          <cell r="J1057" t="str">
            <v>Spain</v>
          </cell>
          <cell r="K1057" t="str">
            <v>Andalucía</v>
          </cell>
          <cell r="M1057" t="str">
            <v>Good</v>
          </cell>
          <cell r="N1057">
            <v>4.9008000000000003</v>
          </cell>
          <cell r="O1057">
            <v>3.7406000000000001</v>
          </cell>
        </row>
        <row r="1058">
          <cell r="B1058">
            <v>13259</v>
          </cell>
          <cell r="C1058" t="str">
            <v>CRUSAN COLOM/SAUVIGNON 75x6</v>
          </cell>
          <cell r="D1058" t="str">
            <v>Crusan Colombard-Sauvignon Blanc, Côtes de Gascogne</v>
          </cell>
          <cell r="E1058" t="str">
            <v>EA</v>
          </cell>
          <cell r="F1058">
            <v>6</v>
          </cell>
          <cell r="G1058" t="str">
            <v>75 cl x 6</v>
          </cell>
          <cell r="H1058" t="str">
            <v>S</v>
          </cell>
          <cell r="I1058" t="str">
            <v>France</v>
          </cell>
          <cell r="J1058" t="str">
            <v>France</v>
          </cell>
          <cell r="K1058" t="str">
            <v>South West France</v>
          </cell>
          <cell r="M1058" t="str">
            <v>Price Fighter</v>
          </cell>
          <cell r="N1058">
            <v>1.8889</v>
          </cell>
          <cell r="O1058">
            <v>2.3513000000000002</v>
          </cell>
        </row>
        <row r="1059">
          <cell r="B1059">
            <v>13261</v>
          </cell>
          <cell r="C1059" t="str">
            <v>CRUSAN GRENACHE/MERLOT 75x6</v>
          </cell>
          <cell r="D1059" t="str">
            <v>Crusan Grenache-Merlot, Pays d’Oc</v>
          </cell>
          <cell r="E1059" t="str">
            <v>EA</v>
          </cell>
          <cell r="F1059">
            <v>6</v>
          </cell>
          <cell r="G1059" t="str">
            <v>75 cl x 6</v>
          </cell>
          <cell r="H1059" t="str">
            <v>S</v>
          </cell>
          <cell r="I1059" t="str">
            <v>France</v>
          </cell>
          <cell r="J1059" t="str">
            <v>France</v>
          </cell>
          <cell r="K1059" t="str">
            <v>Languedoc-Roussillon</v>
          </cell>
          <cell r="M1059" t="str">
            <v>Price Fighter</v>
          </cell>
          <cell r="N1059">
            <v>1.8099000000000001</v>
          </cell>
          <cell r="O1059">
            <v>2.6718999999999999</v>
          </cell>
        </row>
        <row r="1060">
          <cell r="B1060">
            <v>20847</v>
          </cell>
          <cell r="C1060" t="str">
            <v>CRUSAN ROSE 75x6</v>
          </cell>
          <cell r="D1060" t="str">
            <v>Crusan Cinsault-Syrah Rosé, Pays d’Oc</v>
          </cell>
          <cell r="E1060" t="str">
            <v>EA</v>
          </cell>
          <cell r="F1060">
            <v>6</v>
          </cell>
          <cell r="G1060" t="str">
            <v>75 cl x 6</v>
          </cell>
          <cell r="H1060" t="str">
            <v>U</v>
          </cell>
          <cell r="I1060" t="str">
            <v>France</v>
          </cell>
          <cell r="J1060" t="str">
            <v>France</v>
          </cell>
          <cell r="K1060" t="str">
            <v>Languedoc-Roussillon</v>
          </cell>
          <cell r="L1060" t="str">
            <v>Still Rose</v>
          </cell>
          <cell r="M1060" t="str">
            <v>Price Fighter</v>
          </cell>
          <cell r="N1060">
            <v>1.8099000000000001</v>
          </cell>
          <cell r="O1060">
            <v>2.6718999999999999</v>
          </cell>
        </row>
        <row r="1061">
          <cell r="B1061">
            <v>27218</v>
          </cell>
          <cell r="C1061" t="str">
            <v>CULLINAN VIEW PINOTAGE 75x12</v>
          </cell>
          <cell r="D1061" t="str">
            <v>Cullinan View Pinotage, Western Cape</v>
          </cell>
          <cell r="E1061" t="str">
            <v>EA</v>
          </cell>
          <cell r="F1061">
            <v>12</v>
          </cell>
          <cell r="G1061" t="str">
            <v>75 cl x 12</v>
          </cell>
          <cell r="H1061" t="str">
            <v>S</v>
          </cell>
          <cell r="I1061" t="str">
            <v>South Africa</v>
          </cell>
          <cell r="J1061" t="str">
            <v>South Africa</v>
          </cell>
          <cell r="K1061" t="str">
            <v>Western Cape</v>
          </cell>
          <cell r="L1061" t="str">
            <v>Still Red</v>
          </cell>
          <cell r="M1061" t="str">
            <v>Price Fighter</v>
          </cell>
          <cell r="N1061">
            <v>1.4004000000000001</v>
          </cell>
          <cell r="O1061">
            <v>2.6718999999999999</v>
          </cell>
        </row>
        <row r="1062">
          <cell r="B1062">
            <v>27219</v>
          </cell>
          <cell r="C1062" t="str">
            <v>CULLINAN VIEW CHEN ROSE 75x12</v>
          </cell>
          <cell r="D1062" t="str">
            <v>Cullinan View Chenin Blanc Rosé, Western Cape</v>
          </cell>
          <cell r="E1062" t="str">
            <v>EA</v>
          </cell>
          <cell r="F1062">
            <v>12</v>
          </cell>
          <cell r="G1062" t="str">
            <v>75 cl x 12</v>
          </cell>
          <cell r="H1062" t="str">
            <v>S</v>
          </cell>
          <cell r="I1062" t="str">
            <v>South Africa</v>
          </cell>
          <cell r="J1062" t="str">
            <v>South Africa</v>
          </cell>
          <cell r="K1062" t="str">
            <v>Western Cape</v>
          </cell>
          <cell r="L1062" t="str">
            <v>Still Rose</v>
          </cell>
          <cell r="M1062" t="str">
            <v>Price Fighter</v>
          </cell>
          <cell r="N1062">
            <v>1.8069</v>
          </cell>
          <cell r="O1062">
            <v>2.6718999999999999</v>
          </cell>
        </row>
        <row r="1063">
          <cell r="B1063">
            <v>27220</v>
          </cell>
          <cell r="C1063" t="str">
            <v>CULLINAN VIEW SAUVIGNON 75x12</v>
          </cell>
          <cell r="D1063" t="str">
            <v>Cullinan View Sauvignon Blanc, Western Cape</v>
          </cell>
          <cell r="E1063" t="str">
            <v>EA</v>
          </cell>
          <cell r="F1063">
            <v>12</v>
          </cell>
          <cell r="G1063" t="str">
            <v>75 cl x 12</v>
          </cell>
          <cell r="H1063" t="str">
            <v>U</v>
          </cell>
          <cell r="I1063" t="str">
            <v>South Africa</v>
          </cell>
          <cell r="J1063" t="str">
            <v>South Africa</v>
          </cell>
          <cell r="K1063" t="str">
            <v>Western Cape</v>
          </cell>
          <cell r="L1063" t="str">
            <v>Still White</v>
          </cell>
          <cell r="M1063" t="str">
            <v>Price Fighter</v>
          </cell>
          <cell r="N1063">
            <v>1.5204</v>
          </cell>
          <cell r="O1063">
            <v>2.6718999999999999</v>
          </cell>
        </row>
        <row r="1064">
          <cell r="B1064">
            <v>27221</v>
          </cell>
          <cell r="C1064" t="str">
            <v>CULLINAN VIEW SHIRAZ 75x12</v>
          </cell>
          <cell r="D1064" t="str">
            <v>Cullinan View Shiraz, Western Cape</v>
          </cell>
          <cell r="E1064" t="str">
            <v>EA</v>
          </cell>
          <cell r="F1064">
            <v>12</v>
          </cell>
          <cell r="G1064" t="str">
            <v>75 cl x 12</v>
          </cell>
          <cell r="H1064" t="str">
            <v>U</v>
          </cell>
          <cell r="I1064" t="str">
            <v>South Africa</v>
          </cell>
          <cell r="J1064" t="str">
            <v>South Africa</v>
          </cell>
          <cell r="K1064" t="str">
            <v>Western Cape</v>
          </cell>
          <cell r="L1064" t="str">
            <v>Still Red</v>
          </cell>
          <cell r="M1064" t="str">
            <v>Price Fighter</v>
          </cell>
          <cell r="N1064">
            <v>1.9636</v>
          </cell>
          <cell r="O1064">
            <v>2.6718999999999999</v>
          </cell>
        </row>
        <row r="1065">
          <cell r="B1065">
            <v>45983</v>
          </cell>
          <cell r="C1065" t="str">
            <v>CULLINAN VIEW CHENIN 11% 75X6</v>
          </cell>
          <cell r="D1065" t="str">
            <v>Cullinan View Chenin Blanc, Western Cape</v>
          </cell>
          <cell r="E1065" t="str">
            <v>EA</v>
          </cell>
          <cell r="F1065">
            <v>6</v>
          </cell>
          <cell r="G1065" t="str">
            <v>75 cl x 6</v>
          </cell>
          <cell r="H1065" t="str">
            <v>S</v>
          </cell>
          <cell r="I1065" t="str">
            <v>South Africa</v>
          </cell>
          <cell r="J1065" t="str">
            <v>South Africa</v>
          </cell>
          <cell r="K1065" t="str">
            <v>Western Cape</v>
          </cell>
          <cell r="L1065" t="str">
            <v>Still White</v>
          </cell>
          <cell r="M1065" t="str">
            <v>Price Fighter</v>
          </cell>
          <cell r="N1065">
            <v>1.1583000000000001</v>
          </cell>
          <cell r="O1065">
            <v>2.3513000000000002</v>
          </cell>
        </row>
        <row r="1066">
          <cell r="B1066">
            <v>46643</v>
          </cell>
          <cell r="C1066" t="str">
            <v>CULLINAN VIEW PINOTAGE 75x6</v>
          </cell>
          <cell r="D1066" t="str">
            <v>Cullinan View Pinotage SA 2024 12.5%</v>
          </cell>
          <cell r="E1066" t="str">
            <v>EA</v>
          </cell>
          <cell r="F1066">
            <v>6</v>
          </cell>
          <cell r="G1066" t="str">
            <v>75 cl x 6</v>
          </cell>
          <cell r="H1066" t="str">
            <v>Z</v>
          </cell>
          <cell r="I1066" t="str">
            <v>South Africa</v>
          </cell>
          <cell r="J1066" t="str">
            <v>South Africa</v>
          </cell>
          <cell r="K1066" t="str">
            <v>Western Cape</v>
          </cell>
          <cell r="L1066" t="str">
            <v>Still Red</v>
          </cell>
          <cell r="M1066" t="str">
            <v>Price Fighter</v>
          </cell>
          <cell r="N1066">
            <v>1.0844</v>
          </cell>
          <cell r="O1066">
            <v>2.6718999999999999</v>
          </cell>
        </row>
        <row r="1067">
          <cell r="B1067">
            <v>11075</v>
          </cell>
          <cell r="C1067" t="str">
            <v>DOM PERIGNON BRUT 75X6</v>
          </cell>
          <cell r="D1067" t="str">
            <v>Dom Pérignon Brut</v>
          </cell>
          <cell r="E1067" t="str">
            <v>EA</v>
          </cell>
          <cell r="F1067">
            <v>6</v>
          </cell>
          <cell r="G1067" t="str">
            <v>75 cl x 6</v>
          </cell>
          <cell r="H1067" t="str">
            <v>S</v>
          </cell>
          <cell r="I1067" t="str">
            <v>France</v>
          </cell>
          <cell r="J1067" t="str">
            <v>France</v>
          </cell>
          <cell r="K1067" t="str">
            <v>Champagne</v>
          </cell>
          <cell r="L1067" t="str">
            <v>Champagne White</v>
          </cell>
          <cell r="M1067" t="str">
            <v>Best</v>
          </cell>
          <cell r="N1067">
            <v>127.37439999999999</v>
          </cell>
          <cell r="O1067">
            <v>2.6718999999999999</v>
          </cell>
        </row>
        <row r="1068">
          <cell r="B1068">
            <v>33809</v>
          </cell>
          <cell r="C1068" t="str">
            <v>DOM PERIGNON GIFTBOX 75X6</v>
          </cell>
          <cell r="D1068" t="str">
            <v>Dom Pérignon Brut Gift Box</v>
          </cell>
          <cell r="E1068" t="str">
            <v>EA</v>
          </cell>
          <cell r="F1068">
            <v>6</v>
          </cell>
          <cell r="G1068" t="str">
            <v>75 cl x 6</v>
          </cell>
          <cell r="H1068" t="str">
            <v>S</v>
          </cell>
          <cell r="I1068" t="str">
            <v>France</v>
          </cell>
          <cell r="J1068" t="str">
            <v>France</v>
          </cell>
          <cell r="K1068" t="str">
            <v>Champagne</v>
          </cell>
          <cell r="L1068" t="str">
            <v>Champagne White</v>
          </cell>
          <cell r="M1068" t="str">
            <v>Best</v>
          </cell>
          <cell r="N1068">
            <v>133.87440000000001</v>
          </cell>
          <cell r="O1068">
            <v>2.6718999999999999</v>
          </cell>
        </row>
        <row r="1069">
          <cell r="B1069">
            <v>38717</v>
          </cell>
          <cell r="C1069" t="str">
            <v>DOM PERIGNON GIFTBOX 75X6</v>
          </cell>
          <cell r="D1069" t="str">
            <v>Dom Pérignon Brut Gift Box (Aspers Casinos only)</v>
          </cell>
          <cell r="E1069" t="str">
            <v>EA</v>
          </cell>
          <cell r="F1069">
            <v>6</v>
          </cell>
          <cell r="G1069" t="str">
            <v>75 cl x 6</v>
          </cell>
          <cell r="H1069" t="str">
            <v>U</v>
          </cell>
          <cell r="I1069" t="str">
            <v>France</v>
          </cell>
          <cell r="J1069" t="str">
            <v>France</v>
          </cell>
          <cell r="K1069" t="str">
            <v>Champagne</v>
          </cell>
          <cell r="L1069" t="str">
            <v>Champagne White</v>
          </cell>
          <cell r="M1069" t="str">
            <v>Best</v>
          </cell>
          <cell r="N1069">
            <v>117.3914</v>
          </cell>
          <cell r="O1069">
            <v>2.6718999999999999</v>
          </cell>
        </row>
        <row r="1070">
          <cell r="B1070">
            <v>74478</v>
          </cell>
          <cell r="C1070" t="str">
            <v>DOM PERIGNON 10 75X6 GIFT</v>
          </cell>
          <cell r="D1070" t="str">
            <v>Dom Perignon Brut 2010 Gift Pack</v>
          </cell>
          <cell r="E1070" t="str">
            <v>EA</v>
          </cell>
          <cell r="F1070">
            <v>6</v>
          </cell>
          <cell r="G1070" t="str">
            <v>75 cl x 6</v>
          </cell>
          <cell r="H1070" t="str">
            <v>U</v>
          </cell>
          <cell r="I1070" t="str">
            <v>France</v>
          </cell>
          <cell r="J1070" t="str">
            <v>France</v>
          </cell>
          <cell r="K1070" t="str">
            <v>Champagne</v>
          </cell>
          <cell r="L1070" t="str">
            <v>Champagne White</v>
          </cell>
          <cell r="M1070" t="str">
            <v>Best</v>
          </cell>
          <cell r="N1070">
            <v>97.891400000000004</v>
          </cell>
          <cell r="O1070">
            <v>2.6718999999999999</v>
          </cell>
        </row>
        <row r="1071">
          <cell r="B1071">
            <v>24155</v>
          </cell>
          <cell r="C1071" t="str">
            <v>DOM PERIGNON ROSE 150X3</v>
          </cell>
          <cell r="D1071" t="str">
            <v>Dom Pérignon Rosé Vintage</v>
          </cell>
          <cell r="E1071" t="str">
            <v>EA</v>
          </cell>
          <cell r="F1071">
            <v>3</v>
          </cell>
          <cell r="G1071" t="str">
            <v>1.5 lt x 3</v>
          </cell>
          <cell r="H1071" t="str">
            <v>S</v>
          </cell>
          <cell r="I1071" t="str">
            <v>France</v>
          </cell>
          <cell r="J1071" t="str">
            <v>France</v>
          </cell>
          <cell r="K1071" t="str">
            <v>Champagne</v>
          </cell>
          <cell r="L1071" t="str">
            <v>Champagne Rose</v>
          </cell>
          <cell r="M1071" t="str">
            <v>Best</v>
          </cell>
          <cell r="N1071">
            <v>638.15620000000001</v>
          </cell>
          <cell r="O1071">
            <v>5.3437999999999999</v>
          </cell>
        </row>
        <row r="1072">
          <cell r="B1072">
            <v>25026</v>
          </cell>
          <cell r="C1072" t="str">
            <v>DOM PERIGNON LUMINOUS 150X3</v>
          </cell>
          <cell r="D1072" t="str">
            <v>Dom Pérignon Vintage Luminous Label</v>
          </cell>
          <cell r="E1072" t="str">
            <v>EA</v>
          </cell>
          <cell r="F1072">
            <v>3</v>
          </cell>
          <cell r="G1072" t="str">
            <v>1.5 lt x 3</v>
          </cell>
          <cell r="H1072" t="str">
            <v>S</v>
          </cell>
          <cell r="I1072" t="str">
            <v>France</v>
          </cell>
          <cell r="J1072" t="str">
            <v>France</v>
          </cell>
          <cell r="K1072" t="str">
            <v>Champagne</v>
          </cell>
          <cell r="L1072" t="str">
            <v>Champagne White</v>
          </cell>
          <cell r="M1072" t="str">
            <v>Best</v>
          </cell>
          <cell r="N1072">
            <v>365.15620000000001</v>
          </cell>
          <cell r="O1072">
            <v>5.3437999999999999</v>
          </cell>
        </row>
        <row r="1073">
          <cell r="B1073">
            <v>26476</v>
          </cell>
          <cell r="C1073" t="str">
            <v>DOM PERIGNON ROSE LUM 150X3</v>
          </cell>
          <cell r="D1073" t="str">
            <v>Dom Pérignon Rosé Luminous</v>
          </cell>
          <cell r="E1073" t="str">
            <v>EA</v>
          </cell>
          <cell r="F1073">
            <v>3</v>
          </cell>
          <cell r="G1073" t="str">
            <v>1.5 lt x 3</v>
          </cell>
          <cell r="H1073" t="str">
            <v>S</v>
          </cell>
          <cell r="I1073" t="str">
            <v>France</v>
          </cell>
          <cell r="J1073" t="str">
            <v>France</v>
          </cell>
          <cell r="K1073" t="str">
            <v>Champagne</v>
          </cell>
          <cell r="L1073" t="str">
            <v>Champagne Rose</v>
          </cell>
          <cell r="M1073" t="str">
            <v>Best</v>
          </cell>
          <cell r="N1073">
            <v>699.90620000000001</v>
          </cell>
          <cell r="O1073">
            <v>5.3437999999999999</v>
          </cell>
        </row>
        <row r="1074">
          <cell r="B1074">
            <v>26932</v>
          </cell>
          <cell r="C1074" t="str">
            <v>DOM PERIGNON VINTAGE 150x3</v>
          </cell>
          <cell r="D1074" t="str">
            <v>Dom Pérignon Brut</v>
          </cell>
          <cell r="E1074" t="str">
            <v>EA</v>
          </cell>
          <cell r="F1074">
            <v>3</v>
          </cell>
          <cell r="G1074" t="str">
            <v>1.5 lt x 3</v>
          </cell>
          <cell r="H1074" t="str">
            <v>S</v>
          </cell>
          <cell r="I1074" t="str">
            <v>France</v>
          </cell>
          <cell r="J1074" t="str">
            <v>France</v>
          </cell>
          <cell r="K1074" t="str">
            <v>Champagne</v>
          </cell>
          <cell r="L1074" t="str">
            <v>Champagne White</v>
          </cell>
          <cell r="M1074" t="str">
            <v>Best</v>
          </cell>
          <cell r="N1074">
            <v>319.74889999999999</v>
          </cell>
          <cell r="O1074">
            <v>5.3437999999999999</v>
          </cell>
        </row>
        <row r="1075">
          <cell r="B1075">
            <v>71620</v>
          </cell>
          <cell r="C1075" t="str">
            <v>FW DOM PERIGNON ROSE 05 1.5X3</v>
          </cell>
          <cell r="D1075" t="str">
            <v>Dom Perignon Rose Vintage 2005</v>
          </cell>
          <cell r="E1075" t="str">
            <v>EA</v>
          </cell>
          <cell r="F1075">
            <v>3</v>
          </cell>
          <cell r="G1075" t="str">
            <v>1.5 lt x 3</v>
          </cell>
          <cell r="H1075" t="str">
            <v>U</v>
          </cell>
          <cell r="I1075" t="str">
            <v>France</v>
          </cell>
          <cell r="J1075" t="str">
            <v>France</v>
          </cell>
          <cell r="K1075" t="str">
            <v>Champagne</v>
          </cell>
          <cell r="L1075" t="str">
            <v>Champagne Rose</v>
          </cell>
          <cell r="M1075" t="str">
            <v>Fine Wine</v>
          </cell>
          <cell r="N1075">
            <v>526.6721</v>
          </cell>
          <cell r="O1075">
            <v>5.3437999999999999</v>
          </cell>
        </row>
        <row r="1076">
          <cell r="B1076">
            <v>73267</v>
          </cell>
          <cell r="C1076" t="str">
            <v>DOM PERIGNON ROSE 06 1.5X3</v>
          </cell>
          <cell r="D1076" t="str">
            <v>Dom Perignon Rose Vintage 2006</v>
          </cell>
          <cell r="E1076" t="str">
            <v>EA</v>
          </cell>
          <cell r="F1076">
            <v>3</v>
          </cell>
          <cell r="G1076" t="str">
            <v>1.5 lt x 3</v>
          </cell>
          <cell r="H1076" t="str">
            <v>U</v>
          </cell>
          <cell r="I1076" t="str">
            <v>France</v>
          </cell>
          <cell r="J1076" t="str">
            <v>France</v>
          </cell>
          <cell r="K1076" t="str">
            <v>Champagne</v>
          </cell>
          <cell r="L1076" t="str">
            <v>Champagne Rose</v>
          </cell>
          <cell r="M1076" t="str">
            <v>Wine of Distinction</v>
          </cell>
          <cell r="N1076">
            <v>526.57939999999996</v>
          </cell>
          <cell r="O1076">
            <v>5.3437999999999999</v>
          </cell>
        </row>
        <row r="1077">
          <cell r="B1077">
            <v>24154</v>
          </cell>
          <cell r="C1077" t="str">
            <v>DOM PERIGNON VINTAGE 3Lx1</v>
          </cell>
          <cell r="D1077" t="str">
            <v>Dom Pérignon Vintage</v>
          </cell>
          <cell r="E1077" t="str">
            <v>EA</v>
          </cell>
          <cell r="F1077">
            <v>1</v>
          </cell>
          <cell r="G1077" t="str">
            <v>3 lt x 1</v>
          </cell>
          <cell r="H1077" t="str">
            <v>S</v>
          </cell>
          <cell r="I1077" t="str">
            <v>France</v>
          </cell>
          <cell r="J1077" t="str">
            <v>France</v>
          </cell>
          <cell r="K1077" t="str">
            <v>Champagne</v>
          </cell>
          <cell r="L1077" t="str">
            <v>Champagne White</v>
          </cell>
          <cell r="M1077" t="str">
            <v>Best</v>
          </cell>
          <cell r="N1077">
            <v>1923.0625</v>
          </cell>
          <cell r="O1077">
            <v>10.6875</v>
          </cell>
        </row>
        <row r="1078">
          <cell r="B1078">
            <v>42466</v>
          </cell>
          <cell r="C1078" t="str">
            <v>DOM PERIGNON ROSE 04 3LX1</v>
          </cell>
          <cell r="D1078" t="str">
            <v>Dom Pérignon Brut Rosé - BWL - KOKO CLUB 80 - PKR ONLY</v>
          </cell>
          <cell r="E1078" t="str">
            <v>CS</v>
          </cell>
          <cell r="F1078">
            <v>1</v>
          </cell>
          <cell r="G1078" t="str">
            <v>3 lt x 1</v>
          </cell>
          <cell r="H1078" t="str">
            <v>S</v>
          </cell>
          <cell r="I1078" t="str">
            <v>France</v>
          </cell>
          <cell r="J1078" t="str">
            <v>France</v>
          </cell>
          <cell r="K1078" t="str">
            <v>Languedoc-Roussillon</v>
          </cell>
          <cell r="L1078" t="str">
            <v>Sparkling Rose</v>
          </cell>
          <cell r="M1078" t="str">
            <v>Best</v>
          </cell>
          <cell r="N1078">
            <v>3628.5625</v>
          </cell>
          <cell r="O1078">
            <v>10.6875</v>
          </cell>
        </row>
        <row r="1079">
          <cell r="B1079">
            <v>20676</v>
          </cell>
          <cell r="C1079" t="str">
            <v>FW DOM PERIGNON P2 04 75X3</v>
          </cell>
          <cell r="D1079" t="str">
            <v>Dom Pérignon P2 2004</v>
          </cell>
          <cell r="E1079" t="str">
            <v>EA</v>
          </cell>
          <cell r="F1079">
            <v>3</v>
          </cell>
          <cell r="G1079" t="str">
            <v>75 cl x 3</v>
          </cell>
          <cell r="H1079" t="str">
            <v>S</v>
          </cell>
          <cell r="I1079" t="str">
            <v>France</v>
          </cell>
          <cell r="J1079" t="str">
            <v>France</v>
          </cell>
          <cell r="K1079" t="str">
            <v>Champagne</v>
          </cell>
          <cell r="L1079" t="str">
            <v>Sparkling White</v>
          </cell>
          <cell r="M1079" t="str">
            <v>Best</v>
          </cell>
          <cell r="N1079">
            <v>270.37439999999998</v>
          </cell>
          <cell r="O1079">
            <v>2.6718999999999999</v>
          </cell>
        </row>
        <row r="1080">
          <cell r="B1080">
            <v>25027</v>
          </cell>
          <cell r="C1080" t="str">
            <v>DOM PERIGNON VIN LUMINOUS 75x3</v>
          </cell>
          <cell r="D1080" t="str">
            <v>Dom Pérignon Vintage Luminous</v>
          </cell>
          <cell r="E1080" t="str">
            <v>EA</v>
          </cell>
          <cell r="F1080">
            <v>3</v>
          </cell>
          <cell r="G1080" t="str">
            <v>75 cl x 3</v>
          </cell>
          <cell r="H1080" t="str">
            <v>S</v>
          </cell>
          <cell r="I1080" t="str">
            <v>France</v>
          </cell>
          <cell r="J1080" t="str">
            <v>France</v>
          </cell>
          <cell r="K1080" t="str">
            <v>Champagne</v>
          </cell>
          <cell r="L1080" t="str">
            <v>Champagne White</v>
          </cell>
          <cell r="M1080" t="str">
            <v>Best</v>
          </cell>
          <cell r="N1080">
            <v>149.8914</v>
          </cell>
          <cell r="O1080">
            <v>2.6718999999999999</v>
          </cell>
        </row>
        <row r="1081">
          <cell r="B1081">
            <v>26475</v>
          </cell>
          <cell r="C1081" t="str">
            <v>D PERIGNON ROSE LUMINOUS 75X3</v>
          </cell>
          <cell r="D1081" t="str">
            <v>Dom Pérignon Rosé Luminous</v>
          </cell>
          <cell r="E1081" t="str">
            <v>EA</v>
          </cell>
          <cell r="F1081">
            <v>3</v>
          </cell>
          <cell r="G1081" t="str">
            <v>75 cl x 3</v>
          </cell>
          <cell r="H1081" t="str">
            <v>S</v>
          </cell>
          <cell r="I1081" t="str">
            <v>France</v>
          </cell>
          <cell r="J1081" t="str">
            <v>France</v>
          </cell>
          <cell r="K1081" t="str">
            <v>Champagne</v>
          </cell>
          <cell r="L1081" t="str">
            <v>Champagne Rose</v>
          </cell>
          <cell r="M1081" t="str">
            <v>Best</v>
          </cell>
          <cell r="N1081">
            <v>250.6414</v>
          </cell>
          <cell r="O1081">
            <v>2.6718999999999999</v>
          </cell>
        </row>
        <row r="1082">
          <cell r="B1082">
            <v>33803</v>
          </cell>
          <cell r="C1082" t="str">
            <v>DOM PERIGNON ROSE GIFT 75X3</v>
          </cell>
          <cell r="D1082" t="str">
            <v>Dom Pérignon Rosé Gift Box</v>
          </cell>
          <cell r="E1082" t="str">
            <v>EA</v>
          </cell>
          <cell r="F1082">
            <v>3</v>
          </cell>
          <cell r="G1082" t="str">
            <v>75 cl x 3</v>
          </cell>
          <cell r="H1082" t="str">
            <v>S</v>
          </cell>
          <cell r="I1082" t="str">
            <v>France</v>
          </cell>
          <cell r="J1082" t="str">
            <v>France</v>
          </cell>
          <cell r="K1082" t="str">
            <v>Champagne</v>
          </cell>
          <cell r="L1082" t="str">
            <v>Champagne Rose</v>
          </cell>
          <cell r="M1082" t="str">
            <v>Best</v>
          </cell>
          <cell r="N1082">
            <v>228.07810000000001</v>
          </cell>
          <cell r="O1082">
            <v>2.6718999999999999</v>
          </cell>
        </row>
        <row r="1083">
          <cell r="B1083">
            <v>42544</v>
          </cell>
          <cell r="C1083" t="str">
            <v>DOM PERIGNON VINTAGE ROSE 75x3</v>
          </cell>
          <cell r="D1083" t="str">
            <v>Dom Pérignon Brut Rosé</v>
          </cell>
          <cell r="E1083" t="str">
            <v>EA</v>
          </cell>
          <cell r="F1083">
            <v>3</v>
          </cell>
          <cell r="G1083" t="str">
            <v>75 cl x 3</v>
          </cell>
          <cell r="H1083" t="str">
            <v>S</v>
          </cell>
          <cell r="I1083" t="str">
            <v>France</v>
          </cell>
          <cell r="J1083" t="str">
            <v>France</v>
          </cell>
          <cell r="K1083" t="str">
            <v>Champagne</v>
          </cell>
          <cell r="L1083" t="str">
            <v>Champagne Rose</v>
          </cell>
          <cell r="M1083" t="str">
            <v>Best</v>
          </cell>
          <cell r="N1083">
            <v>221.62440000000001</v>
          </cell>
          <cell r="O1083">
            <v>2.6718999999999999</v>
          </cell>
        </row>
        <row r="1084">
          <cell r="B1084">
            <v>46249</v>
          </cell>
          <cell r="C1084" t="str">
            <v>DOM PERIGNON P2 04 GIFT 75X3</v>
          </cell>
          <cell r="D1084" t="str">
            <v>Dom Perignon P2 2004 Giftbox</v>
          </cell>
          <cell r="E1084" t="str">
            <v>EA</v>
          </cell>
          <cell r="F1084">
            <v>3</v>
          </cell>
          <cell r="G1084" t="str">
            <v>75 cl x 3</v>
          </cell>
          <cell r="H1084" t="str">
            <v>S</v>
          </cell>
          <cell r="I1084" t="str">
            <v>France</v>
          </cell>
          <cell r="J1084" t="str">
            <v>France</v>
          </cell>
          <cell r="K1084" t="str">
            <v>Champagne</v>
          </cell>
          <cell r="L1084" t="str">
            <v>Champagne White</v>
          </cell>
          <cell r="M1084" t="str">
            <v>Best</v>
          </cell>
          <cell r="N1084">
            <v>293.12439999999998</v>
          </cell>
          <cell r="O1084">
            <v>2.6718999999999999</v>
          </cell>
        </row>
        <row r="1085">
          <cell r="B1085">
            <v>73350</v>
          </cell>
          <cell r="C1085" t="str">
            <v>DOM PERIGNON VINT ROSE 06 75X3</v>
          </cell>
          <cell r="D1085" t="str">
            <v>Dom Pérignon Brut Rose 2006</v>
          </cell>
          <cell r="E1085" t="str">
            <v>EA</v>
          </cell>
          <cell r="F1085">
            <v>3</v>
          </cell>
          <cell r="G1085" t="str">
            <v>75 cl x 3</v>
          </cell>
          <cell r="H1085" t="str">
            <v>U</v>
          </cell>
          <cell r="I1085" t="str">
            <v>France</v>
          </cell>
          <cell r="J1085" t="str">
            <v>France</v>
          </cell>
          <cell r="K1085" t="str">
            <v>Champagne</v>
          </cell>
          <cell r="L1085" t="str">
            <v>Champagne Rose</v>
          </cell>
          <cell r="M1085" t="str">
            <v>Wine of Distinction</v>
          </cell>
          <cell r="N1085">
            <v>179.4933</v>
          </cell>
          <cell r="O1085">
            <v>2.6718999999999999</v>
          </cell>
        </row>
        <row r="1086">
          <cell r="B1086">
            <v>73747</v>
          </cell>
          <cell r="C1086" t="str">
            <v>DP LUMINOUS CONNECTED 09 75X3</v>
          </cell>
          <cell r="D1086" t="str">
            <v>Dom Perignon Luminous Connected 2009 (TAPE ONLY)</v>
          </cell>
          <cell r="E1086" t="str">
            <v>EA</v>
          </cell>
          <cell r="F1086">
            <v>3</v>
          </cell>
          <cell r="G1086" t="str">
            <v>75 cl x 3</v>
          </cell>
          <cell r="H1086" t="str">
            <v>U</v>
          </cell>
          <cell r="I1086" t="str">
            <v>France</v>
          </cell>
          <cell r="J1086" t="str">
            <v>France</v>
          </cell>
          <cell r="K1086" t="str">
            <v>Champagne</v>
          </cell>
          <cell r="L1086" t="str">
            <v>Sparkling White</v>
          </cell>
          <cell r="M1086" t="str">
            <v>Best</v>
          </cell>
          <cell r="N1086">
            <v>107.64149999999999</v>
          </cell>
          <cell r="O1086">
            <v>2.6718999999999999</v>
          </cell>
        </row>
        <row r="1087">
          <cell r="B1087">
            <v>39311</v>
          </cell>
          <cell r="C1087" t="str">
            <v>DOM PERIGNON P2 ROSE 75X1</v>
          </cell>
          <cell r="D1087" t="str">
            <v>Dom Pérignon P2 Rosé - EDWARDIAN HOTEL ONLY (PKR RUN)</v>
          </cell>
          <cell r="E1087" t="str">
            <v>CS</v>
          </cell>
          <cell r="F1087">
            <v>1</v>
          </cell>
          <cell r="G1087" t="str">
            <v>75 cl x 1</v>
          </cell>
          <cell r="H1087" t="str">
            <v>U</v>
          </cell>
          <cell r="I1087" t="str">
            <v>France</v>
          </cell>
          <cell r="J1087" t="str">
            <v>France</v>
          </cell>
          <cell r="K1087" t="str">
            <v>Champagne</v>
          </cell>
          <cell r="L1087" t="str">
            <v>Champagne Rose</v>
          </cell>
          <cell r="M1087" t="str">
            <v>Best</v>
          </cell>
          <cell r="N1087">
            <v>777.13810000000001</v>
          </cell>
          <cell r="O1087">
            <v>2.6718999999999999</v>
          </cell>
        </row>
        <row r="1088">
          <cell r="B1088">
            <v>39023</v>
          </cell>
          <cell r="C1088" t="str">
            <v>DOM PERIGNON P2 150X1</v>
          </cell>
          <cell r="D1088" t="str">
            <v>Dom Pérignon P2 (EDWARDIAN (PKR1 ONLY)</v>
          </cell>
          <cell r="E1088" t="str">
            <v>EA</v>
          </cell>
          <cell r="F1088">
            <v>1</v>
          </cell>
          <cell r="G1088" t="str">
            <v>1.5 lt x 1</v>
          </cell>
          <cell r="H1088" t="str">
            <v>U</v>
          </cell>
          <cell r="I1088" t="str">
            <v>France</v>
          </cell>
          <cell r="J1088" t="str">
            <v>France</v>
          </cell>
          <cell r="K1088" t="str">
            <v>Champagne</v>
          </cell>
          <cell r="L1088" t="str">
            <v>Champagne White</v>
          </cell>
          <cell r="M1088" t="str">
            <v>Best</v>
          </cell>
          <cell r="N1088">
            <v>936.78620000000001</v>
          </cell>
          <cell r="O1088">
            <v>5.3437999999999999</v>
          </cell>
        </row>
        <row r="1089">
          <cell r="B1089">
            <v>24543</v>
          </cell>
          <cell r="C1089" t="str">
            <v>RED CRIANZA DON JACOBO 150x6</v>
          </cell>
          <cell r="D1089" t="str">
            <v>Don Jacobo Rioja Crianza, Bodegas Corral</v>
          </cell>
          <cell r="E1089" t="str">
            <v>EA</v>
          </cell>
          <cell r="F1089">
            <v>6</v>
          </cell>
          <cell r="G1089" t="str">
            <v>1.5 lt x 6</v>
          </cell>
          <cell r="H1089" t="str">
            <v>S</v>
          </cell>
          <cell r="I1089" t="str">
            <v>Spain</v>
          </cell>
          <cell r="J1089" t="str">
            <v>Spain</v>
          </cell>
          <cell r="K1089" t="str">
            <v>Rioja</v>
          </cell>
          <cell r="L1089" t="str">
            <v>Still Red</v>
          </cell>
          <cell r="M1089" t="str">
            <v>Good</v>
          </cell>
          <cell r="N1089">
            <v>6.4039999999999999</v>
          </cell>
          <cell r="O1089">
            <v>5.3437999999999999</v>
          </cell>
        </row>
        <row r="1090">
          <cell r="B1090">
            <v>10543</v>
          </cell>
          <cell r="C1090" t="str">
            <v>DON JACOBO ROSE 75x12</v>
          </cell>
          <cell r="D1090" t="str">
            <v>Don Jacobo Rioja Rosado, Bodegas Corral</v>
          </cell>
          <cell r="E1090" t="str">
            <v>EA</v>
          </cell>
          <cell r="F1090">
            <v>12</v>
          </cell>
          <cell r="G1090" t="str">
            <v>75 cl x 12</v>
          </cell>
          <cell r="H1090" t="str">
            <v>U</v>
          </cell>
          <cell r="I1090" t="str">
            <v>Spain</v>
          </cell>
          <cell r="J1090" t="str">
            <v>Spain</v>
          </cell>
          <cell r="K1090" t="str">
            <v>Rioja</v>
          </cell>
          <cell r="M1090" t="str">
            <v>Good</v>
          </cell>
          <cell r="N1090">
            <v>2.4390000000000001</v>
          </cell>
          <cell r="O1090">
            <v>2.6718999999999999</v>
          </cell>
        </row>
        <row r="1091">
          <cell r="B1091">
            <v>10489</v>
          </cell>
          <cell r="C1091" t="str">
            <v>ALTOS DE CORRAL 75x6</v>
          </cell>
          <cell r="D1091" t="str">
            <v>Altos de Corral, Rioja, Bodegas Corral</v>
          </cell>
          <cell r="E1091" t="str">
            <v>EA</v>
          </cell>
          <cell r="F1091">
            <v>6</v>
          </cell>
          <cell r="G1091" t="str">
            <v>75 cl x 6</v>
          </cell>
          <cell r="H1091" t="str">
            <v>S</v>
          </cell>
          <cell r="I1091" t="str">
            <v>Spain</v>
          </cell>
          <cell r="J1091" t="str">
            <v>Spain</v>
          </cell>
          <cell r="K1091" t="str">
            <v>Rioja</v>
          </cell>
          <cell r="M1091" t="str">
            <v>Best</v>
          </cell>
          <cell r="N1091">
            <v>12.2464</v>
          </cell>
          <cell r="O1091">
            <v>2.6718999999999999</v>
          </cell>
        </row>
        <row r="1092">
          <cell r="B1092">
            <v>36431</v>
          </cell>
          <cell r="C1092" t="str">
            <v>ORG DON JACOBO CRIANZA 75x6</v>
          </cell>
          <cell r="D1092" t="str">
            <v xml:space="preserve">Don Jacobo Rioja Crianza, Bodegas Corral
</v>
          </cell>
          <cell r="E1092" t="str">
            <v>EA</v>
          </cell>
          <cell r="F1092">
            <v>6</v>
          </cell>
          <cell r="G1092" t="str">
            <v>75 cl x 6</v>
          </cell>
          <cell r="H1092" t="str">
            <v>S</v>
          </cell>
          <cell r="I1092" t="str">
            <v>Spain</v>
          </cell>
          <cell r="J1092" t="str">
            <v>Spain</v>
          </cell>
          <cell r="K1092" t="str">
            <v>Rioja</v>
          </cell>
          <cell r="M1092" t="str">
            <v>Good</v>
          </cell>
          <cell r="N1092">
            <v>3.6002000000000001</v>
          </cell>
          <cell r="O1092">
            <v>2.6718999999999999</v>
          </cell>
        </row>
        <row r="1093">
          <cell r="B1093">
            <v>37092</v>
          </cell>
          <cell r="C1093" t="str">
            <v>ORG DON JACOBO VIURA BLAN 75X6</v>
          </cell>
          <cell r="D1093" t="str">
            <v>Don Jacobo Rioja Viura Organico, Bodegas Corral</v>
          </cell>
          <cell r="E1093" t="str">
            <v>EA</v>
          </cell>
          <cell r="F1093">
            <v>6</v>
          </cell>
          <cell r="G1093" t="str">
            <v>75 cl x 6</v>
          </cell>
          <cell r="H1093" t="str">
            <v>S</v>
          </cell>
          <cell r="I1093" t="str">
            <v>Spain</v>
          </cell>
          <cell r="J1093" t="str">
            <v>Spain</v>
          </cell>
          <cell r="K1093" t="str">
            <v>Rioja</v>
          </cell>
          <cell r="L1093" t="str">
            <v>Still White</v>
          </cell>
          <cell r="M1093" t="str">
            <v>Good</v>
          </cell>
          <cell r="N1093">
            <v>2.726</v>
          </cell>
          <cell r="O1093">
            <v>2.6718999999999999</v>
          </cell>
        </row>
        <row r="1094">
          <cell r="B1094">
            <v>37383</v>
          </cell>
          <cell r="C1094" t="str">
            <v>DON JACOBO GRAN RESERVA 75X6</v>
          </cell>
          <cell r="D1094" t="str">
            <v>Don Jacobo Rioja Gran Reserva, Bodegas Corral</v>
          </cell>
          <cell r="E1094" t="str">
            <v>EA</v>
          </cell>
          <cell r="F1094">
            <v>6</v>
          </cell>
          <cell r="G1094" t="str">
            <v>75 cl x 6</v>
          </cell>
          <cell r="H1094" t="str">
            <v>S</v>
          </cell>
          <cell r="I1094" t="str">
            <v>Spain</v>
          </cell>
          <cell r="J1094" t="str">
            <v>Spain</v>
          </cell>
          <cell r="K1094" t="str">
            <v>Rioja</v>
          </cell>
          <cell r="L1094" t="str">
            <v>Still Red</v>
          </cell>
          <cell r="M1094" t="str">
            <v>Better</v>
          </cell>
          <cell r="N1094">
            <v>9.8881999999999994</v>
          </cell>
          <cell r="O1094">
            <v>2.6718999999999999</v>
          </cell>
        </row>
        <row r="1095">
          <cell r="B1095">
            <v>37384</v>
          </cell>
          <cell r="C1095" t="str">
            <v>DON JACOBO RESERVA 75X6</v>
          </cell>
          <cell r="D1095" t="str">
            <v>Don Jacobo Rioja Reserva, Bodegas Corral</v>
          </cell>
          <cell r="E1095" t="str">
            <v>EA</v>
          </cell>
          <cell r="F1095">
            <v>6</v>
          </cell>
          <cell r="G1095" t="str">
            <v>75 cl x 6</v>
          </cell>
          <cell r="H1095" t="str">
            <v>S</v>
          </cell>
          <cell r="I1095" t="str">
            <v>Spain</v>
          </cell>
          <cell r="J1095" t="str">
            <v>Spain</v>
          </cell>
          <cell r="K1095" t="str">
            <v>Rioja</v>
          </cell>
          <cell r="L1095" t="str">
            <v>Still Red</v>
          </cell>
          <cell r="M1095" t="str">
            <v>Better</v>
          </cell>
          <cell r="N1095">
            <v>5.4438000000000004</v>
          </cell>
          <cell r="O1095">
            <v>2.6718999999999999</v>
          </cell>
        </row>
        <row r="1096">
          <cell r="B1096">
            <v>37702</v>
          </cell>
          <cell r="C1096" t="str">
            <v>ORG DON JACO SELE CRIANZA 75X6</v>
          </cell>
          <cell r="D1096" t="str">
            <v>Don Jacobo Crianza Seleccion Vino Ecológica, Organic Bodegas Corral</v>
          </cell>
          <cell r="E1096" t="str">
            <v>EA</v>
          </cell>
          <cell r="F1096">
            <v>6</v>
          </cell>
          <cell r="G1096" t="str">
            <v>75 cl x 6</v>
          </cell>
          <cell r="H1096" t="str">
            <v>S</v>
          </cell>
          <cell r="I1096" t="str">
            <v>Spain</v>
          </cell>
          <cell r="J1096" t="str">
            <v>Spain</v>
          </cell>
          <cell r="K1096" t="str">
            <v>Rioja</v>
          </cell>
          <cell r="L1096" t="str">
            <v>Still Red</v>
          </cell>
          <cell r="M1096" t="str">
            <v>Good</v>
          </cell>
          <cell r="N1096">
            <v>4.1703999999999999</v>
          </cell>
          <cell r="O1096">
            <v>2.6718999999999999</v>
          </cell>
        </row>
        <row r="1097">
          <cell r="B1097">
            <v>37703</v>
          </cell>
          <cell r="C1097" t="str">
            <v>ORG DON JACOB TEMP BLANCO 75X6</v>
          </cell>
          <cell r="D1097" t="str">
            <v>Don Jacobo Rioja Tempranillo Blanco, Viticultura Ecológica, Organic, Bodegas Corral</v>
          </cell>
          <cell r="E1097" t="str">
            <v>EA</v>
          </cell>
          <cell r="F1097">
            <v>6</v>
          </cell>
          <cell r="G1097" t="str">
            <v>75 cl x 6</v>
          </cell>
          <cell r="H1097" t="str">
            <v>S</v>
          </cell>
          <cell r="I1097" t="str">
            <v>Spain</v>
          </cell>
          <cell r="J1097" t="str">
            <v>Spain</v>
          </cell>
          <cell r="K1097" t="str">
            <v>Rioja</v>
          </cell>
          <cell r="L1097" t="str">
            <v>Still White</v>
          </cell>
          <cell r="M1097" t="str">
            <v>Good</v>
          </cell>
          <cell r="N1097">
            <v>3.3283</v>
          </cell>
          <cell r="O1097">
            <v>2.6718999999999999</v>
          </cell>
        </row>
        <row r="1098">
          <cell r="B1098">
            <v>39535</v>
          </cell>
          <cell r="C1098" t="str">
            <v>ALTOS DE CORRAL CRIANZA 75X6</v>
          </cell>
          <cell r="D1098" t="str">
            <v>Altos de Corral Rioja Crianza, Bodegas Corral</v>
          </cell>
          <cell r="E1098" t="str">
            <v>EA</v>
          </cell>
          <cell r="F1098">
            <v>6</v>
          </cell>
          <cell r="G1098" t="str">
            <v>75 cl x 6</v>
          </cell>
          <cell r="H1098" t="str">
            <v>S</v>
          </cell>
          <cell r="I1098" t="str">
            <v>Spain</v>
          </cell>
          <cell r="J1098" t="str">
            <v>Spain</v>
          </cell>
          <cell r="K1098" t="str">
            <v>Rioja</v>
          </cell>
          <cell r="L1098" t="str">
            <v>Still Red</v>
          </cell>
          <cell r="M1098" t="str">
            <v>Better</v>
          </cell>
          <cell r="N1098">
            <v>8.5533999999999999</v>
          </cell>
          <cell r="O1098">
            <v>2.6718999999999999</v>
          </cell>
        </row>
        <row r="1099">
          <cell r="B1099">
            <v>41940</v>
          </cell>
          <cell r="C1099" t="str">
            <v>ORG DON JACOBO VENDIMIA 75X6</v>
          </cell>
          <cell r="D1099" t="str">
            <v>Don Jacobo Rioja Vendimia Secleccionada, Viticultura Ecológica Bodegas Corral</v>
          </cell>
          <cell r="E1099" t="str">
            <v>EA</v>
          </cell>
          <cell r="F1099">
            <v>6</v>
          </cell>
          <cell r="G1099" t="str">
            <v>75 cl x 6</v>
          </cell>
          <cell r="H1099" t="str">
            <v>S</v>
          </cell>
          <cell r="I1099" t="str">
            <v>Spain</v>
          </cell>
          <cell r="J1099" t="str">
            <v>Spain</v>
          </cell>
          <cell r="K1099" t="str">
            <v>Rioja</v>
          </cell>
          <cell r="L1099" t="str">
            <v>Still Red</v>
          </cell>
          <cell r="M1099" t="str">
            <v>Good</v>
          </cell>
          <cell r="N1099">
            <v>3.0314999999999999</v>
          </cell>
          <cell r="O1099">
            <v>2.6718999999999999</v>
          </cell>
        </row>
        <row r="1100">
          <cell r="B1100">
            <v>41987</v>
          </cell>
          <cell r="C1100" t="str">
            <v>ORG DON JACOBO ROSADO 75X6</v>
          </cell>
          <cell r="D1100" t="str">
            <v>Don Jacobo Rioja Rosado,Viticultura Ecológica, Bodegas Corral</v>
          </cell>
          <cell r="E1100" t="str">
            <v>EA</v>
          </cell>
          <cell r="F1100">
            <v>6</v>
          </cell>
          <cell r="G1100" t="str">
            <v>75 cl x 6</v>
          </cell>
          <cell r="H1100" t="str">
            <v>S</v>
          </cell>
          <cell r="I1100" t="str">
            <v>Spain</v>
          </cell>
          <cell r="J1100" t="str">
            <v>Spain</v>
          </cell>
          <cell r="K1100" t="str">
            <v>Rioja</v>
          </cell>
          <cell r="M1100" t="str">
            <v>Good</v>
          </cell>
          <cell r="N1100">
            <v>2.726</v>
          </cell>
          <cell r="O1100">
            <v>2.6718999999999999</v>
          </cell>
        </row>
        <row r="1101">
          <cell r="B1101">
            <v>46503</v>
          </cell>
          <cell r="C1101" t="str">
            <v>ORG DON JACOBO RESERVA 75X6</v>
          </cell>
          <cell r="D1101" t="str">
            <v>Organic Don Jacobo Rioja Reserva, Bodegas Corral</v>
          </cell>
          <cell r="E1101" t="str">
            <v>EA</v>
          </cell>
          <cell r="F1101">
            <v>6</v>
          </cell>
          <cell r="G1101" t="str">
            <v>75 cl x 6</v>
          </cell>
          <cell r="H1101" t="str">
            <v>S</v>
          </cell>
          <cell r="I1101" t="str">
            <v>Spain</v>
          </cell>
          <cell r="J1101" t="str">
            <v>Spain</v>
          </cell>
          <cell r="K1101" t="str">
            <v>Rioja</v>
          </cell>
          <cell r="L1101" t="str">
            <v>Still Red</v>
          </cell>
          <cell r="M1101" t="str">
            <v>Better</v>
          </cell>
          <cell r="N1101">
            <v>5.4438000000000004</v>
          </cell>
          <cell r="O1101">
            <v>2.6718999999999999</v>
          </cell>
        </row>
        <row r="1102">
          <cell r="B1102">
            <v>36768</v>
          </cell>
          <cell r="C1102" t="str">
            <v>DON JACOBO CRIANZA 37.5X12</v>
          </cell>
          <cell r="D1102" t="str">
            <v>Don Jacobo Rioja Crianza, Bodegas Corral</v>
          </cell>
          <cell r="E1102" t="str">
            <v>EA</v>
          </cell>
          <cell r="F1102">
            <v>12</v>
          </cell>
          <cell r="G1102" t="str">
            <v>37.5 cl x 12</v>
          </cell>
          <cell r="H1102" t="str">
            <v>S</v>
          </cell>
          <cell r="I1102" t="str">
            <v>Spain</v>
          </cell>
          <cell r="J1102" t="str">
            <v>Spain</v>
          </cell>
          <cell r="K1102" t="str">
            <v>Rioja</v>
          </cell>
          <cell r="M1102" t="str">
            <v>Good</v>
          </cell>
          <cell r="N1102">
            <v>2.3967999999999998</v>
          </cell>
          <cell r="O1102">
            <v>1.3359000000000001</v>
          </cell>
        </row>
        <row r="1103">
          <cell r="B1103">
            <v>20467</v>
          </cell>
          <cell r="C1103" t="str">
            <v>DON JACOBO CRIANZA 6Lx1</v>
          </cell>
          <cell r="D1103" t="str">
            <v>Don Jacobo Rioja Crianza, Bodegas Corral</v>
          </cell>
          <cell r="E1103" t="str">
            <v>EA</v>
          </cell>
          <cell r="F1103">
            <v>1</v>
          </cell>
          <cell r="G1103" t="str">
            <v>6 lt x 1</v>
          </cell>
          <cell r="H1103" t="str">
            <v>S</v>
          </cell>
          <cell r="I1103" t="str">
            <v>Spain</v>
          </cell>
          <cell r="J1103" t="str">
            <v>Spain</v>
          </cell>
          <cell r="K1103" t="str">
            <v>Rioja</v>
          </cell>
          <cell r="L1103" t="str">
            <v>Still Red</v>
          </cell>
          <cell r="M1103" t="str">
            <v>Good</v>
          </cell>
          <cell r="N1103">
            <v>53.031100000000002</v>
          </cell>
          <cell r="O1103">
            <v>21.375</v>
          </cell>
        </row>
        <row r="1104">
          <cell r="B1104">
            <v>10381</v>
          </cell>
          <cell r="C1104" t="str">
            <v>DOWS QUINTA DO BOMFIM 75x6</v>
          </cell>
          <cell r="D1104" t="str">
            <v>Dow’s Quinta do Bomfim, Vintage Port</v>
          </cell>
          <cell r="E1104" t="str">
            <v>EA</v>
          </cell>
          <cell r="F1104">
            <v>6</v>
          </cell>
          <cell r="G1104" t="str">
            <v>75 cl x 6</v>
          </cell>
          <cell r="H1104" t="str">
            <v>S</v>
          </cell>
          <cell r="I1104" t="str">
            <v>Portugal</v>
          </cell>
          <cell r="J1104" t="str">
            <v>Portugal</v>
          </cell>
          <cell r="K1104" t="str">
            <v>Douro</v>
          </cell>
          <cell r="M1104" t="str">
            <v>Best</v>
          </cell>
          <cell r="N1104">
            <v>15.1774</v>
          </cell>
          <cell r="O1104">
            <v>4.2750000000000004</v>
          </cell>
        </row>
        <row r="1105">
          <cell r="B1105">
            <v>27133</v>
          </cell>
          <cell r="C1105" t="str">
            <v>DOWS FINE RUBY 75X6</v>
          </cell>
          <cell r="D1105" t="str">
            <v>Dow's Fine Ruby Port</v>
          </cell>
          <cell r="E1105" t="str">
            <v>EA</v>
          </cell>
          <cell r="F1105">
            <v>6</v>
          </cell>
          <cell r="G1105" t="str">
            <v>75 cl x 6</v>
          </cell>
          <cell r="H1105" t="str">
            <v>S</v>
          </cell>
          <cell r="I1105" t="str">
            <v>Portugal</v>
          </cell>
          <cell r="J1105" t="str">
            <v>Portugal</v>
          </cell>
          <cell r="K1105" t="str">
            <v>Douro</v>
          </cell>
          <cell r="M1105" t="str">
            <v>Good</v>
          </cell>
          <cell r="N1105">
            <v>3.544</v>
          </cell>
          <cell r="O1105">
            <v>4.0613000000000001</v>
          </cell>
        </row>
        <row r="1106">
          <cell r="B1106">
            <v>27134</v>
          </cell>
          <cell r="C1106" t="str">
            <v>DOWS FINE TAWNY 75X6</v>
          </cell>
          <cell r="D1106" t="str">
            <v>Dow's Fine Tawny Port</v>
          </cell>
          <cell r="E1106" t="str">
            <v>EA</v>
          </cell>
          <cell r="F1106">
            <v>6</v>
          </cell>
          <cell r="G1106" t="str">
            <v>75 cl x 6</v>
          </cell>
          <cell r="H1106" t="str">
            <v>S</v>
          </cell>
          <cell r="I1106" t="str">
            <v>Portugal</v>
          </cell>
          <cell r="J1106" t="str">
            <v>Portugal</v>
          </cell>
          <cell r="K1106" t="str">
            <v>Douro</v>
          </cell>
          <cell r="M1106" t="str">
            <v>Good</v>
          </cell>
          <cell r="N1106">
            <v>3.7656999999999998</v>
          </cell>
          <cell r="O1106">
            <v>4.0613000000000001</v>
          </cell>
        </row>
        <row r="1107">
          <cell r="B1107">
            <v>27135</v>
          </cell>
          <cell r="C1107" t="str">
            <v>DOWS LBV 75X6</v>
          </cell>
          <cell r="D1107" t="str">
            <v>Dow's Late Bottled Vintage Port</v>
          </cell>
          <cell r="E1107" t="str">
            <v>EA</v>
          </cell>
          <cell r="F1107">
            <v>6</v>
          </cell>
          <cell r="G1107" t="str">
            <v>75 cl x 6</v>
          </cell>
          <cell r="H1107" t="str">
            <v>S</v>
          </cell>
          <cell r="I1107" t="str">
            <v>Portugal</v>
          </cell>
          <cell r="J1107" t="str">
            <v>Portugal</v>
          </cell>
          <cell r="K1107" t="str">
            <v>Douro</v>
          </cell>
          <cell r="L1107" t="str">
            <v>Still Red</v>
          </cell>
          <cell r="M1107" t="str">
            <v>Good</v>
          </cell>
          <cell r="N1107">
            <v>5.8257000000000003</v>
          </cell>
          <cell r="O1107">
            <v>4.2750000000000004</v>
          </cell>
        </row>
        <row r="1108">
          <cell r="B1108">
            <v>14699</v>
          </cell>
          <cell r="C1108" t="str">
            <v>DUKE OF CUMBERLAND MED 75x6</v>
          </cell>
          <cell r="D1108" t="str">
            <v>Blandy’s Duke of Cumberland, Medium Madeira</v>
          </cell>
          <cell r="E1108" t="str">
            <v>EA</v>
          </cell>
          <cell r="F1108">
            <v>6</v>
          </cell>
          <cell r="G1108" t="str">
            <v>75 cl x 6</v>
          </cell>
          <cell r="H1108" t="str">
            <v>S</v>
          </cell>
          <cell r="I1108" t="str">
            <v>Portugal</v>
          </cell>
          <cell r="J1108" t="str">
            <v>Portugal</v>
          </cell>
          <cell r="K1108" t="str">
            <v>Madeira</v>
          </cell>
          <cell r="M1108" t="str">
            <v>Good</v>
          </cell>
          <cell r="N1108">
            <v>5.4633000000000003</v>
          </cell>
          <cell r="O1108">
            <v>4.0613000000000001</v>
          </cell>
        </row>
        <row r="1109">
          <cell r="B1109">
            <v>10016</v>
          </cell>
          <cell r="C1109" t="str">
            <v>ERRAZURIZ MAX RES CABE 75x6</v>
          </cell>
          <cell r="D1109" t="str">
            <v>Errázuriz Max Reserva Cabernet Sauvignon, Aconcagua Valley</v>
          </cell>
          <cell r="E1109" t="str">
            <v>EA</v>
          </cell>
          <cell r="F1109">
            <v>6</v>
          </cell>
          <cell r="G1109" t="str">
            <v>75 cl x 6</v>
          </cell>
          <cell r="H1109" t="str">
            <v>S</v>
          </cell>
          <cell r="I1109" t="str">
            <v>Chile</v>
          </cell>
          <cell r="J1109" t="str">
            <v>Chile</v>
          </cell>
          <cell r="K1109" t="str">
            <v>Aconcagua Valley</v>
          </cell>
          <cell r="M1109" t="str">
            <v>Better</v>
          </cell>
          <cell r="N1109">
            <v>4.8146000000000004</v>
          </cell>
          <cell r="O1109">
            <v>2.6718999999999999</v>
          </cell>
        </row>
        <row r="1110">
          <cell r="B1110">
            <v>10142</v>
          </cell>
          <cell r="C1110" t="str">
            <v>ERRAZURIZ MAX RES SHIRAZ 75x6</v>
          </cell>
          <cell r="D1110" t="str">
            <v>Errázuriz Max Reserva Syrah, Aconcagua Valley</v>
          </cell>
          <cell r="E1110" t="str">
            <v>EA</v>
          </cell>
          <cell r="F1110">
            <v>6</v>
          </cell>
          <cell r="G1110" t="str">
            <v>75 cl x 6</v>
          </cell>
          <cell r="H1110" t="str">
            <v>S</v>
          </cell>
          <cell r="I1110" t="str">
            <v>Chile</v>
          </cell>
          <cell r="J1110" t="str">
            <v>Chile</v>
          </cell>
          <cell r="K1110" t="str">
            <v>Aconcagua Valley</v>
          </cell>
          <cell r="M1110" t="str">
            <v>Good</v>
          </cell>
          <cell r="N1110">
            <v>4.8146000000000004</v>
          </cell>
          <cell r="O1110">
            <v>2.6718999999999999</v>
          </cell>
        </row>
        <row r="1111">
          <cell r="B1111">
            <v>19391</v>
          </cell>
          <cell r="C1111" t="str">
            <v>ERRAZURIZ MAX RES CHARD 75x6</v>
          </cell>
          <cell r="D1111" t="str">
            <v>Errázuriz Max Reserva Chardonnay, Casablanca Valley</v>
          </cell>
          <cell r="E1111" t="str">
            <v>EA</v>
          </cell>
          <cell r="F1111">
            <v>6</v>
          </cell>
          <cell r="G1111" t="str">
            <v>75 cl x 6</v>
          </cell>
          <cell r="H1111" t="str">
            <v>S</v>
          </cell>
          <cell r="I1111" t="str">
            <v>Chile</v>
          </cell>
          <cell r="J1111" t="str">
            <v>Chile</v>
          </cell>
          <cell r="K1111" t="str">
            <v>Casablanca Valley</v>
          </cell>
          <cell r="L1111" t="str">
            <v>Still White</v>
          </cell>
          <cell r="M1111" t="str">
            <v>Better</v>
          </cell>
          <cell r="N1111">
            <v>5.3681000000000001</v>
          </cell>
          <cell r="O1111">
            <v>2.6718999999999999</v>
          </cell>
        </row>
        <row r="1112">
          <cell r="B1112">
            <v>38505</v>
          </cell>
          <cell r="C1112" t="str">
            <v>ERRAZURIZ DON MAX 75X6</v>
          </cell>
          <cell r="D1112" t="str">
            <v>Don Maximiano Founder's Reserve, Aconcagua Valley</v>
          </cell>
          <cell r="E1112" t="str">
            <v>EA</v>
          </cell>
          <cell r="F1112">
            <v>6</v>
          </cell>
          <cell r="G1112" t="str">
            <v>75 cl x 6</v>
          </cell>
          <cell r="H1112" t="str">
            <v>S</v>
          </cell>
          <cell r="I1112" t="str">
            <v>Chile</v>
          </cell>
          <cell r="J1112" t="str">
            <v>Chile</v>
          </cell>
          <cell r="K1112" t="str">
            <v>Aconcagua Valley</v>
          </cell>
          <cell r="L1112" t="str">
            <v>Still Red</v>
          </cell>
          <cell r="M1112" t="str">
            <v>Best</v>
          </cell>
          <cell r="N1112">
            <v>32.946100000000001</v>
          </cell>
          <cell r="O1112">
            <v>2.6718999999999999</v>
          </cell>
        </row>
        <row r="1113">
          <cell r="B1113">
            <v>11778</v>
          </cell>
          <cell r="C1113" t="str">
            <v>ERRAZURIZ WILD FERM CHARD 75x6</v>
          </cell>
          <cell r="D1113" t="str">
            <v>Errázuriz Wild Ferment Chardonnay, Casablanca Valley</v>
          </cell>
          <cell r="E1113" t="str">
            <v>EA</v>
          </cell>
          <cell r="F1113">
            <v>6</v>
          </cell>
          <cell r="G1113" t="str">
            <v>75 cl x 6</v>
          </cell>
          <cell r="H1113" t="str">
            <v>S</v>
          </cell>
          <cell r="I1113" t="str">
            <v>Chile</v>
          </cell>
          <cell r="J1113" t="str">
            <v>Chile</v>
          </cell>
          <cell r="K1113" t="str">
            <v>Casablanca Valley</v>
          </cell>
          <cell r="L1113" t="str">
            <v>Still White</v>
          </cell>
          <cell r="M1113" t="str">
            <v>Good</v>
          </cell>
          <cell r="N1113">
            <v>4.8746</v>
          </cell>
          <cell r="O1113">
            <v>2.6718999999999999</v>
          </cell>
        </row>
        <row r="1114">
          <cell r="B1114">
            <v>11779</v>
          </cell>
          <cell r="C1114" t="str">
            <v>ERRAZURIZ WILD FERM PI 75x6</v>
          </cell>
          <cell r="D1114" t="str">
            <v>Errázuriz Wild Ferment Pinot Noir, Casablanca &amp; Aconcagua Costa</v>
          </cell>
          <cell r="E1114" t="str">
            <v>EA</v>
          </cell>
          <cell r="F1114">
            <v>6</v>
          </cell>
          <cell r="G1114" t="str">
            <v>75 cl x 6</v>
          </cell>
          <cell r="H1114" t="str">
            <v>S</v>
          </cell>
          <cell r="I1114" t="str">
            <v>Chile</v>
          </cell>
          <cell r="J1114" t="str">
            <v>Chile</v>
          </cell>
          <cell r="K1114" t="str">
            <v>Aconcagua Valley</v>
          </cell>
          <cell r="M1114" t="str">
            <v>Good</v>
          </cell>
          <cell r="N1114">
            <v>4.8746</v>
          </cell>
          <cell r="O1114">
            <v>2.6718999999999999</v>
          </cell>
        </row>
        <row r="1115">
          <cell r="B1115">
            <v>23234</v>
          </cell>
          <cell r="C1115" t="str">
            <v>ERRAZURIZ ACONCAGUA SAUV 75x6</v>
          </cell>
          <cell r="D1115" t="str">
            <v>Errázuriz Sauvignon Blanc, Aconcagua Costa</v>
          </cell>
          <cell r="E1115" t="str">
            <v>EA</v>
          </cell>
          <cell r="F1115">
            <v>6</v>
          </cell>
          <cell r="G1115" t="str">
            <v>75 cl x 6</v>
          </cell>
          <cell r="H1115" t="str">
            <v>S</v>
          </cell>
          <cell r="I1115" t="str">
            <v>Chile</v>
          </cell>
          <cell r="J1115" t="str">
            <v>Chile</v>
          </cell>
          <cell r="K1115" t="str">
            <v>Casablanca Valley</v>
          </cell>
          <cell r="L1115" t="str">
            <v>Still White</v>
          </cell>
          <cell r="M1115" t="str">
            <v>Good</v>
          </cell>
          <cell r="N1115">
            <v>4.6478999999999999</v>
          </cell>
          <cell r="O1115">
            <v>2.6718999999999999</v>
          </cell>
        </row>
        <row r="1116">
          <cell r="B1116">
            <v>31441</v>
          </cell>
          <cell r="C1116" t="str">
            <v>ERRAZURIZ ACONCAGUA CHARD 75X6</v>
          </cell>
          <cell r="D1116" t="str">
            <v>Errázuriz Chardonnay, Aconcagua Costa</v>
          </cell>
          <cell r="E1116" t="str">
            <v>EA</v>
          </cell>
          <cell r="F1116">
            <v>6</v>
          </cell>
          <cell r="G1116" t="str">
            <v>75 cl x 6</v>
          </cell>
          <cell r="H1116" t="str">
            <v>S</v>
          </cell>
          <cell r="I1116" t="str">
            <v>Chile</v>
          </cell>
          <cell r="J1116" t="str">
            <v>Chile</v>
          </cell>
          <cell r="K1116" t="str">
            <v>Aconcagua Valley</v>
          </cell>
          <cell r="L1116" t="str">
            <v>Still White</v>
          </cell>
          <cell r="M1116" t="str">
            <v>Better</v>
          </cell>
          <cell r="N1116">
            <v>6.2313000000000001</v>
          </cell>
          <cell r="O1116">
            <v>2.6718999999999999</v>
          </cell>
        </row>
        <row r="1117">
          <cell r="B1117">
            <v>31442</v>
          </cell>
          <cell r="C1117" t="str">
            <v>ERRAZURIZ ACONCAGUA SYRAH 75X6</v>
          </cell>
          <cell r="D1117" t="str">
            <v>Errázuriz Syrah, Aconcagua Costa</v>
          </cell>
          <cell r="E1117" t="str">
            <v>EA</v>
          </cell>
          <cell r="F1117">
            <v>6</v>
          </cell>
          <cell r="G1117" t="str">
            <v>75 cl x 6</v>
          </cell>
          <cell r="H1117" t="str">
            <v>S</v>
          </cell>
          <cell r="I1117" t="str">
            <v>Chile</v>
          </cell>
          <cell r="J1117" t="str">
            <v>Chile</v>
          </cell>
          <cell r="K1117" t="str">
            <v>Aconcagua Valley</v>
          </cell>
          <cell r="L1117" t="str">
            <v>Still Red</v>
          </cell>
          <cell r="M1117" t="str">
            <v>Better</v>
          </cell>
          <cell r="N1117">
            <v>6.2313000000000001</v>
          </cell>
          <cell r="O1117">
            <v>2.6718999999999999</v>
          </cell>
        </row>
        <row r="1118">
          <cell r="B1118">
            <v>10038</v>
          </cell>
          <cell r="C1118" t="str">
            <v>ERRAZURIZ CABERNET 75x6</v>
          </cell>
          <cell r="D1118" t="str">
            <v>Errázuriz Cabernet Sauvignon, Maipo &amp; Aconcagua Valley</v>
          </cell>
          <cell r="E1118" t="str">
            <v>EA</v>
          </cell>
          <cell r="F1118">
            <v>6</v>
          </cell>
          <cell r="G1118" t="str">
            <v>75 cl x 6</v>
          </cell>
          <cell r="H1118" t="str">
            <v>S</v>
          </cell>
          <cell r="I1118" t="str">
            <v>Chile</v>
          </cell>
          <cell r="J1118" t="str">
            <v>Chile</v>
          </cell>
          <cell r="K1118" t="str">
            <v>Aconcagua Valley</v>
          </cell>
          <cell r="M1118" t="str">
            <v>Good</v>
          </cell>
          <cell r="N1118">
            <v>2.6145999999999998</v>
          </cell>
          <cell r="O1118">
            <v>2.6718999999999999</v>
          </cell>
        </row>
        <row r="1119">
          <cell r="B1119">
            <v>10057</v>
          </cell>
          <cell r="C1119" t="str">
            <v>ERRAZURIZ MERLOT 75x6</v>
          </cell>
          <cell r="D1119" t="str">
            <v>Errázuriz Merlot, Aconcagua &amp; Curicó Valleys</v>
          </cell>
          <cell r="E1119" t="str">
            <v>EA</v>
          </cell>
          <cell r="F1119">
            <v>6</v>
          </cell>
          <cell r="G1119" t="str">
            <v>75 cl x 6</v>
          </cell>
          <cell r="H1119" t="str">
            <v>S</v>
          </cell>
          <cell r="I1119" t="str">
            <v>Chile</v>
          </cell>
          <cell r="J1119" t="str">
            <v>Chile</v>
          </cell>
          <cell r="K1119" t="str">
            <v>Aconcagua Valley</v>
          </cell>
          <cell r="M1119" t="str">
            <v>Good</v>
          </cell>
          <cell r="N1119">
            <v>2.6145999999999998</v>
          </cell>
          <cell r="O1119">
            <v>2.6718999999999999</v>
          </cell>
        </row>
        <row r="1120">
          <cell r="B1120">
            <v>10425</v>
          </cell>
          <cell r="C1120" t="str">
            <v>ERRAZURIZ CHARDONNAY 75x6</v>
          </cell>
          <cell r="D1120" t="str">
            <v>Errázuriz Chardonnay, Casablanca Valley</v>
          </cell>
          <cell r="E1120" t="str">
            <v>EA</v>
          </cell>
          <cell r="F1120">
            <v>6</v>
          </cell>
          <cell r="G1120" t="str">
            <v>75 cl x 6</v>
          </cell>
          <cell r="H1120" t="str">
            <v>S</v>
          </cell>
          <cell r="I1120" t="str">
            <v>Chile</v>
          </cell>
          <cell r="J1120" t="str">
            <v>Chile</v>
          </cell>
          <cell r="K1120" t="str">
            <v>Casablanca Valley</v>
          </cell>
          <cell r="M1120" t="str">
            <v>Good</v>
          </cell>
          <cell r="N1120">
            <v>2.6145999999999998</v>
          </cell>
          <cell r="O1120">
            <v>2.6718999999999999</v>
          </cell>
        </row>
        <row r="1121">
          <cell r="B1121">
            <v>10434</v>
          </cell>
          <cell r="C1121" t="str">
            <v>ERRAZURIZ SAUVIGNON 75x6</v>
          </cell>
          <cell r="D1121" t="str">
            <v>Errázuriz Sauvignon Blanc, Aconcagua Valley</v>
          </cell>
          <cell r="E1121" t="str">
            <v>EA</v>
          </cell>
          <cell r="F1121">
            <v>6</v>
          </cell>
          <cell r="G1121" t="str">
            <v>75 cl x 6</v>
          </cell>
          <cell r="H1121" t="str">
            <v>S</v>
          </cell>
          <cell r="I1121" t="str">
            <v>Chile</v>
          </cell>
          <cell r="J1121" t="str">
            <v>Chile</v>
          </cell>
          <cell r="K1121" t="str">
            <v>Casablanca Valley</v>
          </cell>
          <cell r="M1121" t="str">
            <v>Good</v>
          </cell>
          <cell r="N1121">
            <v>2.6145999999999998</v>
          </cell>
          <cell r="O1121">
            <v>2.6718999999999999</v>
          </cell>
        </row>
        <row r="1122">
          <cell r="B1122">
            <v>12108</v>
          </cell>
          <cell r="C1122" t="str">
            <v>ERRAZURIZ CARMENERE 75x6</v>
          </cell>
          <cell r="D1122" t="str">
            <v>Errázuriz Carmenère, Aconcagua Valley</v>
          </cell>
          <cell r="E1122" t="str">
            <v>EA</v>
          </cell>
          <cell r="F1122">
            <v>6</v>
          </cell>
          <cell r="G1122" t="str">
            <v>75 cl x 6</v>
          </cell>
          <cell r="H1122" t="str">
            <v>S</v>
          </cell>
          <cell r="I1122" t="str">
            <v>Chile</v>
          </cell>
          <cell r="J1122" t="str">
            <v>Chile</v>
          </cell>
          <cell r="K1122" t="str">
            <v>Aconcagua Valley</v>
          </cell>
          <cell r="M1122" t="str">
            <v>Good</v>
          </cell>
          <cell r="N1122">
            <v>3.1158000000000001</v>
          </cell>
          <cell r="O1122">
            <v>2.6718999999999999</v>
          </cell>
        </row>
        <row r="1123">
          <cell r="B1123">
            <v>20674</v>
          </cell>
          <cell r="C1123" t="str">
            <v>ERRAZURIZ PINOT NOIR 75x6</v>
          </cell>
          <cell r="D1123" t="str">
            <v>Errázuriz Pinot Noir, Casablanca Valley</v>
          </cell>
          <cell r="E1123" t="str">
            <v>EA</v>
          </cell>
          <cell r="F1123">
            <v>6</v>
          </cell>
          <cell r="G1123" t="str">
            <v>75 cl x 6</v>
          </cell>
          <cell r="H1123" t="str">
            <v>S</v>
          </cell>
          <cell r="I1123" t="str">
            <v>Chile</v>
          </cell>
          <cell r="J1123" t="str">
            <v>Chile</v>
          </cell>
          <cell r="K1123" t="str">
            <v>Casablanca Valley</v>
          </cell>
          <cell r="L1123" t="str">
            <v>Still Red</v>
          </cell>
          <cell r="M1123" t="str">
            <v>Good</v>
          </cell>
          <cell r="N1123">
            <v>2.7846000000000002</v>
          </cell>
          <cell r="O1123">
            <v>2.6718999999999999</v>
          </cell>
        </row>
        <row r="1124">
          <cell r="B1124">
            <v>31443</v>
          </cell>
          <cell r="C1124" t="str">
            <v>ERRAZURIZ ESTATE PG 75X6</v>
          </cell>
          <cell r="D1124" t="str">
            <v>Errázuriz Pinot Grigio, Aconcagua Valley</v>
          </cell>
          <cell r="E1124" t="str">
            <v>EA</v>
          </cell>
          <cell r="F1124">
            <v>6</v>
          </cell>
          <cell r="G1124" t="str">
            <v>75 cl x 6</v>
          </cell>
          <cell r="H1124" t="str">
            <v>S</v>
          </cell>
          <cell r="I1124" t="str">
            <v>Chile</v>
          </cell>
          <cell r="J1124" t="str">
            <v>Chile</v>
          </cell>
          <cell r="K1124" t="str">
            <v>Aconcagua Valley</v>
          </cell>
          <cell r="L1124" t="str">
            <v>Still White</v>
          </cell>
          <cell r="M1124" t="str">
            <v>Good</v>
          </cell>
          <cell r="N1124">
            <v>2.9897</v>
          </cell>
          <cell r="O1124">
            <v>2.6718999999999999</v>
          </cell>
        </row>
        <row r="1125">
          <cell r="B1125">
            <v>36064</v>
          </cell>
          <cell r="C1125" t="str">
            <v>ERRAZURIZ ESTATE SHIRAZ 75X6</v>
          </cell>
          <cell r="D1125" t="str">
            <v>Errazuriz Estate Series Shiraz, Aconcagua Valley</v>
          </cell>
          <cell r="E1125" t="str">
            <v>EA</v>
          </cell>
          <cell r="F1125">
            <v>6</v>
          </cell>
          <cell r="G1125" t="str">
            <v>75 cl x 6</v>
          </cell>
          <cell r="H1125" t="str">
            <v>U</v>
          </cell>
          <cell r="I1125" t="str">
            <v>Chile</v>
          </cell>
          <cell r="J1125" t="str">
            <v>Chile</v>
          </cell>
          <cell r="K1125" t="str">
            <v>Aconcagua Valley</v>
          </cell>
          <cell r="L1125" t="str">
            <v>Still Red</v>
          </cell>
          <cell r="M1125" t="str">
            <v>Good</v>
          </cell>
          <cell r="N1125">
            <v>4.3998999999999997</v>
          </cell>
          <cell r="O1125">
            <v>2.6718999999999999</v>
          </cell>
        </row>
        <row r="1126">
          <cell r="B1126">
            <v>20916</v>
          </cell>
          <cell r="C1126" t="str">
            <v>ERRAZURIZ L.HARV SAUV 37.5x12</v>
          </cell>
          <cell r="D1126" t="str">
            <v>Errázuriz Late Harvest Sauvignon Blanc, Casablanca Valley</v>
          </cell>
          <cell r="E1126" t="str">
            <v>EA</v>
          </cell>
          <cell r="F1126">
            <v>12</v>
          </cell>
          <cell r="G1126" t="str">
            <v>37.5 cl x 12</v>
          </cell>
          <cell r="H1126" t="str">
            <v>S</v>
          </cell>
          <cell r="I1126" t="str">
            <v>Chile</v>
          </cell>
          <cell r="J1126" t="str">
            <v>Chile</v>
          </cell>
          <cell r="K1126" t="str">
            <v>Casablanca Valley</v>
          </cell>
          <cell r="L1126" t="str">
            <v>Still White</v>
          </cell>
          <cell r="M1126" t="str">
            <v>Better</v>
          </cell>
          <cell r="N1126">
            <v>3.1575000000000002</v>
          </cell>
          <cell r="O1126">
            <v>1.3359000000000001</v>
          </cell>
        </row>
        <row r="1127">
          <cell r="B1127">
            <v>23204</v>
          </cell>
          <cell r="C1127" t="str">
            <v>RIDDLE SHIRAZ CABERNET 75x6</v>
          </cell>
          <cell r="D1127" t="str">
            <v>Hardys The Riddle Shiraz-Cabernet, South Eastern Australia</v>
          </cell>
          <cell r="E1127" t="str">
            <v>EA</v>
          </cell>
          <cell r="F1127">
            <v>6</v>
          </cell>
          <cell r="G1127" t="str">
            <v>75 cl x 6</v>
          </cell>
          <cell r="H1127" t="str">
            <v>U</v>
          </cell>
          <cell r="I1127" t="str">
            <v>Australia</v>
          </cell>
          <cell r="J1127" t="str">
            <v>Australia</v>
          </cell>
          <cell r="K1127" t="str">
            <v>South Eastern Australia</v>
          </cell>
          <cell r="L1127" t="str">
            <v>Still Red</v>
          </cell>
          <cell r="M1127" t="str">
            <v>Price Fighter</v>
          </cell>
          <cell r="N1127">
            <v>1.9443999999999999</v>
          </cell>
          <cell r="O1127">
            <v>2.6718999999999999</v>
          </cell>
        </row>
        <row r="1128">
          <cell r="B1128">
            <v>23214</v>
          </cell>
          <cell r="C1128" t="str">
            <v>RIDDLE CHARD SEMILLON 75x6</v>
          </cell>
          <cell r="D1128" t="str">
            <v>Hardys The Riddle Chardonnay-Semillon, South Eastern Australia</v>
          </cell>
          <cell r="E1128" t="str">
            <v>EA</v>
          </cell>
          <cell r="F1128">
            <v>6</v>
          </cell>
          <cell r="G1128" t="str">
            <v>75 cl x 6</v>
          </cell>
          <cell r="H1128" t="str">
            <v>U</v>
          </cell>
          <cell r="I1128" t="str">
            <v>Australia</v>
          </cell>
          <cell r="J1128" t="str">
            <v>Australia</v>
          </cell>
          <cell r="K1128" t="str">
            <v>South Eastern Australia</v>
          </cell>
          <cell r="L1128" t="str">
            <v>Still White</v>
          </cell>
          <cell r="M1128" t="str">
            <v>Price Fighter</v>
          </cell>
          <cell r="N1128">
            <v>1.8627</v>
          </cell>
          <cell r="O1128">
            <v>2.6718999999999999</v>
          </cell>
        </row>
        <row r="1129">
          <cell r="B1129">
            <v>23224</v>
          </cell>
          <cell r="C1129" t="str">
            <v>RIDDLE ROSE 75x6</v>
          </cell>
          <cell r="D1129" t="str">
            <v>Hardys The Riddle Rosé, South Eastern Australia</v>
          </cell>
          <cell r="E1129" t="str">
            <v>EA</v>
          </cell>
          <cell r="F1129">
            <v>6</v>
          </cell>
          <cell r="G1129" t="str">
            <v>75 cl x 6</v>
          </cell>
          <cell r="H1129" t="str">
            <v>S</v>
          </cell>
          <cell r="I1129" t="str">
            <v>Australia</v>
          </cell>
          <cell r="J1129" t="str">
            <v>Australia</v>
          </cell>
          <cell r="K1129" t="str">
            <v>South Eastern Australia</v>
          </cell>
          <cell r="L1129" t="str">
            <v>Still Rose</v>
          </cell>
          <cell r="M1129" t="str">
            <v>Price Fighter</v>
          </cell>
          <cell r="N1129">
            <v>2.0476999999999999</v>
          </cell>
          <cell r="O1129">
            <v>2.6718999999999999</v>
          </cell>
        </row>
        <row r="1130">
          <cell r="B1130">
            <v>37043</v>
          </cell>
          <cell r="C1130" t="str">
            <v>J.MOREAU CHABLIS 150X6</v>
          </cell>
          <cell r="D1130" t="str">
            <v>Chablis, J. Moreau &amp; Fils</v>
          </cell>
          <cell r="E1130" t="str">
            <v>EA</v>
          </cell>
          <cell r="F1130">
            <v>6</v>
          </cell>
          <cell r="G1130" t="str">
            <v>1.5 lt x 6</v>
          </cell>
          <cell r="H1130" t="str">
            <v>U</v>
          </cell>
          <cell r="I1130" t="str">
            <v>France</v>
          </cell>
          <cell r="J1130" t="str">
            <v>France</v>
          </cell>
          <cell r="K1130" t="str">
            <v>Burgundy</v>
          </cell>
          <cell r="L1130" t="str">
            <v>Still White</v>
          </cell>
          <cell r="M1130" t="str">
            <v>Better</v>
          </cell>
          <cell r="N1130">
            <v>17.816099999999999</v>
          </cell>
          <cell r="O1130">
            <v>5.3437999999999999</v>
          </cell>
        </row>
        <row r="1131">
          <cell r="B1131">
            <v>11052</v>
          </cell>
          <cell r="C1131" t="str">
            <v>J.MOREAU CHAB GLOIRE 37.5x24</v>
          </cell>
          <cell r="D1131" t="str">
            <v>Chablis Gloire de Chablis, J. Moreau et Fils</v>
          </cell>
          <cell r="E1131" t="str">
            <v>EA</v>
          </cell>
          <cell r="F1131">
            <v>24</v>
          </cell>
          <cell r="G1131" t="str">
            <v>37.5 cl x 24</v>
          </cell>
          <cell r="H1131" t="str">
            <v>S</v>
          </cell>
          <cell r="I1131" t="str">
            <v>France</v>
          </cell>
          <cell r="J1131" t="str">
            <v>France</v>
          </cell>
          <cell r="K1131" t="str">
            <v>Burgundy</v>
          </cell>
          <cell r="L1131" t="str">
            <v>Still White</v>
          </cell>
          <cell r="M1131" t="str">
            <v>Better</v>
          </cell>
          <cell r="N1131">
            <v>4.5374999999999996</v>
          </cell>
          <cell r="O1131">
            <v>1.3359000000000001</v>
          </cell>
        </row>
        <row r="1132">
          <cell r="B1132">
            <v>10942</v>
          </cell>
          <cell r="C1132" t="str">
            <v>J.MOREAU CHABLIS MONTM 75x12</v>
          </cell>
          <cell r="D1132" t="str">
            <v>Chablis 1er Cru Montmain, J. Moreau et Fils</v>
          </cell>
          <cell r="E1132" t="str">
            <v>EA</v>
          </cell>
          <cell r="F1132">
            <v>12</v>
          </cell>
          <cell r="G1132" t="str">
            <v>75 cl x 12</v>
          </cell>
          <cell r="H1132" t="str">
            <v>S</v>
          </cell>
          <cell r="I1132" t="str">
            <v>France</v>
          </cell>
          <cell r="J1132" t="str">
            <v>France</v>
          </cell>
          <cell r="K1132" t="str">
            <v>Burgundy</v>
          </cell>
          <cell r="M1132" t="str">
            <v>Best</v>
          </cell>
          <cell r="N1132">
            <v>15.741099999999999</v>
          </cell>
          <cell r="O1132">
            <v>2.6718999999999999</v>
          </cell>
        </row>
        <row r="1133">
          <cell r="B1133">
            <v>10944</v>
          </cell>
          <cell r="C1133" t="str">
            <v>J.MOREAU CHABLIS GLOIRE 75x12</v>
          </cell>
          <cell r="D1133" t="str">
            <v>Chablis Gloire de Chablis, J. Moreau et Fils</v>
          </cell>
          <cell r="E1133" t="str">
            <v>EA</v>
          </cell>
          <cell r="F1133">
            <v>12</v>
          </cell>
          <cell r="G1133" t="str">
            <v>75 cl x 12</v>
          </cell>
          <cell r="H1133" t="str">
            <v>S</v>
          </cell>
          <cell r="I1133" t="str">
            <v>France</v>
          </cell>
          <cell r="J1133" t="str">
            <v>France</v>
          </cell>
          <cell r="K1133" t="str">
            <v>Burgundy</v>
          </cell>
          <cell r="L1133" t="str">
            <v>Still White</v>
          </cell>
          <cell r="M1133" t="str">
            <v>Better</v>
          </cell>
          <cell r="N1133">
            <v>7.8463000000000003</v>
          </cell>
          <cell r="O1133">
            <v>2.6718999999999999</v>
          </cell>
        </row>
        <row r="1134">
          <cell r="B1134">
            <v>10946</v>
          </cell>
          <cell r="C1134" t="str">
            <v>J.MOREAU CHAB MT MILIEU 75x12</v>
          </cell>
          <cell r="D1134" t="str">
            <v>Chablis 1er Cru Mont de Milieu, J. Moreau et Fils</v>
          </cell>
          <cell r="E1134" t="str">
            <v>EA</v>
          </cell>
          <cell r="F1134">
            <v>12</v>
          </cell>
          <cell r="G1134" t="str">
            <v>75 cl x 12</v>
          </cell>
          <cell r="H1134" t="str">
            <v>S</v>
          </cell>
          <cell r="I1134" t="str">
            <v>France</v>
          </cell>
          <cell r="J1134" t="str">
            <v>France</v>
          </cell>
          <cell r="K1134" t="str">
            <v>Burgundy</v>
          </cell>
          <cell r="M1134" t="str">
            <v>Best</v>
          </cell>
          <cell r="N1134">
            <v>15.741099999999999</v>
          </cell>
          <cell r="O1134">
            <v>2.6718999999999999</v>
          </cell>
        </row>
        <row r="1135">
          <cell r="B1135">
            <v>13289</v>
          </cell>
          <cell r="C1135" t="str">
            <v>J.MOREAU PETIT CHABLIS 75x12</v>
          </cell>
          <cell r="D1135" t="str">
            <v>Petit Chablis, J. Moreau et Fils</v>
          </cell>
          <cell r="E1135" t="str">
            <v>EA</v>
          </cell>
          <cell r="F1135">
            <v>12</v>
          </cell>
          <cell r="G1135" t="str">
            <v>75 cl x 12</v>
          </cell>
          <cell r="H1135" t="str">
            <v>S</v>
          </cell>
          <cell r="I1135" t="str">
            <v>France</v>
          </cell>
          <cell r="J1135" t="str">
            <v>France</v>
          </cell>
          <cell r="K1135" t="str">
            <v>Burgundy</v>
          </cell>
          <cell r="M1135" t="str">
            <v>Better</v>
          </cell>
          <cell r="N1135">
            <v>7.0568999999999997</v>
          </cell>
          <cell r="O1135">
            <v>2.6718999999999999</v>
          </cell>
        </row>
        <row r="1136">
          <cell r="B1136">
            <v>13291</v>
          </cell>
          <cell r="C1136" t="str">
            <v>J.MOREAU 1ER VAUCOUPIN 75x12</v>
          </cell>
          <cell r="D1136" t="str">
            <v>Chablis 1er Cru Vaucoupin, J. Moreau et Fils</v>
          </cell>
          <cell r="E1136" t="str">
            <v>EA</v>
          </cell>
          <cell r="F1136">
            <v>12</v>
          </cell>
          <cell r="G1136" t="str">
            <v>75 cl x 12</v>
          </cell>
          <cell r="H1136" t="str">
            <v>S</v>
          </cell>
          <cell r="I1136" t="str">
            <v>France</v>
          </cell>
          <cell r="J1136" t="str">
            <v>France</v>
          </cell>
          <cell r="K1136" t="str">
            <v>Burgundy</v>
          </cell>
          <cell r="M1136" t="str">
            <v>Best</v>
          </cell>
          <cell r="N1136">
            <v>15.741099999999999</v>
          </cell>
          <cell r="O1136">
            <v>2.6718999999999999</v>
          </cell>
        </row>
        <row r="1137">
          <cell r="B1137">
            <v>45645</v>
          </cell>
          <cell r="C1137" t="str">
            <v>J.MOREAU PREMIER VALLOINS 75x6</v>
          </cell>
          <cell r="D1137" t="str">
            <v>J. Moreau &amp; Fils Chablis Premier Cru Vaillons 2021</v>
          </cell>
          <cell r="E1137" t="str">
            <v>EA</v>
          </cell>
          <cell r="F1137">
            <v>6</v>
          </cell>
          <cell r="G1137" t="str">
            <v>75 cl x 6</v>
          </cell>
          <cell r="H1137" t="str">
            <v>S</v>
          </cell>
          <cell r="I1137" t="str">
            <v>France</v>
          </cell>
          <cell r="J1137" t="str">
            <v>France</v>
          </cell>
          <cell r="K1137" t="str">
            <v>France</v>
          </cell>
          <cell r="L1137" t="str">
            <v>Still White</v>
          </cell>
          <cell r="M1137" t="str">
            <v>Best</v>
          </cell>
          <cell r="N1137">
            <v>15.827500000000001</v>
          </cell>
          <cell r="O1137">
            <v>2.6718999999999999</v>
          </cell>
        </row>
        <row r="1138">
          <cell r="B1138">
            <v>11317</v>
          </cell>
          <cell r="C1138" t="str">
            <v>MELLOT SANCERRE ROSE 75x12</v>
          </cell>
          <cell r="D1138" t="str">
            <v>Sancerre Rosé, Le Rabault, Joseph Mellot</v>
          </cell>
          <cell r="E1138" t="str">
            <v>EA</v>
          </cell>
          <cell r="F1138">
            <v>12</v>
          </cell>
          <cell r="G1138" t="str">
            <v>75 cl x 12</v>
          </cell>
          <cell r="H1138" t="str">
            <v>U</v>
          </cell>
          <cell r="I1138" t="str">
            <v>France</v>
          </cell>
          <cell r="J1138" t="str">
            <v>France</v>
          </cell>
          <cell r="K1138" t="str">
            <v>Loire Valley</v>
          </cell>
          <cell r="M1138" t="str">
            <v>Better</v>
          </cell>
          <cell r="N1138">
            <v>8.2352000000000007</v>
          </cell>
          <cell r="O1138">
            <v>2.6718999999999999</v>
          </cell>
        </row>
        <row r="1139">
          <cell r="B1139">
            <v>11337</v>
          </cell>
          <cell r="C1139" t="str">
            <v>J MELLOT POUIL FUM TRON 75x12</v>
          </cell>
          <cell r="D1139" t="str">
            <v>Pouilly-Fumé, Cuvée du Troncsec, Joseph Mellot</v>
          </cell>
          <cell r="E1139" t="str">
            <v>EA</v>
          </cell>
          <cell r="F1139">
            <v>12</v>
          </cell>
          <cell r="G1139" t="str">
            <v>75 cl x 12</v>
          </cell>
          <cell r="H1139" t="str">
            <v>U</v>
          </cell>
          <cell r="I1139" t="str">
            <v>France</v>
          </cell>
          <cell r="J1139" t="str">
            <v>France</v>
          </cell>
          <cell r="K1139" t="str">
            <v>Loire Valley</v>
          </cell>
          <cell r="M1139" t="str">
            <v>Better</v>
          </cell>
          <cell r="N1139">
            <v>8.0935000000000006</v>
          </cell>
          <cell r="O1139">
            <v>2.6718999999999999</v>
          </cell>
        </row>
        <row r="1140">
          <cell r="B1140">
            <v>13225</v>
          </cell>
          <cell r="C1140" t="str">
            <v>J MELLOT CHINON MORINIER 75x12</v>
          </cell>
          <cell r="D1140" t="str">
            <v>Chinon, Les Morinières, Joseph Mellot</v>
          </cell>
          <cell r="E1140" t="str">
            <v>EA</v>
          </cell>
          <cell r="F1140">
            <v>12</v>
          </cell>
          <cell r="G1140" t="str">
            <v>75 cl x 12</v>
          </cell>
          <cell r="H1140" t="str">
            <v>U</v>
          </cell>
          <cell r="I1140" t="str">
            <v>France</v>
          </cell>
          <cell r="J1140" t="str">
            <v>France</v>
          </cell>
          <cell r="K1140" t="str">
            <v>Loire Valley</v>
          </cell>
          <cell r="M1140" t="str">
            <v>Good</v>
          </cell>
          <cell r="N1140">
            <v>5.0434999999999999</v>
          </cell>
          <cell r="O1140">
            <v>2.6718999999999999</v>
          </cell>
        </row>
        <row r="1141">
          <cell r="B1141">
            <v>14174</v>
          </cell>
          <cell r="C1141" t="str">
            <v>A MARECHAL SANCERRE 75x12</v>
          </cell>
          <cell r="D1141" t="str">
            <v>Sancerre, La Fuzelle, Adrien Maréchal</v>
          </cell>
          <cell r="E1141" t="str">
            <v>EA</v>
          </cell>
          <cell r="F1141">
            <v>12</v>
          </cell>
          <cell r="G1141" t="str">
            <v>75 cl x 12</v>
          </cell>
          <cell r="H1141" t="str">
            <v>U</v>
          </cell>
          <cell r="I1141" t="str">
            <v>France</v>
          </cell>
          <cell r="J1141" t="str">
            <v>France</v>
          </cell>
          <cell r="K1141" t="str">
            <v>Loire Valley</v>
          </cell>
          <cell r="M1141" t="str">
            <v>Better</v>
          </cell>
          <cell r="N1141">
            <v>9.5534999999999997</v>
          </cell>
          <cell r="O1141">
            <v>2.6718999999999999</v>
          </cell>
        </row>
        <row r="1142">
          <cell r="B1142">
            <v>23115</v>
          </cell>
          <cell r="C1142" t="str">
            <v>POUILLY FUME LA RALOTTE 75x12</v>
          </cell>
          <cell r="D1142" t="str">
            <v>Pouilly-Fumé, La Ralotte, Adrien Maréchal</v>
          </cell>
          <cell r="E1142" t="str">
            <v>EA</v>
          </cell>
          <cell r="F1142">
            <v>12</v>
          </cell>
          <cell r="G1142" t="str">
            <v>75 cl x 12</v>
          </cell>
          <cell r="H1142" t="str">
            <v>U</v>
          </cell>
          <cell r="I1142" t="str">
            <v>France</v>
          </cell>
          <cell r="J1142" t="str">
            <v>France</v>
          </cell>
          <cell r="K1142" t="str">
            <v>Loire Valley</v>
          </cell>
          <cell r="L1142" t="str">
            <v>Still White</v>
          </cell>
          <cell r="M1142" t="str">
            <v>Better</v>
          </cell>
          <cell r="N1142">
            <v>8.4926999999999992</v>
          </cell>
          <cell r="O1142">
            <v>2.6718999999999999</v>
          </cell>
        </row>
        <row r="1143">
          <cell r="B1143">
            <v>11328</v>
          </cell>
          <cell r="C1143" t="str">
            <v>J MELLOT SANCERRE COLLINE 75x6</v>
          </cell>
          <cell r="D1143" t="str">
            <v>Sancerre, Les Collinettes, Joseph Mellot</v>
          </cell>
          <cell r="E1143" t="str">
            <v>EA</v>
          </cell>
          <cell r="F1143">
            <v>6</v>
          </cell>
          <cell r="G1143" t="str">
            <v>75 cl x 6</v>
          </cell>
          <cell r="H1143" t="str">
            <v>S</v>
          </cell>
          <cell r="I1143" t="str">
            <v>France</v>
          </cell>
          <cell r="J1143" t="str">
            <v>France</v>
          </cell>
          <cell r="K1143" t="str">
            <v>Loire Valley</v>
          </cell>
          <cell r="L1143" t="str">
            <v>Still White</v>
          </cell>
          <cell r="M1143" t="str">
            <v>Better</v>
          </cell>
          <cell r="N1143">
            <v>9.5516000000000005</v>
          </cell>
          <cell r="O1143">
            <v>2.6718999999999999</v>
          </cell>
        </row>
        <row r="1144">
          <cell r="B1144">
            <v>24696</v>
          </cell>
          <cell r="C1144" t="str">
            <v>SANCERRE GRANDE CHATELAIN 75x6</v>
          </cell>
          <cell r="D1144" t="str">
            <v>Sancerre, La Grande Châtelaine de Joseph Mellot</v>
          </cell>
          <cell r="E1144" t="str">
            <v>EA</v>
          </cell>
          <cell r="F1144">
            <v>6</v>
          </cell>
          <cell r="G1144" t="str">
            <v>75 cl x 6</v>
          </cell>
          <cell r="H1144" t="str">
            <v>S</v>
          </cell>
          <cell r="I1144" t="str">
            <v>France</v>
          </cell>
          <cell r="J1144" t="str">
            <v>France</v>
          </cell>
          <cell r="K1144" t="str">
            <v>Loire Valley</v>
          </cell>
          <cell r="L1144" t="str">
            <v>Still White</v>
          </cell>
          <cell r="M1144" t="str">
            <v>Best</v>
          </cell>
          <cell r="N1144">
            <v>15.1333</v>
          </cell>
          <cell r="O1144">
            <v>2.6718999999999999</v>
          </cell>
        </row>
        <row r="1145">
          <cell r="B1145">
            <v>24697</v>
          </cell>
          <cell r="C1145" t="str">
            <v>POUILLY FUM GRA CUV EDVINS75x6</v>
          </cell>
          <cell r="D1145" t="str">
            <v>Pouilly-Fumé, La Grande Cuvée des Edvins de Joseph Mellot</v>
          </cell>
          <cell r="E1145" t="str">
            <v>EA</v>
          </cell>
          <cell r="F1145">
            <v>6</v>
          </cell>
          <cell r="G1145" t="str">
            <v>75 cl x 6</v>
          </cell>
          <cell r="H1145" t="str">
            <v>U</v>
          </cell>
          <cell r="I1145" t="str">
            <v>France</v>
          </cell>
          <cell r="J1145" t="str">
            <v>France</v>
          </cell>
          <cell r="K1145" t="str">
            <v>Loire Valley</v>
          </cell>
          <cell r="M1145" t="str">
            <v>Best</v>
          </cell>
          <cell r="N1145">
            <v>16.063300000000002</v>
          </cell>
          <cell r="O1145">
            <v>3.2063000000000001</v>
          </cell>
        </row>
        <row r="1146">
          <cell r="B1146">
            <v>25863</v>
          </cell>
          <cell r="C1146" t="str">
            <v>SANCERRE ROUGE CONNETABLE 75X6</v>
          </cell>
          <cell r="D1146" t="str">
            <v>Sancerre Rouge, Le Connétable de Joseph Mellot</v>
          </cell>
          <cell r="E1146" t="str">
            <v>EA</v>
          </cell>
          <cell r="F1146">
            <v>6</v>
          </cell>
          <cell r="G1146" t="str">
            <v>75 cl x 6</v>
          </cell>
          <cell r="H1146" t="str">
            <v>S</v>
          </cell>
          <cell r="I1146" t="str">
            <v>France</v>
          </cell>
          <cell r="J1146" t="str">
            <v>France</v>
          </cell>
          <cell r="K1146" t="str">
            <v>Loire Valley</v>
          </cell>
          <cell r="L1146" t="str">
            <v>Still Red</v>
          </cell>
          <cell r="M1146" t="str">
            <v>Best</v>
          </cell>
          <cell r="N1146">
            <v>15.0566</v>
          </cell>
          <cell r="O1146">
            <v>2.6718999999999999</v>
          </cell>
        </row>
        <row r="1147">
          <cell r="B1147">
            <v>29231</v>
          </cell>
          <cell r="C1147" t="str">
            <v>MELLOT MENETOU BARDINE 75X6</v>
          </cell>
          <cell r="D1147" t="str">
            <v>Menetou-Salon, La Bardine, Joseph Mellot</v>
          </cell>
          <cell r="E1147" t="str">
            <v>EA</v>
          </cell>
          <cell r="F1147">
            <v>6</v>
          </cell>
          <cell r="G1147" t="str">
            <v>75 cl x 6</v>
          </cell>
          <cell r="H1147" t="str">
            <v>S</v>
          </cell>
          <cell r="I1147" t="str">
            <v>France</v>
          </cell>
          <cell r="J1147" t="str">
            <v>France</v>
          </cell>
          <cell r="K1147" t="str">
            <v>Loire Valley</v>
          </cell>
          <cell r="L1147" t="str">
            <v>Still White</v>
          </cell>
          <cell r="M1147" t="str">
            <v>Better</v>
          </cell>
          <cell r="N1147">
            <v>7.1132999999999997</v>
          </cell>
          <cell r="O1147">
            <v>2.6718999999999999</v>
          </cell>
        </row>
        <row r="1148">
          <cell r="B1148">
            <v>29233</v>
          </cell>
          <cell r="C1148" t="str">
            <v>MELLOT SANCERRE CHAINTRE 75X6</v>
          </cell>
          <cell r="D1148" t="str">
            <v>Sancerre, Domaine des Chaintres, Joseph Mellot</v>
          </cell>
          <cell r="E1148" t="str">
            <v>EA</v>
          </cell>
          <cell r="F1148">
            <v>6</v>
          </cell>
          <cell r="G1148" t="str">
            <v>75 cl x 6</v>
          </cell>
          <cell r="H1148" t="str">
            <v>S</v>
          </cell>
          <cell r="I1148" t="str">
            <v>France</v>
          </cell>
          <cell r="J1148" t="str">
            <v>France</v>
          </cell>
          <cell r="K1148" t="str">
            <v>Loire Valley</v>
          </cell>
          <cell r="L1148" t="str">
            <v>Still White</v>
          </cell>
          <cell r="M1148" t="str">
            <v>Better</v>
          </cell>
          <cell r="N1148">
            <v>9.9765999999999995</v>
          </cell>
          <cell r="O1148">
            <v>2.6718999999999999</v>
          </cell>
        </row>
        <row r="1149">
          <cell r="B1149">
            <v>41469</v>
          </cell>
          <cell r="C1149" t="str">
            <v>J MELLOT DESTINEA S.BLANC 75x6</v>
          </cell>
          <cell r="D1149" t="str">
            <v>Joseph Mellot Destinéa Sauvignon Blanc, Vin de France</v>
          </cell>
          <cell r="E1149" t="str">
            <v>EA</v>
          </cell>
          <cell r="F1149">
            <v>6</v>
          </cell>
          <cell r="G1149" t="str">
            <v>75 cl x 6</v>
          </cell>
          <cell r="H1149" t="str">
            <v>S</v>
          </cell>
          <cell r="I1149" t="str">
            <v>France</v>
          </cell>
          <cell r="J1149" t="str">
            <v>France</v>
          </cell>
          <cell r="K1149" t="str">
            <v>France</v>
          </cell>
          <cell r="L1149" t="str">
            <v>Still White</v>
          </cell>
          <cell r="M1149" t="str">
            <v>Good</v>
          </cell>
          <cell r="N1149">
            <v>3.6433</v>
          </cell>
          <cell r="O1149">
            <v>2.6718999999999999</v>
          </cell>
        </row>
        <row r="1150">
          <cell r="B1150">
            <v>41520</v>
          </cell>
          <cell r="C1150" t="str">
            <v>J MELLOT DESTINEA P.NOIR 75X6</v>
          </cell>
          <cell r="D1150" t="str">
            <v>Joseph Mellot Destinéa Pinot Noir, Val de Loire</v>
          </cell>
          <cell r="E1150" t="str">
            <v>EA</v>
          </cell>
          <cell r="F1150">
            <v>6</v>
          </cell>
          <cell r="G1150" t="str">
            <v>75 cl x 6</v>
          </cell>
          <cell r="H1150" t="str">
            <v>S</v>
          </cell>
          <cell r="I1150" t="str">
            <v>France</v>
          </cell>
          <cell r="J1150" t="str">
            <v>France</v>
          </cell>
          <cell r="K1150" t="str">
            <v>France</v>
          </cell>
          <cell r="L1150" t="str">
            <v>Still Red</v>
          </cell>
          <cell r="M1150" t="str">
            <v>Good</v>
          </cell>
          <cell r="N1150">
            <v>3.6433</v>
          </cell>
          <cell r="O1150">
            <v>2.6718999999999999</v>
          </cell>
        </row>
        <row r="1151">
          <cell r="B1151">
            <v>41521</v>
          </cell>
          <cell r="C1151" t="str">
            <v>J MELLOT DESTINEA ROSE 75X6</v>
          </cell>
          <cell r="D1151" t="str">
            <v>Joseph Mellot Destinéa Pinot Noir Rosé, Vin de France</v>
          </cell>
          <cell r="E1151" t="str">
            <v>EA</v>
          </cell>
          <cell r="F1151">
            <v>6</v>
          </cell>
          <cell r="G1151" t="str">
            <v>75 cl x 6</v>
          </cell>
          <cell r="H1151" t="str">
            <v>S</v>
          </cell>
          <cell r="I1151" t="str">
            <v>France</v>
          </cell>
          <cell r="J1151" t="str">
            <v>France</v>
          </cell>
          <cell r="K1151" t="str">
            <v>France</v>
          </cell>
          <cell r="L1151" t="str">
            <v>Still Rose</v>
          </cell>
          <cell r="M1151" t="str">
            <v>Good</v>
          </cell>
          <cell r="N1151">
            <v>3.6433</v>
          </cell>
          <cell r="O1151">
            <v>2.6718999999999999</v>
          </cell>
        </row>
        <row r="1152">
          <cell r="B1152">
            <v>44005</v>
          </cell>
          <cell r="C1152" t="str">
            <v>A MARECHAL SANCERRE 75x6</v>
          </cell>
          <cell r="D1152" t="str">
            <v xml:space="preserve">Sancerre, La Fuzelle, Adrien Maréchal
</v>
          </cell>
          <cell r="E1152" t="str">
            <v>EA</v>
          </cell>
          <cell r="F1152">
            <v>6</v>
          </cell>
          <cell r="G1152" t="str">
            <v>75 cl x 6</v>
          </cell>
          <cell r="H1152" t="str">
            <v>S</v>
          </cell>
          <cell r="I1152" t="str">
            <v>France</v>
          </cell>
          <cell r="J1152" t="str">
            <v>France</v>
          </cell>
          <cell r="K1152" t="str">
            <v>Loire Valley</v>
          </cell>
          <cell r="M1152" t="str">
            <v>Better</v>
          </cell>
          <cell r="N1152">
            <v>10.4099</v>
          </cell>
          <cell r="O1152">
            <v>2.6718999999999999</v>
          </cell>
        </row>
        <row r="1153">
          <cell r="B1153">
            <v>44010</v>
          </cell>
          <cell r="C1153" t="str">
            <v>J MELLOT POUIL FUM TRON 75x6</v>
          </cell>
          <cell r="D1153" t="str">
            <v xml:space="preserve">Pouilly-Fumé, Cuvée du Troncsec, Joseph Mellot
</v>
          </cell>
          <cell r="E1153" t="str">
            <v>EA</v>
          </cell>
          <cell r="F1153">
            <v>6</v>
          </cell>
          <cell r="G1153" t="str">
            <v>75 cl x 6</v>
          </cell>
          <cell r="H1153" t="str">
            <v>S</v>
          </cell>
          <cell r="I1153" t="str">
            <v>France</v>
          </cell>
          <cell r="J1153" t="str">
            <v>France</v>
          </cell>
          <cell r="K1153" t="str">
            <v>Loire Valley</v>
          </cell>
          <cell r="M1153" t="str">
            <v>Better</v>
          </cell>
          <cell r="N1153">
            <v>8.5465999999999998</v>
          </cell>
          <cell r="O1153">
            <v>2.6718999999999999</v>
          </cell>
        </row>
        <row r="1154">
          <cell r="B1154">
            <v>44011</v>
          </cell>
          <cell r="C1154" t="str">
            <v>J MELLOT CHINON MORINIER 75x6</v>
          </cell>
          <cell r="D1154" t="str">
            <v>Chinon, Les Morinières, Joseph Mellot</v>
          </cell>
          <cell r="E1154" t="str">
            <v>EA</v>
          </cell>
          <cell r="F1154">
            <v>6</v>
          </cell>
          <cell r="G1154" t="str">
            <v>75 cl x 6</v>
          </cell>
          <cell r="H1154" t="str">
            <v>S</v>
          </cell>
          <cell r="I1154" t="str">
            <v>France</v>
          </cell>
          <cell r="J1154" t="str">
            <v>France</v>
          </cell>
          <cell r="K1154" t="str">
            <v>Loire Valley</v>
          </cell>
          <cell r="M1154" t="str">
            <v>Good</v>
          </cell>
          <cell r="N1154">
            <v>5.125</v>
          </cell>
          <cell r="O1154">
            <v>2.6718999999999999</v>
          </cell>
        </row>
        <row r="1155">
          <cell r="B1155">
            <v>44018</v>
          </cell>
          <cell r="C1155" t="str">
            <v>POUILLY FUME LA RALOTTE 75x6</v>
          </cell>
          <cell r="D1155" t="str">
            <v>Pouilly-Fumé, La Ralotte, Adrien Maréchal</v>
          </cell>
          <cell r="E1155" t="str">
            <v>EA</v>
          </cell>
          <cell r="F1155">
            <v>6</v>
          </cell>
          <cell r="G1155" t="str">
            <v>75 cl x 6</v>
          </cell>
          <cell r="H1155" t="str">
            <v>S</v>
          </cell>
          <cell r="I1155" t="str">
            <v>France</v>
          </cell>
          <cell r="J1155" t="str">
            <v>France</v>
          </cell>
          <cell r="K1155" t="str">
            <v>Loire Valley</v>
          </cell>
          <cell r="L1155" t="str">
            <v>Still White</v>
          </cell>
          <cell r="M1155" t="str">
            <v>Better</v>
          </cell>
          <cell r="N1155">
            <v>9.2098999999999993</v>
          </cell>
          <cell r="O1155">
            <v>2.6718999999999999</v>
          </cell>
        </row>
        <row r="1156">
          <cell r="B1156">
            <v>44103</v>
          </cell>
          <cell r="C1156" t="str">
            <v>MELLOT SANCERRE ROSE 75x6</v>
          </cell>
          <cell r="D1156" t="str">
            <v>Sancerre Rosé, Le Rabault, Joseph Mellot</v>
          </cell>
          <cell r="E1156" t="str">
            <v>EA</v>
          </cell>
          <cell r="F1156">
            <v>6</v>
          </cell>
          <cell r="G1156" t="str">
            <v>75 cl x 6</v>
          </cell>
          <cell r="H1156" t="str">
            <v>S</v>
          </cell>
          <cell r="I1156" t="str">
            <v>France</v>
          </cell>
          <cell r="J1156" t="str">
            <v>France</v>
          </cell>
          <cell r="K1156" t="str">
            <v>Loire Valley</v>
          </cell>
          <cell r="L1156" t="str">
            <v>Still Rose</v>
          </cell>
          <cell r="M1156" t="str">
            <v>Better</v>
          </cell>
          <cell r="N1156">
            <v>9.3216000000000001</v>
          </cell>
          <cell r="O1156">
            <v>2.6718999999999999</v>
          </cell>
        </row>
        <row r="1157">
          <cell r="B1157">
            <v>44160</v>
          </cell>
          <cell r="C1157" t="str">
            <v>J MELLOT SANCERRE GRAVEL 75x6</v>
          </cell>
          <cell r="D1157" t="str">
            <v>Sancerre, La Gravelière, Joseph Mellot</v>
          </cell>
          <cell r="E1157" t="str">
            <v>EA</v>
          </cell>
          <cell r="F1157">
            <v>6</v>
          </cell>
          <cell r="G1157" t="str">
            <v>75 cl x 6</v>
          </cell>
          <cell r="H1157" t="str">
            <v>S</v>
          </cell>
          <cell r="I1157" t="str">
            <v>France</v>
          </cell>
          <cell r="J1157" t="str">
            <v>France</v>
          </cell>
          <cell r="K1157" t="str">
            <v>Loire Valley</v>
          </cell>
          <cell r="L1157" t="str">
            <v>Still White</v>
          </cell>
          <cell r="M1157" t="str">
            <v>Better</v>
          </cell>
          <cell r="N1157">
            <v>10.334899999999999</v>
          </cell>
          <cell r="O1157">
            <v>2.6718999999999999</v>
          </cell>
        </row>
        <row r="1158">
          <cell r="B1158">
            <v>46695</v>
          </cell>
          <cell r="C1158" t="str">
            <v>POUILLY FUM GRA CUV ED 14%75X6</v>
          </cell>
          <cell r="D1158" t="str">
            <v>Pouilly-Fumé, La Grande Cuvée des Edvins de Joseph Mellot 14%</v>
          </cell>
          <cell r="E1158" t="str">
            <v>EA</v>
          </cell>
          <cell r="F1158">
            <v>6</v>
          </cell>
          <cell r="G1158" t="str">
            <v>75 cl x 6</v>
          </cell>
          <cell r="H1158" t="str">
            <v>S</v>
          </cell>
          <cell r="I1158" t="str">
            <v>France</v>
          </cell>
          <cell r="J1158" t="str">
            <v>France</v>
          </cell>
          <cell r="K1158" t="str">
            <v>Loire Valley</v>
          </cell>
          <cell r="M1158" t="str">
            <v>Best</v>
          </cell>
          <cell r="N1158">
            <v>16.063400000000001</v>
          </cell>
          <cell r="O1158">
            <v>2.6718999999999999</v>
          </cell>
        </row>
        <row r="1159">
          <cell r="B1159">
            <v>11350</v>
          </cell>
          <cell r="C1159" t="str">
            <v>J MELLOT SANCERRE COLL 37.5x12</v>
          </cell>
          <cell r="D1159" t="str">
            <v>Sancerre, Les Collinettes, Joseph Mellot</v>
          </cell>
          <cell r="E1159" t="str">
            <v>EA</v>
          </cell>
          <cell r="F1159">
            <v>12</v>
          </cell>
          <cell r="G1159" t="str">
            <v>37.5 cl x 12</v>
          </cell>
          <cell r="H1159" t="str">
            <v>S</v>
          </cell>
          <cell r="I1159" t="str">
            <v>France</v>
          </cell>
          <cell r="J1159" t="str">
            <v>France</v>
          </cell>
          <cell r="K1159" t="str">
            <v>Loire Valley</v>
          </cell>
          <cell r="L1159" t="str">
            <v>Still White</v>
          </cell>
          <cell r="M1159" t="str">
            <v>Better</v>
          </cell>
          <cell r="N1159">
            <v>5.6135000000000002</v>
          </cell>
          <cell r="O1159">
            <v>1.3359000000000001</v>
          </cell>
        </row>
        <row r="1160">
          <cell r="B1160">
            <v>10152</v>
          </cell>
          <cell r="C1160" t="str">
            <v>KLEINE ZALZE CABERNET 75x6</v>
          </cell>
          <cell r="D1160" t="str">
            <v>Kleine Zalze Cellar Selection Cabernet Sauvignon, Coastal Region</v>
          </cell>
          <cell r="E1160" t="str">
            <v>EA</v>
          </cell>
          <cell r="F1160">
            <v>6</v>
          </cell>
          <cell r="G1160" t="str">
            <v>75 cl x 6</v>
          </cell>
          <cell r="H1160" t="str">
            <v>S</v>
          </cell>
          <cell r="I1160" t="str">
            <v>South Africa</v>
          </cell>
          <cell r="J1160" t="str">
            <v>South Africa</v>
          </cell>
          <cell r="K1160" t="str">
            <v>Coastal Region</v>
          </cell>
          <cell r="M1160" t="str">
            <v>Good</v>
          </cell>
          <cell r="N1160">
            <v>2.6879</v>
          </cell>
          <cell r="O1160">
            <v>2.6718999999999999</v>
          </cell>
        </row>
        <row r="1161">
          <cell r="B1161">
            <v>10296</v>
          </cell>
          <cell r="C1161" t="str">
            <v>KLEINE ZALZE SAUVIGNON 75x6</v>
          </cell>
          <cell r="D1161" t="str">
            <v>Kleine Zalze Cellar Selection Sauvignon Blanc, Western Cape</v>
          </cell>
          <cell r="E1161" t="str">
            <v>EA</v>
          </cell>
          <cell r="F1161">
            <v>6</v>
          </cell>
          <cell r="G1161" t="str">
            <v>75 cl x 6</v>
          </cell>
          <cell r="H1161" t="str">
            <v>S</v>
          </cell>
          <cell r="I1161" t="str">
            <v>South Africa</v>
          </cell>
          <cell r="J1161" t="str">
            <v>South Africa</v>
          </cell>
          <cell r="K1161" t="str">
            <v>Stellenbosch</v>
          </cell>
          <cell r="L1161" t="str">
            <v>Still White</v>
          </cell>
          <cell r="M1161" t="str">
            <v>Good</v>
          </cell>
          <cell r="N1161">
            <v>2.4796</v>
          </cell>
          <cell r="O1161">
            <v>2.6718999999999999</v>
          </cell>
        </row>
        <row r="1162">
          <cell r="B1162">
            <v>10308</v>
          </cell>
          <cell r="C1162" t="str">
            <v>FC KLEINE ZALZE CHENIN 75X6</v>
          </cell>
          <cell r="D1162" t="str">
            <v>Kleine Zalze Cellar Selection Bush Vines Chenin Blanc, Coastal Region</v>
          </cell>
          <cell r="E1162" t="str">
            <v>EA</v>
          </cell>
          <cell r="F1162">
            <v>6</v>
          </cell>
          <cell r="G1162" t="str">
            <v>75 cl x 6</v>
          </cell>
          <cell r="H1162" t="str">
            <v>S</v>
          </cell>
          <cell r="I1162" t="str">
            <v>South Africa</v>
          </cell>
          <cell r="J1162" t="str">
            <v>South Africa</v>
          </cell>
          <cell r="K1162" t="str">
            <v>Stellenbosch</v>
          </cell>
          <cell r="L1162" t="str">
            <v>Still White</v>
          </cell>
          <cell r="M1162" t="str">
            <v>Price Fighter</v>
          </cell>
          <cell r="N1162">
            <v>2.4529000000000001</v>
          </cell>
          <cell r="O1162">
            <v>2.6718999999999999</v>
          </cell>
        </row>
        <row r="1163">
          <cell r="B1163">
            <v>11769</v>
          </cell>
          <cell r="C1163" t="str">
            <v>KLEINE ZALZE MERLOT 75x6</v>
          </cell>
          <cell r="D1163" t="str">
            <v>Kleine Zalze Cellar Selection Merlot, Coastal Region</v>
          </cell>
          <cell r="E1163" t="str">
            <v>EA</v>
          </cell>
          <cell r="F1163">
            <v>6</v>
          </cell>
          <cell r="G1163" t="str">
            <v>75 cl x 6</v>
          </cell>
          <cell r="H1163" t="str">
            <v>S</v>
          </cell>
          <cell r="I1163" t="str">
            <v>South Africa</v>
          </cell>
          <cell r="J1163" t="str">
            <v>South Africa</v>
          </cell>
          <cell r="K1163" t="str">
            <v>Stellenbosch</v>
          </cell>
          <cell r="M1163" t="str">
            <v>Good</v>
          </cell>
          <cell r="N1163">
            <v>2.6879</v>
          </cell>
          <cell r="O1163">
            <v>2.6718999999999999</v>
          </cell>
        </row>
        <row r="1164">
          <cell r="B1164">
            <v>16803</v>
          </cell>
          <cell r="C1164" t="str">
            <v>KLEINE ZALZE PINOTAGE 75x6</v>
          </cell>
          <cell r="D1164" t="str">
            <v>Kleine Zalze Cellar Selection Pinotage, Coastal Region</v>
          </cell>
          <cell r="E1164" t="str">
            <v>EA</v>
          </cell>
          <cell r="F1164">
            <v>6</v>
          </cell>
          <cell r="G1164" t="str">
            <v>75 cl x 6</v>
          </cell>
          <cell r="H1164" t="str">
            <v>S</v>
          </cell>
          <cell r="I1164" t="str">
            <v>South Africa</v>
          </cell>
          <cell r="J1164" t="str">
            <v>South Africa</v>
          </cell>
          <cell r="K1164" t="str">
            <v>Coastal Region</v>
          </cell>
          <cell r="M1164" t="str">
            <v>Good</v>
          </cell>
          <cell r="N1164">
            <v>2.6879</v>
          </cell>
          <cell r="O1164">
            <v>2.6718999999999999</v>
          </cell>
        </row>
        <row r="1165">
          <cell r="B1165">
            <v>19531</v>
          </cell>
          <cell r="C1165" t="str">
            <v>KLEINE ZALZE ROSE 75X6</v>
          </cell>
          <cell r="D1165" t="str">
            <v>Kleine Zalze Cellar Selection Rosé, Coastal Region</v>
          </cell>
          <cell r="E1165" t="str">
            <v>EA</v>
          </cell>
          <cell r="F1165">
            <v>6</v>
          </cell>
          <cell r="G1165" t="str">
            <v>75 cl x 6</v>
          </cell>
          <cell r="H1165" t="str">
            <v>S</v>
          </cell>
          <cell r="I1165" t="str">
            <v>South Africa</v>
          </cell>
          <cell r="J1165" t="str">
            <v>South Africa</v>
          </cell>
          <cell r="K1165" t="str">
            <v>Coastal Region</v>
          </cell>
          <cell r="L1165" t="str">
            <v>Still Rose</v>
          </cell>
          <cell r="M1165" t="str">
            <v>Good</v>
          </cell>
          <cell r="N1165">
            <v>2.3961999999999999</v>
          </cell>
          <cell r="O1165">
            <v>2.6718999999999999</v>
          </cell>
        </row>
        <row r="1166">
          <cell r="B1166">
            <v>31445</v>
          </cell>
          <cell r="C1166" t="str">
            <v>KLEINE ZALZ UNOAKED CHARD 75X6</v>
          </cell>
          <cell r="D1166" t="str">
            <v>Kleine Zalze Cellar Selection Chardonnay, Western Cape</v>
          </cell>
          <cell r="E1166" t="str">
            <v>EA</v>
          </cell>
          <cell r="F1166">
            <v>6</v>
          </cell>
          <cell r="G1166" t="str">
            <v>75 cl x 6</v>
          </cell>
          <cell r="H1166" t="str">
            <v>S</v>
          </cell>
          <cell r="I1166" t="str">
            <v>South Africa</v>
          </cell>
          <cell r="J1166" t="str">
            <v>South Africa</v>
          </cell>
          <cell r="K1166" t="str">
            <v>Western Cape</v>
          </cell>
          <cell r="L1166" t="str">
            <v>Still White</v>
          </cell>
          <cell r="M1166" t="str">
            <v>Good</v>
          </cell>
          <cell r="N1166">
            <v>2.6879</v>
          </cell>
          <cell r="O1166">
            <v>2.6718999999999999</v>
          </cell>
        </row>
        <row r="1167">
          <cell r="B1167">
            <v>40766</v>
          </cell>
          <cell r="C1167" t="str">
            <v>KLEINE ZA SB STONEGATE 75X6</v>
          </cell>
          <cell r="D1167" t="str">
            <v>Kleine Zalze Cellar Selection Sauvignon Blanc, Western Cape (Stonegate only)</v>
          </cell>
          <cell r="E1167" t="str">
            <v>EA</v>
          </cell>
          <cell r="F1167">
            <v>6</v>
          </cell>
          <cell r="G1167" t="str">
            <v>75 cl x 6</v>
          </cell>
          <cell r="H1167" t="str">
            <v>S</v>
          </cell>
          <cell r="I1167" t="str">
            <v>South Africa</v>
          </cell>
          <cell r="J1167" t="str">
            <v>South Africa</v>
          </cell>
          <cell r="K1167" t="str">
            <v>Stellenbosch</v>
          </cell>
          <cell r="L1167" t="str">
            <v>Still White</v>
          </cell>
          <cell r="M1167" t="str">
            <v>Good</v>
          </cell>
          <cell r="N1167">
            <v>2.4796</v>
          </cell>
          <cell r="O1167">
            <v>2.6718999999999999</v>
          </cell>
        </row>
        <row r="1168">
          <cell r="B1168">
            <v>42069</v>
          </cell>
          <cell r="C1168" t="str">
            <v>KLEINE Z PROJ Z RIES-VERD 75X3</v>
          </cell>
          <cell r="D1168" t="str">
            <v>Kleine Zalze Project Z Riesling, Western Cape</v>
          </cell>
          <cell r="E1168" t="str">
            <v>CS</v>
          </cell>
          <cell r="F1168">
            <v>1</v>
          </cell>
          <cell r="G1168" t="str">
            <v>75 cl x 3</v>
          </cell>
          <cell r="H1168" t="str">
            <v>S</v>
          </cell>
          <cell r="I1168" t="str">
            <v>South Africa</v>
          </cell>
          <cell r="J1168" t="str">
            <v>South Africa</v>
          </cell>
          <cell r="K1168" t="str">
            <v>Western Cape</v>
          </cell>
          <cell r="L1168" t="str">
            <v>Still White</v>
          </cell>
          <cell r="M1168" t="str">
            <v>Best</v>
          </cell>
          <cell r="N1168">
            <v>40.3444</v>
          </cell>
          <cell r="O1168">
            <v>8.0155999999999992</v>
          </cell>
        </row>
        <row r="1169">
          <cell r="B1169">
            <v>42070</v>
          </cell>
          <cell r="C1169" t="str">
            <v>KLEINE Z PROJ Z GRENACHE 75X3</v>
          </cell>
          <cell r="D1169" t="str">
            <v>Kleine Zalze Project Z Grenache, Coastal Region</v>
          </cell>
          <cell r="E1169" t="str">
            <v>CS</v>
          </cell>
          <cell r="F1169">
            <v>1</v>
          </cell>
          <cell r="G1169" t="str">
            <v>75 cl x 3</v>
          </cell>
          <cell r="H1169" t="str">
            <v>S</v>
          </cell>
          <cell r="I1169" t="str">
            <v>South Africa</v>
          </cell>
          <cell r="J1169" t="str">
            <v>South Africa</v>
          </cell>
          <cell r="K1169" t="str">
            <v>Coastal Region</v>
          </cell>
          <cell r="L1169" t="str">
            <v>Still Red</v>
          </cell>
          <cell r="M1169" t="str">
            <v>Best</v>
          </cell>
          <cell r="N1169">
            <v>56.864400000000003</v>
          </cell>
          <cell r="O1169">
            <v>8.0155999999999992</v>
          </cell>
        </row>
        <row r="1170">
          <cell r="B1170">
            <v>11115</v>
          </cell>
          <cell r="C1170" t="str">
            <v>KRUG GRANDE CUVEE BRUT 75x6</v>
          </cell>
          <cell r="D1170" t="str">
            <v>Krug Grande Cuvée Brut</v>
          </cell>
          <cell r="E1170" t="str">
            <v>EA</v>
          </cell>
          <cell r="F1170">
            <v>6</v>
          </cell>
          <cell r="G1170" t="str">
            <v>75 cl x 6</v>
          </cell>
          <cell r="H1170" t="str">
            <v>S</v>
          </cell>
          <cell r="I1170" t="str">
            <v>France</v>
          </cell>
          <cell r="J1170" t="str">
            <v>France</v>
          </cell>
          <cell r="K1170" t="str">
            <v>Champagne</v>
          </cell>
          <cell r="L1170" t="str">
            <v>Champagne White</v>
          </cell>
          <cell r="M1170" t="str">
            <v>Best</v>
          </cell>
          <cell r="N1170">
            <v>141.67439999999999</v>
          </cell>
          <cell r="O1170">
            <v>2.6718999999999999</v>
          </cell>
        </row>
        <row r="1171">
          <cell r="B1171">
            <v>44231</v>
          </cell>
          <cell r="C1171" t="str">
            <v>FW KRUG VINTAGE 08 75X6</v>
          </cell>
          <cell r="D1171" t="str">
            <v>Krug Brut 2008</v>
          </cell>
          <cell r="E1171" t="str">
            <v>EA</v>
          </cell>
          <cell r="F1171">
            <v>6</v>
          </cell>
          <cell r="G1171" t="str">
            <v>75 cl x 6</v>
          </cell>
          <cell r="H1171" t="str">
            <v>S</v>
          </cell>
          <cell r="I1171" t="str">
            <v>France</v>
          </cell>
          <cell r="J1171" t="str">
            <v>France</v>
          </cell>
          <cell r="K1171" t="str">
            <v>Champagne</v>
          </cell>
          <cell r="L1171" t="str">
            <v>Champagne White</v>
          </cell>
          <cell r="M1171" t="str">
            <v>Fine Wine</v>
          </cell>
          <cell r="N1171">
            <v>250.87440000000001</v>
          </cell>
          <cell r="O1171">
            <v>2.6718999999999999</v>
          </cell>
        </row>
        <row r="1172">
          <cell r="B1172">
            <v>71627</v>
          </cell>
          <cell r="C1172" t="str">
            <v>KRUG VINTAGE 03 75X6</v>
          </cell>
          <cell r="D1172" t="str">
            <v>Krug Brut 2003</v>
          </cell>
          <cell r="E1172" t="str">
            <v>EA</v>
          </cell>
          <cell r="F1172">
            <v>6</v>
          </cell>
          <cell r="G1172" t="str">
            <v>75 cl x 6</v>
          </cell>
          <cell r="H1172" t="str">
            <v>U</v>
          </cell>
          <cell r="I1172" t="str">
            <v>France</v>
          </cell>
          <cell r="J1172" t="str">
            <v>France</v>
          </cell>
          <cell r="K1172" t="str">
            <v>Champagne</v>
          </cell>
          <cell r="L1172" t="str">
            <v>Champagne White</v>
          </cell>
          <cell r="M1172" t="str">
            <v>Best</v>
          </cell>
          <cell r="N1172">
            <v>157.8751</v>
          </cell>
          <cell r="O1172">
            <v>2.6718999999999999</v>
          </cell>
        </row>
        <row r="1173">
          <cell r="B1173">
            <v>72943</v>
          </cell>
          <cell r="C1173" t="str">
            <v>KRUG GRANDE CUV BRUT 75x6 GIFT</v>
          </cell>
          <cell r="D1173" t="str">
            <v>Krug Grande Cuvée Brut Gift Pack</v>
          </cell>
          <cell r="E1173" t="str">
            <v>EA</v>
          </cell>
          <cell r="F1173">
            <v>6</v>
          </cell>
          <cell r="G1173" t="str">
            <v>75 cl x 6</v>
          </cell>
          <cell r="H1173" t="str">
            <v>S</v>
          </cell>
          <cell r="I1173" t="str">
            <v>France</v>
          </cell>
          <cell r="J1173" t="str">
            <v>France</v>
          </cell>
          <cell r="K1173" t="str">
            <v>Champagne</v>
          </cell>
          <cell r="L1173" t="str">
            <v>Champagne White</v>
          </cell>
          <cell r="M1173" t="str">
            <v>Best</v>
          </cell>
          <cell r="N1173">
            <v>148.17439999999999</v>
          </cell>
          <cell r="O1173">
            <v>2.6718999999999999</v>
          </cell>
        </row>
        <row r="1174">
          <cell r="B1174">
            <v>73677</v>
          </cell>
          <cell r="C1174" t="str">
            <v>KRUG VINTAGE 06 75X6</v>
          </cell>
          <cell r="D1174" t="str">
            <v>Krug Brut 2006</v>
          </cell>
          <cell r="E1174" t="str">
            <v>EA</v>
          </cell>
          <cell r="F1174">
            <v>6</v>
          </cell>
          <cell r="G1174" t="str">
            <v>75 cl x 6</v>
          </cell>
          <cell r="H1174" t="str">
            <v>U</v>
          </cell>
          <cell r="I1174" t="str">
            <v>France</v>
          </cell>
          <cell r="J1174" t="str">
            <v>France</v>
          </cell>
          <cell r="K1174" t="str">
            <v>Champagne</v>
          </cell>
          <cell r="L1174" t="str">
            <v>Champagne White</v>
          </cell>
          <cell r="M1174" t="str">
            <v>Fine Wine</v>
          </cell>
          <cell r="N1174">
            <v>283.37439999999998</v>
          </cell>
          <cell r="O1174">
            <v>2.6718999999999999</v>
          </cell>
        </row>
        <row r="1175">
          <cell r="B1175">
            <v>20534</v>
          </cell>
          <cell r="C1175" t="str">
            <v>KRUG GRANDE CUVEE BRUT 37.5x12</v>
          </cell>
          <cell r="D1175" t="str">
            <v>Krug Grande Cuvée Brut</v>
          </cell>
          <cell r="E1175" t="str">
            <v>EA</v>
          </cell>
          <cell r="F1175">
            <v>12</v>
          </cell>
          <cell r="G1175" t="str">
            <v>37.5 cl x 12</v>
          </cell>
          <cell r="H1175" t="str">
            <v>S</v>
          </cell>
          <cell r="I1175" t="str">
            <v>France</v>
          </cell>
          <cell r="J1175" t="str">
            <v>France</v>
          </cell>
          <cell r="K1175" t="str">
            <v>Champagne</v>
          </cell>
          <cell r="L1175" t="str">
            <v>Sparkling White</v>
          </cell>
          <cell r="M1175" t="str">
            <v>Best</v>
          </cell>
          <cell r="N1175">
            <v>85.137299999999996</v>
          </cell>
          <cell r="O1175">
            <v>1.3359000000000001</v>
          </cell>
        </row>
        <row r="1176">
          <cell r="B1176">
            <v>19734</v>
          </cell>
          <cell r="C1176" t="str">
            <v>KRUG GRANDE CUVEE BRUT 150x3</v>
          </cell>
          <cell r="D1176" t="str">
            <v>Krug Grande Cuvée Brut</v>
          </cell>
          <cell r="E1176" t="str">
            <v>EA</v>
          </cell>
          <cell r="F1176">
            <v>3</v>
          </cell>
          <cell r="G1176" t="str">
            <v>1.5 lt x 3</v>
          </cell>
          <cell r="H1176" t="str">
            <v>S</v>
          </cell>
          <cell r="I1176" t="str">
            <v>France</v>
          </cell>
          <cell r="J1176" t="str">
            <v>France</v>
          </cell>
          <cell r="K1176" t="str">
            <v>Champagne</v>
          </cell>
          <cell r="L1176" t="str">
            <v>Sparkling White</v>
          </cell>
          <cell r="M1176" t="str">
            <v>Best</v>
          </cell>
          <cell r="N1176">
            <v>311.94889999999998</v>
          </cell>
          <cell r="O1176">
            <v>5.3437999999999999</v>
          </cell>
        </row>
        <row r="1177">
          <cell r="B1177">
            <v>17006</v>
          </cell>
          <cell r="C1177" t="str">
            <v>FW KRUG BRUT ROSE 75X3</v>
          </cell>
          <cell r="D1177" t="str">
            <v>Krug Brut Rosé</v>
          </cell>
          <cell r="E1177" t="str">
            <v>EA</v>
          </cell>
          <cell r="F1177">
            <v>3</v>
          </cell>
          <cell r="G1177" t="str">
            <v>75 cl x 3</v>
          </cell>
          <cell r="H1177" t="str">
            <v>S</v>
          </cell>
          <cell r="I1177" t="str">
            <v>France</v>
          </cell>
          <cell r="J1177" t="str">
            <v>France</v>
          </cell>
          <cell r="K1177" t="str">
            <v>Champagne</v>
          </cell>
          <cell r="L1177" t="str">
            <v>Champagne Rose</v>
          </cell>
          <cell r="M1177" t="str">
            <v>Fine Wine</v>
          </cell>
          <cell r="N1177">
            <v>210.5744</v>
          </cell>
          <cell r="O1177">
            <v>2.6718999999999999</v>
          </cell>
        </row>
        <row r="1178">
          <cell r="B1178">
            <v>74588</v>
          </cell>
          <cell r="C1178" t="str">
            <v>KRUG COLL UNIV 03 75X3</v>
          </cell>
          <cell r="D1178" t="str">
            <v>Krug Collection Case du Point a l'Univers 2003</v>
          </cell>
          <cell r="E1178" t="str">
            <v>CS</v>
          </cell>
          <cell r="F1178">
            <v>1</v>
          </cell>
          <cell r="G1178" t="str">
            <v>75 cl x 3</v>
          </cell>
          <cell r="H1178" t="str">
            <v>U</v>
          </cell>
          <cell r="I1178" t="str">
            <v>France</v>
          </cell>
          <cell r="J1178" t="str">
            <v>France</v>
          </cell>
          <cell r="K1178" t="str">
            <v>Champagne</v>
          </cell>
          <cell r="L1178" t="str">
            <v>Champagne White</v>
          </cell>
          <cell r="M1178" t="str">
            <v>Best</v>
          </cell>
          <cell r="N1178">
            <v>829.92409999999995</v>
          </cell>
          <cell r="O1178">
            <v>8.0155999999999992</v>
          </cell>
        </row>
        <row r="1179">
          <cell r="B1179">
            <v>73347</v>
          </cell>
          <cell r="C1179" t="str">
            <v>KRUG CLOS DU MESNIL 04 75X1</v>
          </cell>
          <cell r="D1179" t="str">
            <v>Krug Clos du Mesnil 2004</v>
          </cell>
          <cell r="E1179" t="str">
            <v>CS</v>
          </cell>
          <cell r="F1179">
            <v>1</v>
          </cell>
          <cell r="G1179" t="str">
            <v>75 cl x 1</v>
          </cell>
          <cell r="H1179" t="str">
            <v>S</v>
          </cell>
          <cell r="I1179" t="str">
            <v>France</v>
          </cell>
          <cell r="J1179" t="str">
            <v>France</v>
          </cell>
          <cell r="K1179" t="str">
            <v>Champagne</v>
          </cell>
          <cell r="M1179" t="str">
            <v>Best</v>
          </cell>
          <cell r="N1179">
            <v>725.13810000000001</v>
          </cell>
          <cell r="O1179">
            <v>2.6718999999999999</v>
          </cell>
        </row>
        <row r="1180">
          <cell r="B1180">
            <v>13427</v>
          </cell>
          <cell r="C1180" t="str">
            <v>LA CAMPAGNE CABERNET 75x12</v>
          </cell>
          <cell r="D1180" t="str">
            <v>La Campagne Cabernet Sauvignon, Pays d’Oc</v>
          </cell>
          <cell r="E1180" t="str">
            <v>EA</v>
          </cell>
          <cell r="F1180">
            <v>12</v>
          </cell>
          <cell r="G1180" t="str">
            <v>75 cl x 12</v>
          </cell>
          <cell r="H1180" t="str">
            <v>U</v>
          </cell>
          <cell r="I1180" t="str">
            <v>France</v>
          </cell>
          <cell r="J1180" t="str">
            <v>France</v>
          </cell>
          <cell r="K1180" t="str">
            <v>Languedoc-Roussillon</v>
          </cell>
          <cell r="M1180" t="str">
            <v>Price Fighter</v>
          </cell>
          <cell r="N1180">
            <v>1.8025</v>
          </cell>
          <cell r="O1180">
            <v>2.6718999999999999</v>
          </cell>
        </row>
        <row r="1181">
          <cell r="B1181">
            <v>13428</v>
          </cell>
          <cell r="C1181" t="str">
            <v>LA CAMPAGNE MERLOT 75x12</v>
          </cell>
          <cell r="D1181" t="str">
            <v>La Campagne Merlot, Pays d’Oc</v>
          </cell>
          <cell r="E1181" t="str">
            <v>EA</v>
          </cell>
          <cell r="F1181">
            <v>12</v>
          </cell>
          <cell r="G1181" t="str">
            <v>75 cl x 12</v>
          </cell>
          <cell r="H1181" t="str">
            <v>U</v>
          </cell>
          <cell r="I1181" t="str">
            <v>France</v>
          </cell>
          <cell r="J1181" t="str">
            <v>France</v>
          </cell>
          <cell r="K1181" t="str">
            <v>Languedoc-Roussillon</v>
          </cell>
          <cell r="M1181" t="str">
            <v>Price Fighter</v>
          </cell>
          <cell r="N1181">
            <v>1.6431</v>
          </cell>
          <cell r="O1181">
            <v>2.6718999999999999</v>
          </cell>
        </row>
        <row r="1182">
          <cell r="B1182">
            <v>13429</v>
          </cell>
          <cell r="C1182" t="str">
            <v>LA CAMPAGNE ROSE CINSAULT75x12</v>
          </cell>
          <cell r="D1182" t="str">
            <v>La Campagne Rosé de Cinsault, Pays d’Oc</v>
          </cell>
          <cell r="E1182" t="str">
            <v>EA</v>
          </cell>
          <cell r="F1182">
            <v>12</v>
          </cell>
          <cell r="G1182" t="str">
            <v>75 cl x 12</v>
          </cell>
          <cell r="H1182" t="str">
            <v>U</v>
          </cell>
          <cell r="I1182" t="str">
            <v>France</v>
          </cell>
          <cell r="J1182" t="str">
            <v>France</v>
          </cell>
          <cell r="K1182" t="str">
            <v>Languedoc-Roussillon</v>
          </cell>
          <cell r="M1182" t="str">
            <v>Price Fighter</v>
          </cell>
          <cell r="N1182">
            <v>1.6346000000000001</v>
          </cell>
          <cell r="O1182">
            <v>2.6718999999999999</v>
          </cell>
        </row>
        <row r="1183">
          <cell r="B1183">
            <v>43129</v>
          </cell>
          <cell r="C1183" t="str">
            <v>LA CAMPAGNE VIOGNIER 75x6</v>
          </cell>
          <cell r="D1183" t="str">
            <v>La Campagne Viognier, Pays d’Oc</v>
          </cell>
          <cell r="E1183" t="str">
            <v>EA</v>
          </cell>
          <cell r="F1183">
            <v>6</v>
          </cell>
          <cell r="G1183" t="str">
            <v>75 cl x 6</v>
          </cell>
          <cell r="H1183" t="str">
            <v>S</v>
          </cell>
          <cell r="I1183" t="str">
            <v>France</v>
          </cell>
          <cell r="J1183" t="str">
            <v>France</v>
          </cell>
          <cell r="K1183" t="str">
            <v>Languedoc-Roussillon</v>
          </cell>
          <cell r="M1183" t="str">
            <v>Price Fighter</v>
          </cell>
          <cell r="N1183">
            <v>1.9941</v>
          </cell>
          <cell r="O1183">
            <v>2.6718999999999999</v>
          </cell>
        </row>
        <row r="1184">
          <cell r="B1184">
            <v>43134</v>
          </cell>
          <cell r="C1184" t="str">
            <v>LA CAMPAGNE SYRAH 75x6</v>
          </cell>
          <cell r="D1184" t="str">
            <v>La Campagne Syrah, Pays d’Oc</v>
          </cell>
          <cell r="E1184" t="str">
            <v>EA</v>
          </cell>
          <cell r="F1184">
            <v>6</v>
          </cell>
          <cell r="G1184" t="str">
            <v>75 cl x 6</v>
          </cell>
          <cell r="H1184" t="str">
            <v>S</v>
          </cell>
          <cell r="I1184" t="str">
            <v>France</v>
          </cell>
          <cell r="J1184" t="str">
            <v>France</v>
          </cell>
          <cell r="K1184" t="str">
            <v>Languedoc-Roussillon</v>
          </cell>
          <cell r="M1184" t="str">
            <v>Price Fighter</v>
          </cell>
          <cell r="N1184">
            <v>1.8889</v>
          </cell>
          <cell r="O1184">
            <v>2.6718999999999999</v>
          </cell>
        </row>
        <row r="1185">
          <cell r="B1185">
            <v>43136</v>
          </cell>
          <cell r="C1185" t="str">
            <v>LA CAMPAGNE SAUVIGNON 75x6</v>
          </cell>
          <cell r="D1185" t="str">
            <v>La Campagne Sauvignon Blanc, Vin de France</v>
          </cell>
          <cell r="E1185" t="str">
            <v>EA</v>
          </cell>
          <cell r="F1185">
            <v>6</v>
          </cell>
          <cell r="G1185" t="str">
            <v>75 cl x 6</v>
          </cell>
          <cell r="H1185" t="str">
            <v>S</v>
          </cell>
          <cell r="I1185" t="str">
            <v>France</v>
          </cell>
          <cell r="J1185" t="str">
            <v>France</v>
          </cell>
          <cell r="K1185" t="str">
            <v>Languedoc-Roussillon</v>
          </cell>
          <cell r="M1185" t="str">
            <v>Price Fighter</v>
          </cell>
          <cell r="N1185">
            <v>1.9941</v>
          </cell>
          <cell r="O1185">
            <v>2.6718999999999999</v>
          </cell>
        </row>
        <row r="1186">
          <cell r="B1186">
            <v>43137</v>
          </cell>
          <cell r="C1186" t="str">
            <v>LA CAMPAGNE MERLOT 75x6</v>
          </cell>
          <cell r="D1186" t="str">
            <v>La Campagne Merlot, Pays d’Oc</v>
          </cell>
          <cell r="E1186" t="str">
            <v>EA</v>
          </cell>
          <cell r="F1186">
            <v>6</v>
          </cell>
          <cell r="G1186" t="str">
            <v>75 cl x 6</v>
          </cell>
          <cell r="H1186" t="str">
            <v>S</v>
          </cell>
          <cell r="I1186" t="str">
            <v>France</v>
          </cell>
          <cell r="J1186" t="str">
            <v>France</v>
          </cell>
          <cell r="K1186" t="str">
            <v>Languedoc-Roussillon</v>
          </cell>
          <cell r="M1186" t="str">
            <v>Price Fighter</v>
          </cell>
          <cell r="N1186">
            <v>1.8801000000000001</v>
          </cell>
          <cell r="O1186">
            <v>2.6718999999999999</v>
          </cell>
        </row>
        <row r="1187">
          <cell r="B1187">
            <v>43147</v>
          </cell>
          <cell r="C1187" t="str">
            <v>LA CAMPAGNE ROSE CINSAULT 75x6</v>
          </cell>
          <cell r="D1187" t="str">
            <v>La Campagne Rosé de Cinsault, Vin Du France</v>
          </cell>
          <cell r="E1187" t="str">
            <v>EA</v>
          </cell>
          <cell r="F1187">
            <v>6</v>
          </cell>
          <cell r="G1187" t="str">
            <v>75 cl x 6</v>
          </cell>
          <cell r="H1187" t="str">
            <v>S</v>
          </cell>
          <cell r="I1187" t="str">
            <v>France</v>
          </cell>
          <cell r="J1187" t="str">
            <v>France</v>
          </cell>
          <cell r="K1187" t="str">
            <v>Languedoc-Roussillon</v>
          </cell>
          <cell r="M1187" t="str">
            <v>Price Fighter</v>
          </cell>
          <cell r="N1187">
            <v>1.7661</v>
          </cell>
          <cell r="O1187">
            <v>2.6718999999999999</v>
          </cell>
        </row>
        <row r="1188">
          <cell r="B1188">
            <v>43150</v>
          </cell>
          <cell r="C1188" t="str">
            <v>LA CAMPAGNE CHARDONNAY 75x6</v>
          </cell>
          <cell r="D1188" t="str">
            <v>La Campagne Chardonnay, Pays d’Oc</v>
          </cell>
          <cell r="E1188" t="str">
            <v>EA</v>
          </cell>
          <cell r="F1188">
            <v>6</v>
          </cell>
          <cell r="G1188" t="str">
            <v>75 cl x 6</v>
          </cell>
          <cell r="H1188" t="str">
            <v>S</v>
          </cell>
          <cell r="I1188" t="str">
            <v>France</v>
          </cell>
          <cell r="J1188" t="str">
            <v>France</v>
          </cell>
          <cell r="K1188" t="str">
            <v>Languedoc-Roussillon</v>
          </cell>
          <cell r="M1188" t="str">
            <v>Price Fighter</v>
          </cell>
          <cell r="N1188">
            <v>1.9941</v>
          </cell>
          <cell r="O1188">
            <v>2.6718999999999999</v>
          </cell>
        </row>
        <row r="1189">
          <cell r="B1189">
            <v>38712</v>
          </cell>
          <cell r="C1189" t="str">
            <v>DOMAINE DE CALA CLA ROSE 150X6</v>
          </cell>
          <cell r="D1189" t="str">
            <v>Domaine de Cala Classic Rosé, Provence (Direct Delivery)</v>
          </cell>
          <cell r="E1189" t="str">
            <v>EA</v>
          </cell>
          <cell r="F1189">
            <v>6</v>
          </cell>
          <cell r="G1189" t="str">
            <v>1.5 lt x 6</v>
          </cell>
          <cell r="H1189" t="str">
            <v>U</v>
          </cell>
          <cell r="I1189" t="str">
            <v>France</v>
          </cell>
          <cell r="J1189" t="str">
            <v>France</v>
          </cell>
          <cell r="K1189" t="str">
            <v>France</v>
          </cell>
          <cell r="M1189" t="str">
            <v>Good</v>
          </cell>
          <cell r="N1189">
            <v>19.979700000000001</v>
          </cell>
          <cell r="O1189">
            <v>5.3437999999999999</v>
          </cell>
        </row>
        <row r="1190">
          <cell r="B1190">
            <v>11076</v>
          </cell>
          <cell r="C1190" t="str">
            <v>LANSON BLACK LABEL 75X6</v>
          </cell>
          <cell r="D1190" t="str">
            <v>Lanson Black Label Brut NV</v>
          </cell>
          <cell r="E1190" t="str">
            <v>EA</v>
          </cell>
          <cell r="F1190">
            <v>6</v>
          </cell>
          <cell r="G1190" t="str">
            <v>75 cl x 6</v>
          </cell>
          <cell r="H1190" t="str">
            <v>S</v>
          </cell>
          <cell r="I1190" t="str">
            <v>France</v>
          </cell>
          <cell r="J1190" t="str">
            <v>France</v>
          </cell>
          <cell r="K1190" t="str">
            <v>Champagne</v>
          </cell>
          <cell r="L1190" t="str">
            <v>Champagne White</v>
          </cell>
          <cell r="M1190" t="str">
            <v>Better</v>
          </cell>
          <cell r="N1190">
            <v>29.186599999999999</v>
          </cell>
          <cell r="O1190">
            <v>2.6718999999999999</v>
          </cell>
        </row>
        <row r="1191">
          <cell r="B1191">
            <v>20852</v>
          </cell>
          <cell r="C1191" t="str">
            <v>LANSON BRUT ROSE 75X6</v>
          </cell>
          <cell r="D1191" t="str">
            <v>Lanson Brut Rosé NV</v>
          </cell>
          <cell r="E1191" t="str">
            <v>EA</v>
          </cell>
          <cell r="F1191">
            <v>6</v>
          </cell>
          <cell r="G1191" t="str">
            <v>75 cl x 6</v>
          </cell>
          <cell r="H1191" t="str">
            <v>S</v>
          </cell>
          <cell r="I1191" t="str">
            <v>France</v>
          </cell>
          <cell r="J1191" t="str">
            <v>France</v>
          </cell>
          <cell r="K1191" t="str">
            <v>Champagne</v>
          </cell>
          <cell r="L1191" t="str">
            <v>Sparkling Rose</v>
          </cell>
          <cell r="M1191" t="str">
            <v>Better</v>
          </cell>
          <cell r="N1191">
            <v>36.556600000000003</v>
          </cell>
          <cell r="O1191">
            <v>2.6718999999999999</v>
          </cell>
        </row>
        <row r="1192">
          <cell r="B1192">
            <v>22883</v>
          </cell>
          <cell r="C1192" t="str">
            <v>LANSON EXTRA AGE BRUT 75X6</v>
          </cell>
          <cell r="D1192" t="str">
            <v>Lanson Extra Age Brut NV</v>
          </cell>
          <cell r="E1192" t="str">
            <v>EA</v>
          </cell>
          <cell r="F1192">
            <v>6</v>
          </cell>
          <cell r="G1192" t="str">
            <v>75 cl x 6</v>
          </cell>
          <cell r="H1192" t="str">
            <v>U</v>
          </cell>
          <cell r="I1192" t="str">
            <v>France</v>
          </cell>
          <cell r="J1192" t="str">
            <v>France</v>
          </cell>
          <cell r="K1192" t="str">
            <v>Champagne</v>
          </cell>
          <cell r="L1192" t="str">
            <v>Sparkling White</v>
          </cell>
          <cell r="M1192" t="str">
            <v>Best</v>
          </cell>
          <cell r="N1192">
            <v>33.244</v>
          </cell>
          <cell r="O1192">
            <v>2.6718999999999999</v>
          </cell>
        </row>
        <row r="1193">
          <cell r="B1193">
            <v>22884</v>
          </cell>
          <cell r="C1193" t="str">
            <v>LANSON GOLD LABEL  75X6</v>
          </cell>
          <cell r="D1193" t="str">
            <v>Lanson Gold Label Vintage 2008</v>
          </cell>
          <cell r="E1193" t="str">
            <v>EA</v>
          </cell>
          <cell r="F1193">
            <v>6</v>
          </cell>
          <cell r="G1193" t="str">
            <v>75 cl x 6</v>
          </cell>
          <cell r="H1193" t="str">
            <v>U</v>
          </cell>
          <cell r="I1193" t="str">
            <v>France</v>
          </cell>
          <cell r="J1193" t="str">
            <v>France</v>
          </cell>
          <cell r="K1193" t="str">
            <v>Champagne</v>
          </cell>
          <cell r="L1193" t="str">
            <v>Sparkling White</v>
          </cell>
          <cell r="M1193" t="str">
            <v>Best</v>
          </cell>
          <cell r="N1193">
            <v>45.727699999999999</v>
          </cell>
          <cell r="O1193">
            <v>2.6718999999999999</v>
          </cell>
        </row>
        <row r="1194">
          <cell r="B1194">
            <v>26114</v>
          </cell>
          <cell r="C1194" t="str">
            <v>LANSON BRUT WHITE LABEL 75X6</v>
          </cell>
          <cell r="D1194" t="str">
            <v>Lanson Brut White Label Sec NV</v>
          </cell>
          <cell r="E1194" t="str">
            <v>EA</v>
          </cell>
          <cell r="F1194">
            <v>6</v>
          </cell>
          <cell r="G1194" t="str">
            <v>75 cl x 6</v>
          </cell>
          <cell r="H1194" t="str">
            <v>S</v>
          </cell>
          <cell r="I1194" t="str">
            <v>France</v>
          </cell>
          <cell r="J1194" t="str">
            <v>France</v>
          </cell>
          <cell r="K1194" t="str">
            <v>Champagne</v>
          </cell>
          <cell r="L1194" t="str">
            <v>Champagne White</v>
          </cell>
          <cell r="M1194" t="str">
            <v>Better</v>
          </cell>
          <cell r="N1194">
            <v>32.9666</v>
          </cell>
          <cell r="O1194">
            <v>2.6718999999999999</v>
          </cell>
        </row>
        <row r="1195">
          <cell r="B1195">
            <v>28912</v>
          </cell>
          <cell r="C1195" t="str">
            <v>LANSON PERE ET FILS BRUT 75X6</v>
          </cell>
          <cell r="D1195" t="str">
            <v>Lanson Père et Fils Brut NV</v>
          </cell>
          <cell r="E1195" t="str">
            <v>EA</v>
          </cell>
          <cell r="F1195">
            <v>6</v>
          </cell>
          <cell r="G1195" t="str">
            <v>75 cl x 6</v>
          </cell>
          <cell r="H1195" t="str">
            <v>S</v>
          </cell>
          <cell r="I1195" t="str">
            <v>France</v>
          </cell>
          <cell r="J1195" t="str">
            <v>France</v>
          </cell>
          <cell r="K1195" t="str">
            <v>Champagne</v>
          </cell>
          <cell r="L1195" t="str">
            <v>Sparkling White</v>
          </cell>
          <cell r="M1195" t="str">
            <v>Better</v>
          </cell>
          <cell r="N1195">
            <v>27.276599999999998</v>
          </cell>
          <cell r="O1195">
            <v>2.6718999999999999</v>
          </cell>
        </row>
        <row r="1196">
          <cell r="B1196">
            <v>29264</v>
          </cell>
          <cell r="C1196" t="str">
            <v>SEARCYS OWN CHAMPAGNE 75X6</v>
          </cell>
          <cell r="D1196" t="str">
            <v>Searcys Own Label Champagne</v>
          </cell>
          <cell r="E1196" t="str">
            <v>EA</v>
          </cell>
          <cell r="F1196">
            <v>6</v>
          </cell>
          <cell r="G1196" t="str">
            <v>75 cl x 6</v>
          </cell>
          <cell r="H1196" t="str">
            <v>U</v>
          </cell>
          <cell r="I1196" t="str">
            <v>France</v>
          </cell>
          <cell r="J1196" t="str">
            <v>France</v>
          </cell>
          <cell r="K1196" t="str">
            <v>Champagne</v>
          </cell>
          <cell r="L1196" t="str">
            <v>Champagne White</v>
          </cell>
          <cell r="M1196" t="str">
            <v>Price Fighter</v>
          </cell>
          <cell r="N1196">
            <v>13.564299999999999</v>
          </cell>
          <cell r="O1196">
            <v>2.6718999999999999</v>
          </cell>
        </row>
        <row r="1197">
          <cell r="B1197">
            <v>31186</v>
          </cell>
          <cell r="C1197" t="str">
            <v>LANSON NOBLE B DE B 75X6</v>
          </cell>
          <cell r="D1197" t="str">
            <v>Lanson Noble Cuvee Blanc de Blanc</v>
          </cell>
          <cell r="E1197" t="str">
            <v>EA</v>
          </cell>
          <cell r="F1197">
            <v>6</v>
          </cell>
          <cell r="G1197" t="str">
            <v>75 cl x 6</v>
          </cell>
          <cell r="H1197" t="str">
            <v>U</v>
          </cell>
          <cell r="I1197" t="str">
            <v>France</v>
          </cell>
          <cell r="J1197" t="str">
            <v>France</v>
          </cell>
          <cell r="K1197" t="str">
            <v>Champagne</v>
          </cell>
          <cell r="L1197" t="str">
            <v>Champagne White</v>
          </cell>
          <cell r="M1197" t="str">
            <v>Best</v>
          </cell>
          <cell r="N1197">
            <v>88.781400000000005</v>
          </cell>
          <cell r="O1197">
            <v>2.6718999999999999</v>
          </cell>
        </row>
        <row r="1198">
          <cell r="B1198">
            <v>31471</v>
          </cell>
          <cell r="C1198" t="str">
            <v>SEARCYS CHAMPAGNE ROSE 75X6</v>
          </cell>
          <cell r="D1198" t="str">
            <v>Champagne Searcys Brut Rosé</v>
          </cell>
          <cell r="E1198" t="str">
            <v>EA</v>
          </cell>
          <cell r="F1198">
            <v>6</v>
          </cell>
          <cell r="G1198" t="str">
            <v>75 cl x 6</v>
          </cell>
          <cell r="H1198" t="str">
            <v>U</v>
          </cell>
          <cell r="I1198" t="str">
            <v>France</v>
          </cell>
          <cell r="J1198" t="str">
            <v>France</v>
          </cell>
          <cell r="K1198" t="str">
            <v>Champagne</v>
          </cell>
          <cell r="L1198" t="str">
            <v>Champagne Rose</v>
          </cell>
          <cell r="M1198" t="str">
            <v>Price Fighter</v>
          </cell>
          <cell r="N1198">
            <v>16.722200000000001</v>
          </cell>
          <cell r="O1198">
            <v>2.6718999999999999</v>
          </cell>
        </row>
        <row r="1199">
          <cell r="B1199">
            <v>34650</v>
          </cell>
          <cell r="C1199" t="str">
            <v>ORG LANSON GREEN LABEL 75X6</v>
          </cell>
          <cell r="D1199" t="str">
            <v>Lanson Green Label Organic</v>
          </cell>
          <cell r="E1199" t="str">
            <v>EA</v>
          </cell>
          <cell r="F1199">
            <v>6</v>
          </cell>
          <cell r="G1199" t="str">
            <v>75 cl x 6</v>
          </cell>
          <cell r="H1199" t="str">
            <v>U</v>
          </cell>
          <cell r="I1199" t="str">
            <v>France</v>
          </cell>
          <cell r="J1199" t="str">
            <v>France</v>
          </cell>
          <cell r="K1199" t="str">
            <v>Champagne</v>
          </cell>
          <cell r="L1199" t="str">
            <v>Sparkling White</v>
          </cell>
          <cell r="M1199" t="str">
            <v>Best</v>
          </cell>
          <cell r="N1199">
            <v>42.194400000000002</v>
          </cell>
          <cell r="O1199">
            <v>2.6718999999999999</v>
          </cell>
        </row>
        <row r="1200">
          <cell r="B1200">
            <v>40244</v>
          </cell>
          <cell r="C1200" t="str">
            <v>BLANC DE BLANCS BRUT NV 75X6</v>
          </cell>
          <cell r="D1200" t="str">
            <v>Lanson Le Blanc de Blancs Brut NV</v>
          </cell>
          <cell r="E1200" t="str">
            <v>EA</v>
          </cell>
          <cell r="F1200">
            <v>6</v>
          </cell>
          <cell r="G1200" t="str">
            <v>75 cl x 6</v>
          </cell>
          <cell r="H1200" t="str">
            <v>S</v>
          </cell>
          <cell r="I1200" t="str">
            <v>France</v>
          </cell>
          <cell r="J1200" t="str">
            <v>France</v>
          </cell>
          <cell r="K1200" t="str">
            <v>Champagne</v>
          </cell>
          <cell r="L1200" t="str">
            <v>Champagne White</v>
          </cell>
          <cell r="M1200" t="str">
            <v>Best</v>
          </cell>
          <cell r="N1200">
            <v>43.816600000000001</v>
          </cell>
          <cell r="O1200">
            <v>2.6718999999999999</v>
          </cell>
        </row>
        <row r="1201">
          <cell r="B1201">
            <v>40245</v>
          </cell>
          <cell r="C1201" t="str">
            <v>LE BLACK RESERVE BRUT NV 75X6</v>
          </cell>
          <cell r="D1201" t="str">
            <v>Lanson Le Black Reserve Brut NV</v>
          </cell>
          <cell r="E1201" t="str">
            <v>EA</v>
          </cell>
          <cell r="F1201">
            <v>6</v>
          </cell>
          <cell r="G1201" t="str">
            <v>75 cl x 6</v>
          </cell>
          <cell r="H1201" t="str">
            <v>U</v>
          </cell>
          <cell r="I1201" t="str">
            <v>France</v>
          </cell>
          <cell r="J1201" t="str">
            <v>France</v>
          </cell>
          <cell r="K1201" t="str">
            <v>Champagne</v>
          </cell>
          <cell r="L1201" t="str">
            <v>Champagne White</v>
          </cell>
          <cell r="M1201" t="str">
            <v>Best</v>
          </cell>
          <cell r="N1201">
            <v>35.446599999999997</v>
          </cell>
          <cell r="O1201">
            <v>2.6718999999999999</v>
          </cell>
        </row>
        <row r="1202">
          <cell r="B1202">
            <v>42256</v>
          </cell>
          <cell r="C1202" t="str">
            <v>SEARCYS CHAMPAGNE BdB 75X6</v>
          </cell>
          <cell r="D1202" t="str">
            <v>Searcys Blanc de Blancs</v>
          </cell>
          <cell r="E1202" t="str">
            <v>EA</v>
          </cell>
          <cell r="F1202">
            <v>6</v>
          </cell>
          <cell r="G1202" t="str">
            <v>75 cl x 6</v>
          </cell>
          <cell r="H1202" t="str">
            <v>U</v>
          </cell>
          <cell r="I1202" t="str">
            <v>France</v>
          </cell>
          <cell r="J1202" t="str">
            <v>France</v>
          </cell>
          <cell r="K1202" t="str">
            <v>Champagne</v>
          </cell>
          <cell r="L1202" t="str">
            <v>Champagne White</v>
          </cell>
          <cell r="M1202" t="str">
            <v>Champagne White NV</v>
          </cell>
          <cell r="N1202">
            <v>14.599399999999999</v>
          </cell>
          <cell r="O1202">
            <v>2.6718999999999999</v>
          </cell>
        </row>
        <row r="1203">
          <cell r="B1203">
            <v>71634</v>
          </cell>
          <cell r="C1203" t="str">
            <v>LANSON GOLD LABEL 08 75X6</v>
          </cell>
          <cell r="D1203" t="str">
            <v>Lanson Gold Label 2008</v>
          </cell>
          <cell r="E1203" t="str">
            <v>EA</v>
          </cell>
          <cell r="F1203">
            <v>6</v>
          </cell>
          <cell r="G1203" t="str">
            <v>75 cl x 6</v>
          </cell>
          <cell r="H1203" t="str">
            <v>U</v>
          </cell>
          <cell r="I1203" t="str">
            <v>France</v>
          </cell>
          <cell r="J1203" t="str">
            <v>France</v>
          </cell>
          <cell r="K1203" t="str">
            <v>Champagne</v>
          </cell>
          <cell r="L1203" t="str">
            <v>Sparkling White</v>
          </cell>
          <cell r="M1203" t="str">
            <v>Best</v>
          </cell>
          <cell r="N1203">
            <v>40.07</v>
          </cell>
          <cell r="O1203">
            <v>2.6718999999999999</v>
          </cell>
        </row>
        <row r="1204">
          <cell r="B1204">
            <v>28058</v>
          </cell>
          <cell r="C1204" t="str">
            <v>LANSON BLACK LABEL 20X12</v>
          </cell>
          <cell r="D1204" t="str">
            <v>Lanson Black Label Brut NV</v>
          </cell>
          <cell r="E1204" t="str">
            <v>CS</v>
          </cell>
          <cell r="F1204">
            <v>1</v>
          </cell>
          <cell r="G1204" t="str">
            <v>20 cl x 12</v>
          </cell>
          <cell r="H1204" t="str">
            <v>S</v>
          </cell>
          <cell r="I1204" t="str">
            <v>France</v>
          </cell>
          <cell r="J1204" t="str">
            <v>France</v>
          </cell>
          <cell r="K1204" t="str">
            <v>Champagne</v>
          </cell>
          <cell r="M1204" t="str">
            <v>Better</v>
          </cell>
          <cell r="N1204">
            <v>116.5183</v>
          </cell>
          <cell r="O1204">
            <v>8.5500000000000007</v>
          </cell>
        </row>
        <row r="1205">
          <cell r="B1205">
            <v>28182</v>
          </cell>
          <cell r="C1205" t="str">
            <v>LANSON BRUT ROSE 20X12</v>
          </cell>
          <cell r="D1205" t="str">
            <v>Lanson Brut Rosé NV</v>
          </cell>
          <cell r="E1205" t="str">
            <v>CS</v>
          </cell>
          <cell r="F1205">
            <v>1</v>
          </cell>
          <cell r="G1205" t="str">
            <v>20 cl x 12</v>
          </cell>
          <cell r="H1205" t="str">
            <v>S</v>
          </cell>
          <cell r="I1205" t="str">
            <v>France</v>
          </cell>
          <cell r="J1205" t="str">
            <v>France</v>
          </cell>
          <cell r="K1205" t="str">
            <v>Champagne</v>
          </cell>
          <cell r="L1205" t="str">
            <v>Champagne Rose</v>
          </cell>
          <cell r="M1205" t="str">
            <v>Better</v>
          </cell>
          <cell r="N1205">
            <v>138.35830000000001</v>
          </cell>
          <cell r="O1205">
            <v>8.5500000000000007</v>
          </cell>
        </row>
        <row r="1206">
          <cell r="B1206">
            <v>21067</v>
          </cell>
          <cell r="C1206" t="str">
            <v>LANSON BRUT ROSE 37.5X12</v>
          </cell>
          <cell r="D1206" t="str">
            <v>Lanson Brut Rosé</v>
          </cell>
          <cell r="E1206" t="str">
            <v>EA</v>
          </cell>
          <cell r="F1206">
            <v>12</v>
          </cell>
          <cell r="G1206" t="str">
            <v>37.5 cl x 12</v>
          </cell>
          <cell r="H1206" t="str">
            <v>U</v>
          </cell>
          <cell r="I1206" t="str">
            <v>France</v>
          </cell>
          <cell r="J1206" t="str">
            <v>France</v>
          </cell>
          <cell r="K1206" t="str">
            <v>Champagne</v>
          </cell>
          <cell r="L1206" t="str">
            <v>Champagne White</v>
          </cell>
          <cell r="M1206" t="str">
            <v>Better</v>
          </cell>
          <cell r="N1206">
            <v>19.177299999999999</v>
          </cell>
          <cell r="O1206">
            <v>1.3359000000000001</v>
          </cell>
        </row>
        <row r="1207">
          <cell r="B1207">
            <v>21403</v>
          </cell>
          <cell r="C1207" t="str">
            <v>LANSON BLACK LABEL 37.5X12</v>
          </cell>
          <cell r="D1207" t="str">
            <v>Lanson Black Label Brut NV</v>
          </cell>
          <cell r="E1207" t="str">
            <v>EA</v>
          </cell>
          <cell r="F1207">
            <v>12</v>
          </cell>
          <cell r="G1207" t="str">
            <v>37.5 cl x 12</v>
          </cell>
          <cell r="H1207" t="str">
            <v>U</v>
          </cell>
          <cell r="I1207" t="str">
            <v>France</v>
          </cell>
          <cell r="J1207" t="str">
            <v>France</v>
          </cell>
          <cell r="K1207" t="str">
            <v>Champagne</v>
          </cell>
          <cell r="L1207" t="str">
            <v>Sparkling White</v>
          </cell>
          <cell r="M1207" t="str">
            <v>Better</v>
          </cell>
          <cell r="N1207">
            <v>16.2773</v>
          </cell>
          <cell r="O1207">
            <v>1.3359000000000001</v>
          </cell>
        </row>
        <row r="1208">
          <cell r="B1208">
            <v>22855</v>
          </cell>
          <cell r="C1208" t="str">
            <v>LANSON BLACK LABEL 150X3</v>
          </cell>
          <cell r="D1208" t="str">
            <v>Lanson Black Label Brut NV</v>
          </cell>
          <cell r="E1208" t="str">
            <v>EA</v>
          </cell>
          <cell r="F1208">
            <v>3</v>
          </cell>
          <cell r="G1208" t="str">
            <v>1.5 lt x 3</v>
          </cell>
          <cell r="H1208" t="str">
            <v>S</v>
          </cell>
          <cell r="I1208" t="str">
            <v>France</v>
          </cell>
          <cell r="J1208" t="str">
            <v>France</v>
          </cell>
          <cell r="K1208" t="str">
            <v>Champagne</v>
          </cell>
          <cell r="L1208" t="str">
            <v>Champagne White</v>
          </cell>
          <cell r="M1208" t="str">
            <v>Better</v>
          </cell>
          <cell r="N1208">
            <v>62.428899999999999</v>
          </cell>
          <cell r="O1208">
            <v>5.3437999999999999</v>
          </cell>
        </row>
        <row r="1209">
          <cell r="B1209">
            <v>26115</v>
          </cell>
          <cell r="C1209" t="str">
            <v>LANSON WHITE LABEL 150X3</v>
          </cell>
          <cell r="D1209" t="str">
            <v>Lanson White Label</v>
          </cell>
          <cell r="E1209" t="str">
            <v>EA</v>
          </cell>
          <cell r="F1209">
            <v>3</v>
          </cell>
          <cell r="G1209" t="str">
            <v>1.5 lt x 3</v>
          </cell>
          <cell r="H1209" t="str">
            <v>U</v>
          </cell>
          <cell r="I1209" t="str">
            <v>France</v>
          </cell>
          <cell r="J1209" t="str">
            <v>France</v>
          </cell>
          <cell r="K1209" t="str">
            <v>Champagne</v>
          </cell>
          <cell r="L1209" t="str">
            <v>Champagne White</v>
          </cell>
          <cell r="M1209" t="str">
            <v>Price Fighter</v>
          </cell>
          <cell r="N1209">
            <v>62.162700000000001</v>
          </cell>
          <cell r="O1209">
            <v>5.3437999999999999</v>
          </cell>
        </row>
        <row r="1210">
          <cell r="B1210">
            <v>66422</v>
          </cell>
          <cell r="C1210" t="str">
            <v>LANSON BLACK LABEL  3LX1</v>
          </cell>
          <cell r="D1210" t="str">
            <v>Lanson Black Label NV</v>
          </cell>
          <cell r="E1210" t="str">
            <v>CS</v>
          </cell>
          <cell r="F1210">
            <v>1</v>
          </cell>
          <cell r="G1210" t="str">
            <v>3 lt x 1</v>
          </cell>
          <cell r="H1210" t="str">
            <v>S</v>
          </cell>
          <cell r="I1210" t="str">
            <v>France</v>
          </cell>
          <cell r="J1210" t="str">
            <v>France</v>
          </cell>
          <cell r="K1210" t="str">
            <v>Champagne</v>
          </cell>
          <cell r="M1210" t="str">
            <v>Good</v>
          </cell>
          <cell r="N1210">
            <v>183.2724</v>
          </cell>
          <cell r="O1210">
            <v>10.6875</v>
          </cell>
        </row>
        <row r="1211">
          <cell r="B1211">
            <v>32283</v>
          </cell>
          <cell r="C1211" t="str">
            <v>LANSON PERE ET FILS 150X3</v>
          </cell>
          <cell r="D1211" t="str">
            <v>Lanson Père et Fils Magnum</v>
          </cell>
          <cell r="E1211" t="str">
            <v>EA</v>
          </cell>
          <cell r="F1211">
            <v>3</v>
          </cell>
          <cell r="G1211" t="str">
            <v>150cl x 3</v>
          </cell>
          <cell r="H1211" t="str">
            <v>U</v>
          </cell>
          <cell r="I1211" t="str">
            <v>France</v>
          </cell>
          <cell r="J1211" t="str">
            <v>France</v>
          </cell>
          <cell r="K1211" t="str">
            <v>Champagne</v>
          </cell>
          <cell r="L1211" t="str">
            <v>Champagne White</v>
          </cell>
          <cell r="M1211" t="str">
            <v>Better</v>
          </cell>
          <cell r="N1211">
            <v>63.876199999999997</v>
          </cell>
          <cell r="O1211">
            <v>5.3437999999999999</v>
          </cell>
        </row>
        <row r="1212">
          <cell r="B1212">
            <v>11091</v>
          </cell>
          <cell r="C1212" t="str">
            <v>ROEDERER BRUT 75X6</v>
          </cell>
          <cell r="D1212" t="str">
            <v>Louis Roederer Brut Premier NV</v>
          </cell>
          <cell r="E1212" t="str">
            <v>EA</v>
          </cell>
          <cell r="F1212">
            <v>6</v>
          </cell>
          <cell r="G1212" t="str">
            <v>75 cl x 6</v>
          </cell>
          <cell r="H1212" t="str">
            <v>U</v>
          </cell>
          <cell r="I1212" t="str">
            <v>France</v>
          </cell>
          <cell r="J1212" t="str">
            <v>France</v>
          </cell>
          <cell r="K1212" t="str">
            <v>Champagne</v>
          </cell>
          <cell r="M1212" t="str">
            <v>Better</v>
          </cell>
          <cell r="N1212">
            <v>24.026900000000001</v>
          </cell>
          <cell r="O1212">
            <v>2.6718999999999999</v>
          </cell>
        </row>
        <row r="1213">
          <cell r="B1213">
            <v>22026</v>
          </cell>
          <cell r="C1213" t="str">
            <v>ROEDERER BRUT VTGE 75X6</v>
          </cell>
          <cell r="D1213" t="str">
            <v>Louis Roederer Brut Vintage</v>
          </cell>
          <cell r="E1213" t="str">
            <v>EA</v>
          </cell>
          <cell r="F1213">
            <v>6</v>
          </cell>
          <cell r="G1213" t="str">
            <v>75 cl x 6</v>
          </cell>
          <cell r="H1213" t="str">
            <v>S</v>
          </cell>
          <cell r="I1213" t="str">
            <v>France</v>
          </cell>
          <cell r="J1213" t="str">
            <v>France</v>
          </cell>
          <cell r="K1213" t="str">
            <v>Champagne</v>
          </cell>
          <cell r="L1213" t="str">
            <v>Champagne White</v>
          </cell>
          <cell r="M1213" t="str">
            <v>Best</v>
          </cell>
          <cell r="N1213">
            <v>47.171100000000003</v>
          </cell>
          <cell r="O1213">
            <v>2.6718999999999999</v>
          </cell>
        </row>
        <row r="1214">
          <cell r="B1214">
            <v>39734</v>
          </cell>
          <cell r="C1214" t="str">
            <v>ROEDERER VINTAGE ROSE 75X6</v>
          </cell>
          <cell r="D1214" t="str">
            <v>Louis Roederer Vintage Rosé</v>
          </cell>
          <cell r="E1214" t="str">
            <v>EA</v>
          </cell>
          <cell r="F1214">
            <v>6</v>
          </cell>
          <cell r="G1214" t="str">
            <v>75 cl x 6</v>
          </cell>
          <cell r="H1214" t="str">
            <v>S</v>
          </cell>
          <cell r="I1214" t="str">
            <v>France</v>
          </cell>
          <cell r="J1214" t="str">
            <v>France</v>
          </cell>
          <cell r="K1214" t="str">
            <v>Champagne</v>
          </cell>
          <cell r="L1214" t="str">
            <v>Champagne Rose</v>
          </cell>
          <cell r="M1214" t="str">
            <v>Best</v>
          </cell>
          <cell r="N1214">
            <v>50.3748</v>
          </cell>
          <cell r="O1214">
            <v>2.6718999999999999</v>
          </cell>
        </row>
        <row r="1215">
          <cell r="B1215">
            <v>41163</v>
          </cell>
          <cell r="C1215" t="str">
            <v>ROEDERER COLLECTION NV 75X6</v>
          </cell>
          <cell r="D1215" t="str">
            <v>Louis Roederer Collection NV</v>
          </cell>
          <cell r="E1215" t="str">
            <v>EA</v>
          </cell>
          <cell r="F1215">
            <v>6</v>
          </cell>
          <cell r="G1215" t="str">
            <v>75 cl x 6</v>
          </cell>
          <cell r="H1215" t="str">
            <v>S</v>
          </cell>
          <cell r="I1215" t="str">
            <v>France</v>
          </cell>
          <cell r="J1215" t="str">
            <v>France</v>
          </cell>
          <cell r="K1215" t="str">
            <v>Champagne</v>
          </cell>
          <cell r="L1215" t="str">
            <v>Sparkling White</v>
          </cell>
          <cell r="M1215" t="str">
            <v>Best</v>
          </cell>
          <cell r="N1215">
            <v>30.352399999999999</v>
          </cell>
          <cell r="O1215">
            <v>2.6718999999999999</v>
          </cell>
        </row>
        <row r="1216">
          <cell r="B1216">
            <v>20487</v>
          </cell>
          <cell r="C1216" t="str">
            <v>ROEDERER BRUT NV 37.5x12</v>
          </cell>
          <cell r="D1216" t="str">
            <v>Louis Roederer Brut Premier NV</v>
          </cell>
          <cell r="E1216" t="str">
            <v>EA</v>
          </cell>
          <cell r="F1216">
            <v>12</v>
          </cell>
          <cell r="G1216" t="str">
            <v>37.5 cl x 12</v>
          </cell>
          <cell r="H1216" t="str">
            <v>U</v>
          </cell>
          <cell r="I1216" t="str">
            <v>France</v>
          </cell>
          <cell r="J1216" t="str">
            <v>France</v>
          </cell>
          <cell r="K1216" t="str">
            <v>Champagne</v>
          </cell>
          <cell r="L1216" t="str">
            <v>Champagne White</v>
          </cell>
          <cell r="M1216" t="str">
            <v>Better</v>
          </cell>
          <cell r="N1216">
            <v>16.618200000000002</v>
          </cell>
          <cell r="O1216">
            <v>1.3359000000000001</v>
          </cell>
        </row>
        <row r="1217">
          <cell r="B1217">
            <v>11082</v>
          </cell>
          <cell r="C1217" t="str">
            <v>MERCIER BRUT 75x6</v>
          </cell>
          <cell r="D1217" t="str">
            <v>Mercier Brut</v>
          </cell>
          <cell r="E1217" t="str">
            <v>EA</v>
          </cell>
          <cell r="F1217">
            <v>6</v>
          </cell>
          <cell r="G1217" t="str">
            <v>75 cl x 6</v>
          </cell>
          <cell r="H1217" t="str">
            <v>S</v>
          </cell>
          <cell r="I1217" t="str">
            <v>France</v>
          </cell>
          <cell r="J1217" t="str">
            <v>France</v>
          </cell>
          <cell r="K1217" t="str">
            <v>Champagne</v>
          </cell>
          <cell r="L1217" t="str">
            <v>Champagne White</v>
          </cell>
          <cell r="M1217" t="str">
            <v>Good</v>
          </cell>
          <cell r="N1217">
            <v>19.926100000000002</v>
          </cell>
          <cell r="O1217">
            <v>2.6718999999999999</v>
          </cell>
        </row>
        <row r="1218">
          <cell r="B1218">
            <v>11083</v>
          </cell>
          <cell r="C1218" t="str">
            <v>MERCIER BRUT ROSE 75X6</v>
          </cell>
          <cell r="D1218" t="str">
            <v>Mercier Brut Rosé</v>
          </cell>
          <cell r="E1218" t="str">
            <v>EA</v>
          </cell>
          <cell r="F1218">
            <v>6</v>
          </cell>
          <cell r="G1218" t="str">
            <v>75 cl x 6</v>
          </cell>
          <cell r="H1218" t="str">
            <v>S</v>
          </cell>
          <cell r="I1218" t="str">
            <v>France</v>
          </cell>
          <cell r="J1218" t="str">
            <v>France</v>
          </cell>
          <cell r="K1218" t="str">
            <v>Champagne</v>
          </cell>
          <cell r="L1218" t="str">
            <v>Champagne Rose</v>
          </cell>
          <cell r="M1218" t="str">
            <v>Good</v>
          </cell>
          <cell r="N1218">
            <v>19.926100000000002</v>
          </cell>
          <cell r="O1218">
            <v>2.6718999999999999</v>
          </cell>
        </row>
        <row r="1219">
          <cell r="B1219">
            <v>32712</v>
          </cell>
          <cell r="C1219" t="str">
            <v>MERCIER BLANC DE NOIRS 75X6</v>
          </cell>
          <cell r="D1219" t="str">
            <v>Champagne Mercier Blanc de Noirs</v>
          </cell>
          <cell r="E1219" t="str">
            <v>EA</v>
          </cell>
          <cell r="F1219">
            <v>6</v>
          </cell>
          <cell r="G1219" t="str">
            <v>75 cl x 6</v>
          </cell>
          <cell r="H1219" t="str">
            <v>S</v>
          </cell>
          <cell r="I1219" t="str">
            <v>France</v>
          </cell>
          <cell r="J1219" t="str">
            <v>France</v>
          </cell>
          <cell r="K1219" t="str">
            <v>Champagne</v>
          </cell>
          <cell r="L1219" t="str">
            <v>Champagne White</v>
          </cell>
          <cell r="M1219" t="str">
            <v>Good</v>
          </cell>
          <cell r="N1219">
            <v>19.926100000000002</v>
          </cell>
          <cell r="O1219">
            <v>2.6718999999999999</v>
          </cell>
        </row>
        <row r="1220">
          <cell r="B1220">
            <v>25792</v>
          </cell>
          <cell r="C1220" t="str">
            <v>MUMM BLANC DE BLANCS 75x6</v>
          </cell>
          <cell r="D1220" t="str">
            <v>G.H. Mumm Blanc de Blancs, Mumm de Cramant Brut</v>
          </cell>
          <cell r="E1220" t="str">
            <v>EA</v>
          </cell>
          <cell r="F1220">
            <v>6</v>
          </cell>
          <cell r="G1220" t="str">
            <v>75 cl x 6</v>
          </cell>
          <cell r="H1220" t="str">
            <v>U</v>
          </cell>
          <cell r="I1220" t="str">
            <v>France</v>
          </cell>
          <cell r="J1220" t="str">
            <v>France</v>
          </cell>
          <cell r="K1220" t="str">
            <v>Champagne</v>
          </cell>
          <cell r="L1220" t="str">
            <v>Champagne White</v>
          </cell>
          <cell r="M1220" t="str">
            <v>Best</v>
          </cell>
          <cell r="N1220">
            <v>56.0777</v>
          </cell>
          <cell r="O1220">
            <v>2.6718999999999999</v>
          </cell>
        </row>
        <row r="1221">
          <cell r="B1221">
            <v>25793</v>
          </cell>
          <cell r="C1221" t="str">
            <v>G.H. MUMM ROSE BRUT 75X6</v>
          </cell>
          <cell r="D1221" t="str">
            <v>G.H. Mumm Rosé Brut</v>
          </cell>
          <cell r="E1221" t="str">
            <v>EA</v>
          </cell>
          <cell r="F1221">
            <v>6</v>
          </cell>
          <cell r="G1221" t="str">
            <v>75 cl x 6</v>
          </cell>
          <cell r="H1221" t="str">
            <v>U</v>
          </cell>
          <cell r="I1221" t="str">
            <v>France</v>
          </cell>
          <cell r="J1221" t="str">
            <v>France</v>
          </cell>
          <cell r="K1221" t="str">
            <v>Champagne</v>
          </cell>
          <cell r="L1221" t="str">
            <v>Champagne Rose</v>
          </cell>
          <cell r="M1221" t="str">
            <v>Better</v>
          </cell>
          <cell r="N1221">
            <v>26.3033</v>
          </cell>
          <cell r="O1221">
            <v>2.6718999999999999</v>
          </cell>
        </row>
        <row r="1222">
          <cell r="B1222">
            <v>43383</v>
          </cell>
          <cell r="C1222" t="str">
            <v>MUMM CORDON ROUGE BRUT 75X6</v>
          </cell>
          <cell r="D1222" t="str">
            <v>G.H. Mumm Cordon Rouge Brut</v>
          </cell>
          <cell r="E1222" t="str">
            <v>EA</v>
          </cell>
          <cell r="F1222">
            <v>6</v>
          </cell>
          <cell r="G1222" t="str">
            <v>75 cl x 6</v>
          </cell>
          <cell r="H1222" t="str">
            <v>S</v>
          </cell>
          <cell r="I1222" t="str">
            <v>France</v>
          </cell>
          <cell r="J1222" t="str">
            <v>France</v>
          </cell>
          <cell r="K1222" t="str">
            <v>Champagne</v>
          </cell>
          <cell r="L1222" t="str">
            <v>Champagne White</v>
          </cell>
          <cell r="M1222" t="str">
            <v>Good</v>
          </cell>
          <cell r="N1222">
            <v>19.806100000000001</v>
          </cell>
          <cell r="O1222">
            <v>2.6718999999999999</v>
          </cell>
        </row>
        <row r="1223">
          <cell r="B1223">
            <v>19313</v>
          </cell>
          <cell r="C1223" t="str">
            <v>MUMM CORDON ROUGE 150X3</v>
          </cell>
          <cell r="D1223" t="str">
            <v>G.H. Mumm Cordon Rouge Brut</v>
          </cell>
          <cell r="E1223" t="str">
            <v>EA</v>
          </cell>
          <cell r="F1223">
            <v>3</v>
          </cell>
          <cell r="G1223" t="str">
            <v>1.5 lt x 3</v>
          </cell>
          <cell r="H1223" t="str">
            <v>U</v>
          </cell>
          <cell r="I1223" t="str">
            <v>France</v>
          </cell>
          <cell r="J1223" t="str">
            <v>France</v>
          </cell>
          <cell r="K1223" t="str">
            <v>Champagne</v>
          </cell>
          <cell r="L1223" t="str">
            <v>Champagne White</v>
          </cell>
          <cell r="M1223" t="str">
            <v>Good</v>
          </cell>
          <cell r="N1223">
            <v>43.475999999999999</v>
          </cell>
          <cell r="O1223">
            <v>5.3437999999999999</v>
          </cell>
        </row>
        <row r="1224">
          <cell r="B1224">
            <v>11098</v>
          </cell>
          <cell r="C1224" t="str">
            <v>PERRIER JOUET GRAND BRUT 75X6</v>
          </cell>
          <cell r="D1224" t="str">
            <v>Perrier-Jouët Grand Brut</v>
          </cell>
          <cell r="E1224" t="str">
            <v>EA</v>
          </cell>
          <cell r="F1224">
            <v>6</v>
          </cell>
          <cell r="G1224" t="str">
            <v>75 cl x 6</v>
          </cell>
          <cell r="H1224" t="str">
            <v>S</v>
          </cell>
          <cell r="I1224" t="str">
            <v>France</v>
          </cell>
          <cell r="J1224" t="str">
            <v>France</v>
          </cell>
          <cell r="K1224" t="str">
            <v>Champagne</v>
          </cell>
          <cell r="L1224" t="str">
            <v>Champagne White</v>
          </cell>
          <cell r="M1224" t="str">
            <v>Better</v>
          </cell>
          <cell r="N1224">
            <v>27.7578</v>
          </cell>
          <cell r="O1224">
            <v>2.6718999999999999</v>
          </cell>
        </row>
        <row r="1225">
          <cell r="B1225">
            <v>11113</v>
          </cell>
          <cell r="C1225" t="str">
            <v>PERRIER J BELLE EPOQUE 75x6</v>
          </cell>
          <cell r="D1225" t="str">
            <v>Perrier-Jouët Belle Epoque Brut</v>
          </cell>
          <cell r="E1225" t="str">
            <v>EA</v>
          </cell>
          <cell r="F1225">
            <v>6</v>
          </cell>
          <cell r="G1225" t="str">
            <v>75 cl x 6</v>
          </cell>
          <cell r="H1225" t="str">
            <v>S</v>
          </cell>
          <cell r="I1225" t="str">
            <v>France</v>
          </cell>
          <cell r="J1225" t="str">
            <v>France</v>
          </cell>
          <cell r="K1225" t="str">
            <v>Champagne</v>
          </cell>
          <cell r="L1225" t="str">
            <v>Champagne White</v>
          </cell>
          <cell r="M1225" t="str">
            <v>Best</v>
          </cell>
          <cell r="N1225">
            <v>101.1961</v>
          </cell>
          <cell r="O1225">
            <v>2.6718999999999999</v>
          </cell>
        </row>
        <row r="1226">
          <cell r="B1226">
            <v>19275</v>
          </cell>
          <cell r="C1226" t="str">
            <v>PERRIER JOUET BLASON ROSE 75X6</v>
          </cell>
          <cell r="D1226" t="str">
            <v>Perrier-Jouët Blason Rosé</v>
          </cell>
          <cell r="E1226" t="str">
            <v>EA</v>
          </cell>
          <cell r="F1226">
            <v>6</v>
          </cell>
          <cell r="G1226" t="str">
            <v>75 cl x 6</v>
          </cell>
          <cell r="H1226" t="str">
            <v>S</v>
          </cell>
          <cell r="I1226" t="str">
            <v>France</v>
          </cell>
          <cell r="J1226" t="str">
            <v>France</v>
          </cell>
          <cell r="K1226" t="str">
            <v>Champagne</v>
          </cell>
          <cell r="M1226" t="str">
            <v>Best</v>
          </cell>
          <cell r="N1226">
            <v>43.991100000000003</v>
          </cell>
          <cell r="O1226">
            <v>2.6718999999999999</v>
          </cell>
        </row>
        <row r="1227">
          <cell r="B1227">
            <v>19278</v>
          </cell>
          <cell r="C1227" t="str">
            <v>FW P.JOUET BEL EPO RSE 13 75x6</v>
          </cell>
          <cell r="D1227" t="str">
            <v>Perrier-Jouët Belle Epoque Rosé Brut</v>
          </cell>
          <cell r="E1227" t="str">
            <v>EA</v>
          </cell>
          <cell r="F1227">
            <v>6</v>
          </cell>
          <cell r="G1227" t="str">
            <v>75 cl x 6</v>
          </cell>
          <cell r="H1227" t="str">
            <v>S</v>
          </cell>
          <cell r="I1227" t="str">
            <v>France</v>
          </cell>
          <cell r="J1227" t="str">
            <v>France</v>
          </cell>
          <cell r="K1227" t="str">
            <v>Champagne</v>
          </cell>
          <cell r="M1227" t="str">
            <v>Fine Wine</v>
          </cell>
          <cell r="N1227">
            <v>156.6277</v>
          </cell>
          <cell r="O1227">
            <v>2.6718999999999999</v>
          </cell>
        </row>
        <row r="1228">
          <cell r="B1228">
            <v>32661</v>
          </cell>
          <cell r="C1228" t="str">
            <v>PERRIER JOUET BE LUMINOUS 75X6</v>
          </cell>
          <cell r="D1228" t="str">
            <v>Perrier-Jouët Belle Epoque Luminous Vintage</v>
          </cell>
          <cell r="E1228" t="str">
            <v>EA</v>
          </cell>
          <cell r="F1228">
            <v>6</v>
          </cell>
          <cell r="G1228" t="str">
            <v>75 cl x 6</v>
          </cell>
          <cell r="H1228" t="str">
            <v>U</v>
          </cell>
          <cell r="I1228" t="str">
            <v>France</v>
          </cell>
          <cell r="J1228" t="str">
            <v>France</v>
          </cell>
          <cell r="K1228" t="str">
            <v>Champagne</v>
          </cell>
          <cell r="L1228" t="str">
            <v>Champagne White</v>
          </cell>
          <cell r="M1228" t="str">
            <v>Best</v>
          </cell>
          <cell r="N1228">
            <v>101.1961</v>
          </cell>
          <cell r="O1228">
            <v>2.6718999999999999</v>
          </cell>
        </row>
        <row r="1229">
          <cell r="B1229">
            <v>34399</v>
          </cell>
          <cell r="C1229" t="str">
            <v>PERRIER JOUET BDB 75X6</v>
          </cell>
          <cell r="D1229" t="str">
            <v>Perrier-Jouët Blanc de Blanc</v>
          </cell>
          <cell r="E1229" t="str">
            <v>EA</v>
          </cell>
          <cell r="F1229">
            <v>6</v>
          </cell>
          <cell r="G1229" t="str">
            <v>75 cl x 6</v>
          </cell>
          <cell r="H1229" t="str">
            <v>S</v>
          </cell>
          <cell r="I1229" t="str">
            <v>France</v>
          </cell>
          <cell r="J1229" t="str">
            <v>France</v>
          </cell>
          <cell r="K1229" t="str">
            <v>Champagne</v>
          </cell>
          <cell r="L1229" t="str">
            <v>Champagne White</v>
          </cell>
          <cell r="M1229" t="str">
            <v>Best</v>
          </cell>
          <cell r="N1229">
            <v>44.549399999999999</v>
          </cell>
          <cell r="O1229">
            <v>2.6718999999999999</v>
          </cell>
        </row>
        <row r="1230">
          <cell r="B1230">
            <v>19774</v>
          </cell>
          <cell r="C1230" t="str">
            <v>PERRIER JOUET BRUT 37.5X12</v>
          </cell>
          <cell r="D1230" t="str">
            <v>Perrier-Jouët Grand Brut</v>
          </cell>
          <cell r="E1230" t="str">
            <v>EA</v>
          </cell>
          <cell r="F1230">
            <v>12</v>
          </cell>
          <cell r="G1230" t="str">
            <v>37.5 cl x 12</v>
          </cell>
          <cell r="H1230" t="str">
            <v>S</v>
          </cell>
          <cell r="I1230" t="str">
            <v>France</v>
          </cell>
          <cell r="J1230" t="str">
            <v>France</v>
          </cell>
          <cell r="K1230" t="str">
            <v>Champagne</v>
          </cell>
          <cell r="L1230" t="str">
            <v>Champagne White</v>
          </cell>
          <cell r="M1230" t="str">
            <v>Better</v>
          </cell>
          <cell r="N1230">
            <v>18.200600000000001</v>
          </cell>
          <cell r="O1230">
            <v>1.3359000000000001</v>
          </cell>
        </row>
        <row r="1231">
          <cell r="B1231">
            <v>19276</v>
          </cell>
          <cell r="C1231" t="str">
            <v>PERRIER JOUET GRAND BRUT 150X3</v>
          </cell>
          <cell r="D1231" t="str">
            <v>Perrier-Jouët Grand Brut</v>
          </cell>
          <cell r="E1231" t="str">
            <v>EA</v>
          </cell>
          <cell r="F1231">
            <v>3</v>
          </cell>
          <cell r="G1231" t="str">
            <v>1.5 lt x 3</v>
          </cell>
          <cell r="H1231" t="str">
            <v>S</v>
          </cell>
          <cell r="I1231" t="str">
            <v>France</v>
          </cell>
          <cell r="J1231" t="str">
            <v>France</v>
          </cell>
          <cell r="K1231" t="str">
            <v>Champagne</v>
          </cell>
          <cell r="M1231" t="str">
            <v>Better</v>
          </cell>
          <cell r="N1231">
            <v>64.798900000000003</v>
          </cell>
          <cell r="O1231">
            <v>5.3437999999999999</v>
          </cell>
        </row>
        <row r="1232">
          <cell r="B1232">
            <v>19277</v>
          </cell>
          <cell r="C1232" t="str">
            <v>P.JOUET BELLE EPOQUE 150x3</v>
          </cell>
          <cell r="D1232" t="str">
            <v>Perrier-Jouët Belle Epoque Brut</v>
          </cell>
          <cell r="E1232" t="str">
            <v>EA</v>
          </cell>
          <cell r="F1232">
            <v>3</v>
          </cell>
          <cell r="G1232" t="str">
            <v>1.5 lt x 3</v>
          </cell>
          <cell r="H1232" t="str">
            <v>S</v>
          </cell>
          <cell r="I1232" t="str">
            <v>France</v>
          </cell>
          <cell r="J1232" t="str">
            <v>France</v>
          </cell>
          <cell r="K1232" t="str">
            <v>Champagne</v>
          </cell>
          <cell r="M1232" t="str">
            <v>Best</v>
          </cell>
          <cell r="N1232">
            <v>252.8656</v>
          </cell>
          <cell r="O1232">
            <v>5.3437999999999999</v>
          </cell>
        </row>
        <row r="1233">
          <cell r="B1233">
            <v>37200</v>
          </cell>
          <cell r="C1233" t="str">
            <v>PJ BE LUMINOUS 150X3</v>
          </cell>
          <cell r="D1233" t="str">
            <v>Perrier-Jouët Belle Epoque Luminous</v>
          </cell>
          <cell r="E1233" t="str">
            <v>EA</v>
          </cell>
          <cell r="F1233">
            <v>3</v>
          </cell>
          <cell r="G1233" t="str">
            <v>1.5 lt x 3</v>
          </cell>
          <cell r="H1233" t="str">
            <v>S</v>
          </cell>
          <cell r="I1233" t="str">
            <v>France</v>
          </cell>
          <cell r="J1233" t="str">
            <v>France</v>
          </cell>
          <cell r="K1233" t="str">
            <v>Champagne</v>
          </cell>
          <cell r="L1233" t="str">
            <v>Sparkling White</v>
          </cell>
          <cell r="M1233" t="str">
            <v>Best</v>
          </cell>
          <cell r="N1233">
            <v>252.8656</v>
          </cell>
          <cell r="O1233">
            <v>5.3437999999999999</v>
          </cell>
        </row>
        <row r="1234">
          <cell r="B1234">
            <v>46066</v>
          </cell>
          <cell r="C1234" t="str">
            <v>FW PERRIER JOU BE ROSE07 150X3</v>
          </cell>
          <cell r="D1234" t="str">
            <v>Perrier-Jouët Belle Epoque Rosé 2007</v>
          </cell>
          <cell r="E1234" t="str">
            <v>EA</v>
          </cell>
          <cell r="F1234">
            <v>3</v>
          </cell>
          <cell r="G1234" t="str">
            <v>1.5 lt x 3</v>
          </cell>
          <cell r="H1234" t="str">
            <v>S</v>
          </cell>
          <cell r="I1234" t="str">
            <v>France</v>
          </cell>
          <cell r="J1234" t="str">
            <v>France</v>
          </cell>
          <cell r="K1234" t="str">
            <v>Champagne</v>
          </cell>
          <cell r="L1234" t="str">
            <v>Champagne Rose</v>
          </cell>
          <cell r="M1234" t="str">
            <v>Fine Wine</v>
          </cell>
          <cell r="N1234">
            <v>367.29559999999998</v>
          </cell>
          <cell r="O1234">
            <v>5.3437999999999999</v>
          </cell>
        </row>
        <row r="1235">
          <cell r="B1235">
            <v>32076</v>
          </cell>
          <cell r="C1235" t="str">
            <v>PERRIER JOUET GRAN BUT 3LX1</v>
          </cell>
          <cell r="D1235" t="str">
            <v>Perrier-Jouët Grand Brut</v>
          </cell>
          <cell r="E1235" t="str">
            <v>EA</v>
          </cell>
          <cell r="F1235">
            <v>1</v>
          </cell>
          <cell r="G1235" t="str">
            <v>3 lt x 1</v>
          </cell>
          <cell r="H1235" t="str">
            <v>U</v>
          </cell>
          <cell r="I1235" t="str">
            <v>France</v>
          </cell>
          <cell r="J1235" t="str">
            <v>France</v>
          </cell>
          <cell r="K1235" t="str">
            <v>Champagne</v>
          </cell>
          <cell r="L1235" t="str">
            <v>Champagne White</v>
          </cell>
          <cell r="M1235" t="str">
            <v>Better</v>
          </cell>
          <cell r="N1235">
            <v>225.99780000000001</v>
          </cell>
          <cell r="O1235">
            <v>10.6875</v>
          </cell>
        </row>
        <row r="1236">
          <cell r="B1236">
            <v>37310</v>
          </cell>
          <cell r="C1236" t="str">
            <v>PERRIER JOUET BE BRUT 3LX1</v>
          </cell>
          <cell r="D1236" t="str">
            <v>Perrier-Jouët Belle Epoque Brut</v>
          </cell>
          <cell r="E1236" t="str">
            <v>CS</v>
          </cell>
          <cell r="F1236">
            <v>1</v>
          </cell>
          <cell r="G1236" t="str">
            <v>3 lt x 1</v>
          </cell>
          <cell r="H1236" t="str">
            <v>U</v>
          </cell>
          <cell r="I1236" t="str">
            <v>France</v>
          </cell>
          <cell r="J1236" t="str">
            <v>France</v>
          </cell>
          <cell r="K1236" t="str">
            <v>Champagne</v>
          </cell>
          <cell r="L1236" t="str">
            <v>Champagne White</v>
          </cell>
          <cell r="M1236" t="str">
            <v>Best</v>
          </cell>
          <cell r="N1236">
            <v>780.39250000000004</v>
          </cell>
          <cell r="O1236">
            <v>10.6875</v>
          </cell>
        </row>
        <row r="1237">
          <cell r="B1237">
            <v>25423</v>
          </cell>
          <cell r="C1237" t="str">
            <v>PJ BELLE EPOQUE BLANC 75x3</v>
          </cell>
          <cell r="D1237" t="str">
            <v>Perrier-Jouët Belle Epoque Blanc de Blanc</v>
          </cell>
          <cell r="E1237" t="str">
            <v>EA</v>
          </cell>
          <cell r="F1237">
            <v>3</v>
          </cell>
          <cell r="G1237" t="str">
            <v>75 cl x 3</v>
          </cell>
          <cell r="H1237" t="str">
            <v>U</v>
          </cell>
          <cell r="I1237" t="str">
            <v>France</v>
          </cell>
          <cell r="J1237" t="str">
            <v>France</v>
          </cell>
          <cell r="K1237" t="str">
            <v>Champagne</v>
          </cell>
          <cell r="L1237" t="str">
            <v>Champagne White</v>
          </cell>
          <cell r="M1237" t="str">
            <v>Best</v>
          </cell>
          <cell r="N1237">
            <v>220.0848</v>
          </cell>
          <cell r="O1237">
            <v>2.6718999999999999</v>
          </cell>
        </row>
        <row r="1238">
          <cell r="B1238">
            <v>16240</v>
          </cell>
          <cell r="C1238" t="str">
            <v>POMMERY BRUT ROYAL 75x6</v>
          </cell>
          <cell r="D1238" t="str">
            <v>Pommery Brut Royal</v>
          </cell>
          <cell r="E1238" t="str">
            <v>EA</v>
          </cell>
          <cell r="F1238">
            <v>6</v>
          </cell>
          <cell r="G1238" t="str">
            <v>75 cl x 6</v>
          </cell>
          <cell r="H1238" t="str">
            <v>S</v>
          </cell>
          <cell r="I1238" t="str">
            <v>France</v>
          </cell>
          <cell r="J1238" t="str">
            <v>France</v>
          </cell>
          <cell r="K1238" t="str">
            <v>Champagne</v>
          </cell>
          <cell r="M1238" t="str">
            <v>Better</v>
          </cell>
          <cell r="N1238">
            <v>26.436599999999999</v>
          </cell>
          <cell r="O1238">
            <v>2.6718999999999999</v>
          </cell>
        </row>
        <row r="1239">
          <cell r="B1239">
            <v>17005</v>
          </cell>
          <cell r="C1239" t="str">
            <v>POMMERY BRUT SILVER 75x6</v>
          </cell>
          <cell r="D1239" t="str">
            <v>Pommery Brut Silver</v>
          </cell>
          <cell r="E1239" t="str">
            <v>EA</v>
          </cell>
          <cell r="F1239">
            <v>6</v>
          </cell>
          <cell r="G1239" t="str">
            <v>75 cl x 6</v>
          </cell>
          <cell r="H1239" t="str">
            <v>U</v>
          </cell>
          <cell r="I1239" t="str">
            <v>France</v>
          </cell>
          <cell r="J1239" t="str">
            <v>France</v>
          </cell>
          <cell r="K1239" t="str">
            <v>Champagne</v>
          </cell>
          <cell r="M1239" t="str">
            <v>Better</v>
          </cell>
          <cell r="N1239">
            <v>27.689699999999998</v>
          </cell>
          <cell r="O1239">
            <v>2.6718999999999999</v>
          </cell>
        </row>
        <row r="1240">
          <cell r="B1240">
            <v>17650</v>
          </cell>
          <cell r="C1240" t="str">
            <v>POMMERY BRUT ROSE 75x6</v>
          </cell>
          <cell r="D1240" t="str">
            <v>Pommery Brut Rosé Royal</v>
          </cell>
          <cell r="E1240" t="str">
            <v>EA</v>
          </cell>
          <cell r="F1240">
            <v>6</v>
          </cell>
          <cell r="G1240" t="str">
            <v>75 cl x 6</v>
          </cell>
          <cell r="H1240" t="str">
            <v>S</v>
          </cell>
          <cell r="I1240" t="str">
            <v>France</v>
          </cell>
          <cell r="J1240" t="str">
            <v>France</v>
          </cell>
          <cell r="K1240" t="str">
            <v>Champagne</v>
          </cell>
          <cell r="M1240" t="str">
            <v>Better</v>
          </cell>
          <cell r="N1240">
            <v>34.026600000000002</v>
          </cell>
          <cell r="O1240">
            <v>2.6718999999999999</v>
          </cell>
        </row>
        <row r="1241">
          <cell r="B1241">
            <v>17654</v>
          </cell>
          <cell r="C1241" t="str">
            <v>POMMERY LOUISE  75x6</v>
          </cell>
          <cell r="D1241" t="str">
            <v>Pommery Louise</v>
          </cell>
          <cell r="E1241" t="str">
            <v>EA</v>
          </cell>
          <cell r="F1241">
            <v>6</v>
          </cell>
          <cell r="G1241" t="str">
            <v>75 cl x 6</v>
          </cell>
          <cell r="H1241" t="str">
            <v>S</v>
          </cell>
          <cell r="I1241" t="str">
            <v>France</v>
          </cell>
          <cell r="J1241" t="str">
            <v>France</v>
          </cell>
          <cell r="K1241" t="str">
            <v>Champagne</v>
          </cell>
          <cell r="M1241" t="str">
            <v>Best</v>
          </cell>
          <cell r="N1241">
            <v>113.9644</v>
          </cell>
          <cell r="O1241">
            <v>2.6718999999999999</v>
          </cell>
        </row>
        <row r="1242">
          <cell r="B1242">
            <v>17706</v>
          </cell>
          <cell r="C1242" t="str">
            <v>POMMERY GRAND CRU 75X6</v>
          </cell>
          <cell r="D1242" t="str">
            <v>Pommery Grand Cru</v>
          </cell>
          <cell r="E1242" t="str">
            <v>EA</v>
          </cell>
          <cell r="F1242">
            <v>6</v>
          </cell>
          <cell r="G1242" t="str">
            <v>75 cl x 6</v>
          </cell>
          <cell r="H1242" t="str">
            <v>S</v>
          </cell>
          <cell r="I1242" t="str">
            <v>France</v>
          </cell>
          <cell r="J1242" t="str">
            <v>France</v>
          </cell>
          <cell r="K1242" t="str">
            <v>Champagne</v>
          </cell>
          <cell r="M1242" t="str">
            <v>Best</v>
          </cell>
          <cell r="N1242">
            <v>43.264400000000002</v>
          </cell>
          <cell r="O1242">
            <v>2.6718999999999999</v>
          </cell>
        </row>
        <row r="1243">
          <cell r="B1243">
            <v>24070</v>
          </cell>
          <cell r="C1243" t="str">
            <v>POMMERY APANAGE BRUT ROS 75x6</v>
          </cell>
          <cell r="D1243" t="str">
            <v>Pommery Brut Rosé Apanage</v>
          </cell>
          <cell r="E1243" t="str">
            <v>EA</v>
          </cell>
          <cell r="F1243">
            <v>6</v>
          </cell>
          <cell r="G1243" t="str">
            <v>75 cl x 6</v>
          </cell>
          <cell r="H1243" t="str">
            <v>S</v>
          </cell>
          <cell r="I1243" t="str">
            <v>France</v>
          </cell>
          <cell r="J1243" t="str">
            <v>France</v>
          </cell>
          <cell r="K1243" t="str">
            <v>Champagne</v>
          </cell>
          <cell r="L1243" t="str">
            <v>Sparkling Rose</v>
          </cell>
          <cell r="M1243" t="str">
            <v>Best</v>
          </cell>
          <cell r="N1243">
            <v>46.634399999999999</v>
          </cell>
          <cell r="O1243">
            <v>2.6718999999999999</v>
          </cell>
        </row>
        <row r="1244">
          <cell r="B1244">
            <v>32780</v>
          </cell>
          <cell r="C1244" t="str">
            <v>POMMERY ROYAL BLUE SKY 75X6</v>
          </cell>
          <cell r="D1244" t="str">
            <v>Champagne Pommery Royal Blue Sky</v>
          </cell>
          <cell r="E1244" t="str">
            <v>EA</v>
          </cell>
          <cell r="F1244">
            <v>6</v>
          </cell>
          <cell r="G1244" t="str">
            <v>75 cl x 6</v>
          </cell>
          <cell r="H1244" t="str">
            <v>U</v>
          </cell>
          <cell r="I1244" t="str">
            <v>France</v>
          </cell>
          <cell r="J1244" t="str">
            <v>France</v>
          </cell>
          <cell r="K1244" t="str">
            <v>Champagne</v>
          </cell>
          <cell r="L1244" t="str">
            <v>Champagne White</v>
          </cell>
          <cell r="M1244" t="str">
            <v>Best</v>
          </cell>
          <cell r="N1244">
            <v>36.498100000000001</v>
          </cell>
          <cell r="O1244">
            <v>2.6718999999999999</v>
          </cell>
        </row>
        <row r="1245">
          <cell r="B1245">
            <v>37629</v>
          </cell>
          <cell r="C1245" t="str">
            <v>POMMERY BLANC DE BLANCS 75X6</v>
          </cell>
          <cell r="D1245" t="str">
            <v>Pommery Blanc de Blancs</v>
          </cell>
          <cell r="E1245" t="str">
            <v>EA</v>
          </cell>
          <cell r="F1245">
            <v>6</v>
          </cell>
          <cell r="G1245" t="str">
            <v>75 cl x 6</v>
          </cell>
          <cell r="H1245" t="str">
            <v>S</v>
          </cell>
          <cell r="I1245" t="str">
            <v>France</v>
          </cell>
          <cell r="J1245" t="str">
            <v>France</v>
          </cell>
          <cell r="K1245" t="str">
            <v>Champagne</v>
          </cell>
          <cell r="L1245" t="str">
            <v>Champagne White</v>
          </cell>
          <cell r="M1245" t="str">
            <v>Best</v>
          </cell>
          <cell r="N1245">
            <v>36.906599999999997</v>
          </cell>
          <cell r="O1245">
            <v>2.6718999999999999</v>
          </cell>
        </row>
        <row r="1246">
          <cell r="B1246">
            <v>37709</v>
          </cell>
          <cell r="C1246" t="str">
            <v>POMMERY SPRINGTIME 75X6</v>
          </cell>
          <cell r="D1246" t="str">
            <v>Pommery Springtime</v>
          </cell>
          <cell r="E1246" t="str">
            <v>EA</v>
          </cell>
          <cell r="F1246">
            <v>6</v>
          </cell>
          <cell r="G1246" t="str">
            <v>75 cl x 6</v>
          </cell>
          <cell r="H1246" t="str">
            <v>U</v>
          </cell>
          <cell r="I1246" t="str">
            <v>France</v>
          </cell>
          <cell r="J1246" t="str">
            <v>France</v>
          </cell>
          <cell r="K1246" t="str">
            <v>Champagne</v>
          </cell>
          <cell r="M1246" t="str">
            <v>Better</v>
          </cell>
          <cell r="N1246">
            <v>28.693100000000001</v>
          </cell>
          <cell r="O1246">
            <v>2.6718999999999999</v>
          </cell>
        </row>
        <row r="1247">
          <cell r="B1247">
            <v>38889</v>
          </cell>
          <cell r="C1247" t="str">
            <v>POMMERY BRUT APANAGE 75X6</v>
          </cell>
          <cell r="D1247" t="str">
            <v>Pommery Brut Apanage</v>
          </cell>
          <cell r="E1247" t="str">
            <v>EA</v>
          </cell>
          <cell r="F1247">
            <v>6</v>
          </cell>
          <cell r="G1247" t="str">
            <v>75 cl x 6</v>
          </cell>
          <cell r="H1247" t="str">
            <v>S</v>
          </cell>
          <cell r="I1247" t="str">
            <v>France</v>
          </cell>
          <cell r="J1247" t="str">
            <v>France</v>
          </cell>
          <cell r="K1247" t="str">
            <v>Champagne</v>
          </cell>
          <cell r="L1247" t="str">
            <v>Champagne White</v>
          </cell>
          <cell r="M1247" t="str">
            <v>Best</v>
          </cell>
          <cell r="N1247">
            <v>30.144400000000001</v>
          </cell>
          <cell r="O1247">
            <v>2.6718999999999999</v>
          </cell>
        </row>
        <row r="1248">
          <cell r="B1248">
            <v>39729</v>
          </cell>
          <cell r="C1248" t="str">
            <v>POMMERY ROSE LUMIERE 75X6</v>
          </cell>
          <cell r="D1248" t="str">
            <v>Pommery Rosé Lumière</v>
          </cell>
          <cell r="E1248" t="str">
            <v>EA</v>
          </cell>
          <cell r="F1248">
            <v>6</v>
          </cell>
          <cell r="G1248" t="str">
            <v>75 cl x 6</v>
          </cell>
          <cell r="H1248" t="str">
            <v>U</v>
          </cell>
          <cell r="I1248" t="str">
            <v>France</v>
          </cell>
          <cell r="J1248" t="str">
            <v>France</v>
          </cell>
          <cell r="K1248" t="str">
            <v>Champagne</v>
          </cell>
          <cell r="L1248" t="str">
            <v>Champagne Rose</v>
          </cell>
          <cell r="M1248" t="str">
            <v>Best</v>
          </cell>
          <cell r="N1248">
            <v>41.169699999999999</v>
          </cell>
          <cell r="O1248">
            <v>2.6718999999999999</v>
          </cell>
        </row>
        <row r="1249">
          <cell r="B1249">
            <v>42542</v>
          </cell>
          <cell r="C1249" t="str">
            <v>TERRAS DO GRIFFO 75X6</v>
          </cell>
          <cell r="D1249" t="str">
            <v>Terras do Griffo Port</v>
          </cell>
          <cell r="E1249" t="str">
            <v>EA</v>
          </cell>
          <cell r="F1249">
            <v>6</v>
          </cell>
          <cell r="G1249" t="str">
            <v>75 cl x 6</v>
          </cell>
          <cell r="H1249" t="str">
            <v>U</v>
          </cell>
          <cell r="I1249" t="str">
            <v>Portugal</v>
          </cell>
          <cell r="J1249" t="str">
            <v>Portugal</v>
          </cell>
          <cell r="K1249" t="str">
            <v>Portugal</v>
          </cell>
          <cell r="L1249" t="str">
            <v>Still Red</v>
          </cell>
          <cell r="M1249" t="str">
            <v>Fortified Wine</v>
          </cell>
          <cell r="N1249">
            <v>13.2179</v>
          </cell>
          <cell r="O1249">
            <v>4.2750000000000004</v>
          </cell>
        </row>
        <row r="1250">
          <cell r="B1250">
            <v>46484</v>
          </cell>
          <cell r="C1250" t="str">
            <v>LOUIS POMMERY ENG ROSE 75x6</v>
          </cell>
          <cell r="D1250" t="str">
            <v>Louis Pommery England Rose N/V, England</v>
          </cell>
          <cell r="E1250" t="str">
            <v>EA</v>
          </cell>
          <cell r="F1250">
            <v>6</v>
          </cell>
          <cell r="G1250" t="str">
            <v>75 cl x 6</v>
          </cell>
          <cell r="H1250" t="str">
            <v>S</v>
          </cell>
          <cell r="I1250" t="str">
            <v>United Kingdom</v>
          </cell>
          <cell r="J1250" t="str">
            <v>England</v>
          </cell>
          <cell r="K1250" t="str">
            <v>England</v>
          </cell>
          <cell r="L1250" t="str">
            <v>Sparkling Rose</v>
          </cell>
          <cell r="M1250" t="str">
            <v>Good</v>
          </cell>
          <cell r="N1250">
            <v>21.744299999999999</v>
          </cell>
          <cell r="O1250">
            <v>2.6718999999999999</v>
          </cell>
        </row>
        <row r="1251">
          <cell r="B1251">
            <v>71632</v>
          </cell>
          <cell r="C1251" t="str">
            <v>POMMERY GRAND CRU 06 75X6</v>
          </cell>
          <cell r="D1251" t="str">
            <v>Pommery Grand Cru 2006</v>
          </cell>
          <cell r="E1251" t="str">
            <v>EA</v>
          </cell>
          <cell r="F1251">
            <v>6</v>
          </cell>
          <cell r="G1251" t="str">
            <v>75 cl x 6</v>
          </cell>
          <cell r="H1251" t="str">
            <v>U</v>
          </cell>
          <cell r="I1251" t="str">
            <v>France</v>
          </cell>
          <cell r="J1251" t="str">
            <v>France</v>
          </cell>
          <cell r="K1251" t="str">
            <v>Champagne</v>
          </cell>
          <cell r="M1251" t="str">
            <v>Best</v>
          </cell>
          <cell r="N1251">
            <v>34.441400000000002</v>
          </cell>
          <cell r="O1251">
            <v>2.6718999999999999</v>
          </cell>
        </row>
        <row r="1252">
          <cell r="B1252">
            <v>72899</v>
          </cell>
          <cell r="C1252" t="str">
            <v>POMMERY BRUT APANAGE NV 75X6</v>
          </cell>
          <cell r="D1252" t="str">
            <v>Pommery Brut Apanage</v>
          </cell>
          <cell r="E1252" t="str">
            <v>EA</v>
          </cell>
          <cell r="F1252">
            <v>6</v>
          </cell>
          <cell r="G1252" t="str">
            <v>75 cl x 6</v>
          </cell>
          <cell r="H1252" t="str">
            <v>U</v>
          </cell>
          <cell r="I1252" t="str">
            <v>France</v>
          </cell>
          <cell r="J1252" t="str">
            <v>France</v>
          </cell>
          <cell r="K1252" t="str">
            <v>Champagne</v>
          </cell>
          <cell r="L1252" t="str">
            <v>Champagne White</v>
          </cell>
          <cell r="M1252" t="str">
            <v>Good</v>
          </cell>
          <cell r="N1252">
            <v>23.941400000000002</v>
          </cell>
          <cell r="O1252">
            <v>2.6718999999999999</v>
          </cell>
        </row>
        <row r="1253">
          <cell r="B1253">
            <v>21599</v>
          </cell>
          <cell r="C1253" t="str">
            <v>POMMERY POP 20x12</v>
          </cell>
          <cell r="D1253" t="str">
            <v>Pommery Pop</v>
          </cell>
          <cell r="E1253" t="str">
            <v>EA</v>
          </cell>
          <cell r="F1253">
            <v>12</v>
          </cell>
          <cell r="G1253" t="str">
            <v>20 cl x 12</v>
          </cell>
          <cell r="H1253" t="str">
            <v>S</v>
          </cell>
          <cell r="I1253" t="str">
            <v>France</v>
          </cell>
          <cell r="J1253" t="str">
            <v>France</v>
          </cell>
          <cell r="K1253" t="str">
            <v>Champagne</v>
          </cell>
          <cell r="M1253" t="str">
            <v>Better</v>
          </cell>
          <cell r="N1253">
            <v>10.0198</v>
          </cell>
          <cell r="O1253">
            <v>0.71250000000000002</v>
          </cell>
        </row>
        <row r="1254">
          <cell r="B1254">
            <v>17707</v>
          </cell>
          <cell r="C1254" t="str">
            <v>POMMERY ROYAL 37.5x12</v>
          </cell>
          <cell r="D1254" t="str">
            <v>Pommery Brut Royal</v>
          </cell>
          <cell r="E1254" t="str">
            <v>EA</v>
          </cell>
          <cell r="F1254">
            <v>12</v>
          </cell>
          <cell r="G1254" t="str">
            <v>37.5 cl x 12</v>
          </cell>
          <cell r="H1254" t="str">
            <v>S</v>
          </cell>
          <cell r="I1254" t="str">
            <v>France</v>
          </cell>
          <cell r="J1254" t="str">
            <v>France</v>
          </cell>
          <cell r="K1254" t="str">
            <v>Champagne</v>
          </cell>
          <cell r="M1254" t="str">
            <v>Better</v>
          </cell>
          <cell r="N1254">
            <v>17.917300000000001</v>
          </cell>
          <cell r="O1254">
            <v>1.3359000000000001</v>
          </cell>
        </row>
        <row r="1255">
          <cell r="B1255">
            <v>17656</v>
          </cell>
          <cell r="C1255" t="str">
            <v>POMMERY BRUT ROYAL 150x3</v>
          </cell>
          <cell r="D1255" t="str">
            <v>Pommery Brut Royal</v>
          </cell>
          <cell r="E1255" t="str">
            <v>EA</v>
          </cell>
          <cell r="F1255">
            <v>3</v>
          </cell>
          <cell r="G1255" t="str">
            <v>1.5 lt x 3</v>
          </cell>
          <cell r="H1255" t="str">
            <v>S</v>
          </cell>
          <cell r="I1255" t="str">
            <v>France</v>
          </cell>
          <cell r="J1255" t="str">
            <v>France</v>
          </cell>
          <cell r="K1255" t="str">
            <v>Champagne</v>
          </cell>
          <cell r="M1255" t="str">
            <v>Better</v>
          </cell>
          <cell r="N1255">
            <v>63.248899999999999</v>
          </cell>
          <cell r="O1255">
            <v>5.3437999999999999</v>
          </cell>
        </row>
        <row r="1256">
          <cell r="B1256">
            <v>39374</v>
          </cell>
          <cell r="C1256" t="str">
            <v>POMMERY BRUT ROYAL 3Lx1</v>
          </cell>
          <cell r="D1256" t="str">
            <v>Pommery Brut Royal</v>
          </cell>
          <cell r="E1256" t="str">
            <v>EA</v>
          </cell>
          <cell r="F1256">
            <v>1</v>
          </cell>
          <cell r="G1256" t="str">
            <v>3 lt x 1</v>
          </cell>
          <cell r="H1256" t="str">
            <v>U</v>
          </cell>
          <cell r="I1256" t="str">
            <v>France</v>
          </cell>
          <cell r="J1256" t="str">
            <v>France</v>
          </cell>
          <cell r="K1256" t="str">
            <v>Champagne</v>
          </cell>
          <cell r="L1256" t="str">
            <v>Champagne White</v>
          </cell>
          <cell r="M1256" t="str">
            <v>Better</v>
          </cell>
          <cell r="N1256">
            <v>175.4325</v>
          </cell>
          <cell r="O1256">
            <v>10.6875</v>
          </cell>
        </row>
        <row r="1257">
          <cell r="B1257">
            <v>39730</v>
          </cell>
          <cell r="C1257" t="str">
            <v>POMMERY SILVER LUMIERE 150X3</v>
          </cell>
          <cell r="D1257" t="str">
            <v>Pommery Silver Lumière</v>
          </cell>
          <cell r="E1257" t="str">
            <v>EA</v>
          </cell>
          <cell r="F1257">
            <v>3</v>
          </cell>
          <cell r="G1257" t="str">
            <v>150cl x 3</v>
          </cell>
          <cell r="H1257" t="str">
            <v>S</v>
          </cell>
          <cell r="I1257" t="str">
            <v>France</v>
          </cell>
          <cell r="J1257" t="str">
            <v>France</v>
          </cell>
          <cell r="K1257" t="str">
            <v>Champagne</v>
          </cell>
          <cell r="L1257" t="str">
            <v>Champagne White</v>
          </cell>
          <cell r="M1257" t="str">
            <v>Best</v>
          </cell>
          <cell r="N1257">
            <v>94.428899999999999</v>
          </cell>
          <cell r="O1257">
            <v>5.3437999999999999</v>
          </cell>
        </row>
        <row r="1258">
          <cell r="B1258">
            <v>72177</v>
          </cell>
          <cell r="C1258" t="str">
            <v>POMMERY APANAGE ROSE 150X3</v>
          </cell>
          <cell r="D1258" t="str">
            <v>Pommery Apanage Rose</v>
          </cell>
          <cell r="E1258" t="str">
            <v>EA</v>
          </cell>
          <cell r="F1258">
            <v>3</v>
          </cell>
          <cell r="G1258" t="str">
            <v>150cl x 3</v>
          </cell>
          <cell r="H1258" t="str">
            <v>S</v>
          </cell>
          <cell r="I1258" t="str">
            <v>France</v>
          </cell>
          <cell r="J1258" t="str">
            <v>France</v>
          </cell>
          <cell r="K1258" t="str">
            <v>Champagne</v>
          </cell>
          <cell r="L1258" t="str">
            <v>Champagne Rose</v>
          </cell>
          <cell r="M1258" t="str">
            <v>Better</v>
          </cell>
          <cell r="N1258">
            <v>106.7189</v>
          </cell>
          <cell r="O1258">
            <v>5.3437999999999999</v>
          </cell>
        </row>
        <row r="1259">
          <cell r="B1259">
            <v>10265</v>
          </cell>
          <cell r="C1259" t="str">
            <v>ORG RAIMAT TEMPRANILLO 75x6</v>
          </cell>
          <cell r="D1259" t="str">
            <v>Raimat Pirinenca Tempranillo Organic, Costers del Segre</v>
          </cell>
          <cell r="E1259" t="str">
            <v>EA</v>
          </cell>
          <cell r="F1259">
            <v>6</v>
          </cell>
          <cell r="G1259" t="str">
            <v>75 cl x 6</v>
          </cell>
          <cell r="H1259" t="str">
            <v>U</v>
          </cell>
          <cell r="I1259" t="str">
            <v>Spain</v>
          </cell>
          <cell r="J1259" t="str">
            <v>Spain</v>
          </cell>
          <cell r="K1259" t="str">
            <v>Catalunya</v>
          </cell>
          <cell r="M1259" t="str">
            <v>Good</v>
          </cell>
          <cell r="N1259">
            <v>3.4531999999999998</v>
          </cell>
          <cell r="O1259">
            <v>2.6718999999999999</v>
          </cell>
        </row>
        <row r="1260">
          <cell r="B1260">
            <v>10579</v>
          </cell>
          <cell r="C1260" t="str">
            <v>RAIMAT CHARDONNAY 75x6</v>
          </cell>
          <cell r="D1260" t="str">
            <v>Raimat Castell Chardonnay, Costers del Segre</v>
          </cell>
          <cell r="E1260" t="str">
            <v>EA</v>
          </cell>
          <cell r="F1260">
            <v>6</v>
          </cell>
          <cell r="G1260" t="str">
            <v>75 cl x 6</v>
          </cell>
          <cell r="H1260" t="str">
            <v>S</v>
          </cell>
          <cell r="I1260" t="str">
            <v>Spain</v>
          </cell>
          <cell r="J1260" t="str">
            <v>Spain</v>
          </cell>
          <cell r="K1260" t="str">
            <v>Catalunya</v>
          </cell>
          <cell r="L1260" t="str">
            <v>Still White</v>
          </cell>
          <cell r="M1260" t="str">
            <v>Good</v>
          </cell>
          <cell r="N1260">
            <v>3.1520000000000001</v>
          </cell>
          <cell r="O1260">
            <v>2.6718999999999999</v>
          </cell>
        </row>
        <row r="1261">
          <cell r="B1261">
            <v>21910</v>
          </cell>
          <cell r="C1261" t="str">
            <v>RAIMAT ALBARINO 75x6</v>
          </cell>
          <cell r="D1261" t="str">
            <v>Raimat Saira Albariño Costers del Segre</v>
          </cell>
          <cell r="E1261" t="str">
            <v>EA</v>
          </cell>
          <cell r="F1261">
            <v>6</v>
          </cell>
          <cell r="G1261" t="str">
            <v>75 cl x 6</v>
          </cell>
          <cell r="H1261" t="str">
            <v>S</v>
          </cell>
          <cell r="I1261" t="str">
            <v>Spain</v>
          </cell>
          <cell r="J1261" t="str">
            <v>Spain</v>
          </cell>
          <cell r="K1261" t="str">
            <v>Catalunya</v>
          </cell>
          <cell r="L1261" t="str">
            <v>Still White</v>
          </cell>
          <cell r="M1261" t="str">
            <v>Good</v>
          </cell>
          <cell r="N1261">
            <v>4.4404000000000003</v>
          </cell>
          <cell r="O1261">
            <v>2.6718999999999999</v>
          </cell>
        </row>
        <row r="1262">
          <cell r="B1262">
            <v>29255</v>
          </cell>
          <cell r="C1262" t="str">
            <v>ORG ANIMA DE RAIMAT RED 75X6</v>
          </cell>
          <cell r="D1262" t="str">
            <v xml:space="preserve">Vol d'Ánima de Raimat Organic Tinto Costers del Segre, Raimat
</v>
          </cell>
          <cell r="E1262" t="str">
            <v>EA</v>
          </cell>
          <cell r="F1262">
            <v>6</v>
          </cell>
          <cell r="G1262" t="str">
            <v>75 cl x 6</v>
          </cell>
          <cell r="H1262" t="str">
            <v>S</v>
          </cell>
          <cell r="I1262" t="str">
            <v>Spain</v>
          </cell>
          <cell r="J1262" t="str">
            <v>Spain</v>
          </cell>
          <cell r="K1262" t="str">
            <v>Catalunya</v>
          </cell>
          <cell r="L1262" t="str">
            <v>Still Red</v>
          </cell>
          <cell r="M1262" t="str">
            <v>Good</v>
          </cell>
          <cell r="N1262">
            <v>4.1086999999999998</v>
          </cell>
          <cell r="O1262">
            <v>2.6718999999999999</v>
          </cell>
        </row>
        <row r="1263">
          <cell r="B1263">
            <v>29256</v>
          </cell>
          <cell r="C1263" t="str">
            <v>ANIMA DE RAIMAT BLANCO 75X6</v>
          </cell>
          <cell r="D1263" t="str">
            <v>Vol d'Ánima de Raimat Blanco, Costers del Segre</v>
          </cell>
          <cell r="E1263" t="str">
            <v>EA</v>
          </cell>
          <cell r="F1263">
            <v>6</v>
          </cell>
          <cell r="G1263" t="str">
            <v>75 cl x 6</v>
          </cell>
          <cell r="H1263" t="str">
            <v>S</v>
          </cell>
          <cell r="I1263" t="str">
            <v>Spain</v>
          </cell>
          <cell r="J1263" t="str">
            <v>Spain</v>
          </cell>
          <cell r="K1263" t="str">
            <v>Catalunya</v>
          </cell>
          <cell r="L1263" t="str">
            <v>Still White</v>
          </cell>
          <cell r="M1263" t="str">
            <v>Good</v>
          </cell>
          <cell r="N1263">
            <v>4.1086999999999998</v>
          </cell>
          <cell r="O1263">
            <v>2.6718999999999999</v>
          </cell>
        </row>
        <row r="1264">
          <cell r="B1264">
            <v>35116</v>
          </cell>
          <cell r="C1264" t="str">
            <v>ORG ANIMA RAIMAT ROSE 75X6</v>
          </cell>
          <cell r="D1264" t="str">
            <v>Vol d'Ánima de Raimat Rosado Organic, Costers del Segre</v>
          </cell>
          <cell r="E1264" t="str">
            <v>EA</v>
          </cell>
          <cell r="F1264">
            <v>6</v>
          </cell>
          <cell r="G1264" t="str">
            <v>75 cl x 6</v>
          </cell>
          <cell r="H1264" t="str">
            <v>S</v>
          </cell>
          <cell r="I1264" t="str">
            <v>Spain</v>
          </cell>
          <cell r="J1264" t="str">
            <v>Spain</v>
          </cell>
          <cell r="K1264" t="str">
            <v>Catalunya</v>
          </cell>
          <cell r="L1264" t="str">
            <v>Still Rose</v>
          </cell>
          <cell r="M1264" t="str">
            <v>Good</v>
          </cell>
          <cell r="N1264">
            <v>4.1086999999999998</v>
          </cell>
          <cell r="O1264">
            <v>2.6718999999999999</v>
          </cell>
        </row>
        <row r="1265">
          <cell r="B1265">
            <v>35814</v>
          </cell>
          <cell r="C1265" t="str">
            <v>RAIMAT MOLI CABERNET SAUV 75X6</v>
          </cell>
          <cell r="D1265" t="str">
            <v>Raimat Moli Cabernet Sauvignon Costers del Segre</v>
          </cell>
          <cell r="E1265" t="str">
            <v>EA</v>
          </cell>
          <cell r="F1265">
            <v>6</v>
          </cell>
          <cell r="G1265" t="str">
            <v>75 cl x 6</v>
          </cell>
          <cell r="H1265" t="str">
            <v>S</v>
          </cell>
          <cell r="I1265" t="str">
            <v>Spain</v>
          </cell>
          <cell r="J1265" t="str">
            <v>Spain</v>
          </cell>
          <cell r="K1265" t="str">
            <v>Catalunya</v>
          </cell>
          <cell r="L1265" t="str">
            <v>Still Red</v>
          </cell>
          <cell r="M1265" t="str">
            <v>Good</v>
          </cell>
          <cell r="N1265">
            <v>4.5270000000000001</v>
          </cell>
          <cell r="O1265">
            <v>2.6718999999999999</v>
          </cell>
        </row>
        <row r="1266">
          <cell r="B1266">
            <v>35816</v>
          </cell>
          <cell r="C1266" t="str">
            <v>ORG RAIMAT BOIRA GARNACHA 75X6</v>
          </cell>
          <cell r="D1266" t="str">
            <v>Raimat Boira Organic Garnacha Catalunya</v>
          </cell>
          <cell r="E1266" t="str">
            <v>EA</v>
          </cell>
          <cell r="F1266">
            <v>6</v>
          </cell>
          <cell r="G1266" t="str">
            <v>75 cl x 6</v>
          </cell>
          <cell r="H1266" t="str">
            <v>U</v>
          </cell>
          <cell r="I1266" t="str">
            <v>Spain</v>
          </cell>
          <cell r="J1266" t="str">
            <v>Spain</v>
          </cell>
          <cell r="K1266" t="str">
            <v>Catalunya</v>
          </cell>
          <cell r="L1266" t="str">
            <v>Still Red</v>
          </cell>
          <cell r="M1266" t="str">
            <v>Good</v>
          </cell>
          <cell r="N1266">
            <v>4.2572000000000001</v>
          </cell>
          <cell r="O1266">
            <v>2.6718999999999999</v>
          </cell>
        </row>
        <row r="1267">
          <cell r="B1267">
            <v>35817</v>
          </cell>
          <cell r="C1267" t="str">
            <v>ORG RAIMAT VENTADA BLANC 75X6</v>
          </cell>
          <cell r="D1267" t="str">
            <v>Raimat Ventada Organic Garnacha Blanca Costers del Segre</v>
          </cell>
          <cell r="E1267" t="str">
            <v>EA</v>
          </cell>
          <cell r="F1267">
            <v>6</v>
          </cell>
          <cell r="G1267" t="str">
            <v>75 cl x 6</v>
          </cell>
          <cell r="H1267" t="str">
            <v>U</v>
          </cell>
          <cell r="I1267" t="str">
            <v>Spain</v>
          </cell>
          <cell r="J1267" t="str">
            <v>Spain</v>
          </cell>
          <cell r="K1267" t="str">
            <v>Catalunya</v>
          </cell>
          <cell r="L1267" t="str">
            <v>Still White</v>
          </cell>
          <cell r="M1267" t="str">
            <v>Good</v>
          </cell>
          <cell r="N1267">
            <v>4.2572000000000001</v>
          </cell>
          <cell r="O1267">
            <v>2.6718999999999999</v>
          </cell>
        </row>
        <row r="1268">
          <cell r="B1268">
            <v>10182</v>
          </cell>
          <cell r="C1268" t="str">
            <v>RONDEL EXTREME PURA RAZA 75x6</v>
          </cell>
          <cell r="D1268" t="str">
            <v>Rondel Brut, Cava</v>
          </cell>
          <cell r="E1268" t="str">
            <v>EA</v>
          </cell>
          <cell r="F1268">
            <v>6</v>
          </cell>
          <cell r="G1268" t="str">
            <v>75 cl x 6</v>
          </cell>
          <cell r="H1268" t="str">
            <v>S</v>
          </cell>
          <cell r="I1268" t="str">
            <v>Spain</v>
          </cell>
          <cell r="J1268" t="str">
            <v>Spain</v>
          </cell>
          <cell r="K1268" t="str">
            <v>Catalunya</v>
          </cell>
          <cell r="L1268" t="str">
            <v>Sparkling White</v>
          </cell>
          <cell r="M1268" t="str">
            <v>Price Fighter</v>
          </cell>
          <cell r="N1268">
            <v>2.5036999999999998</v>
          </cell>
          <cell r="O1268">
            <v>2.6718999999999999</v>
          </cell>
        </row>
        <row r="1269">
          <cell r="B1269">
            <v>10851</v>
          </cell>
          <cell r="C1269" t="str">
            <v>S ORSOLA BARBERA SUP ASTI 75x6</v>
          </cell>
          <cell r="D1269" t="str">
            <v>Barbera d’Asti Superiore, Casa Sant' Orsola</v>
          </cell>
          <cell r="E1269" t="str">
            <v>EA</v>
          </cell>
          <cell r="F1269">
            <v>6</v>
          </cell>
          <cell r="G1269" t="str">
            <v>75 cl x 6</v>
          </cell>
          <cell r="H1269" t="str">
            <v>U</v>
          </cell>
          <cell r="I1269" t="str">
            <v>Italy</v>
          </cell>
          <cell r="J1269" t="str">
            <v>Italy</v>
          </cell>
          <cell r="K1269" t="str">
            <v>Piemonte</v>
          </cell>
          <cell r="M1269" t="str">
            <v>Good</v>
          </cell>
          <cell r="N1269">
            <v>2.2557999999999998</v>
          </cell>
          <cell r="O1269">
            <v>2.6718999999999999</v>
          </cell>
        </row>
        <row r="1270">
          <cell r="B1270">
            <v>27216</v>
          </cell>
          <cell r="C1270" t="str">
            <v>FC SHORT MILE BAY CHARD 75X6</v>
          </cell>
          <cell r="D1270" t="str">
            <v>Short Mile Bay Chardonnay, South Eastern Australia</v>
          </cell>
          <cell r="E1270" t="str">
            <v>EA</v>
          </cell>
          <cell r="F1270">
            <v>6</v>
          </cell>
          <cell r="G1270" t="str">
            <v>75 cl x 6</v>
          </cell>
          <cell r="H1270" t="str">
            <v>S</v>
          </cell>
          <cell r="I1270" t="str">
            <v>Australia</v>
          </cell>
          <cell r="J1270" t="str">
            <v>Australia</v>
          </cell>
          <cell r="K1270" t="str">
            <v>South Eastern Australia</v>
          </cell>
          <cell r="L1270" t="str">
            <v>Still White</v>
          </cell>
          <cell r="M1270" t="str">
            <v>Price Fighter</v>
          </cell>
          <cell r="N1270">
            <v>1.86</v>
          </cell>
          <cell r="O1270">
            <v>2.3513000000000002</v>
          </cell>
        </row>
        <row r="1271">
          <cell r="B1271">
            <v>29193</v>
          </cell>
          <cell r="C1271" t="str">
            <v>SHORT MILE BAY MERLOT 75x6</v>
          </cell>
          <cell r="D1271" t="str">
            <v>Short Mile Bay Merlot, South Eastern Australia</v>
          </cell>
          <cell r="E1271" t="str">
            <v>EA</v>
          </cell>
          <cell r="F1271">
            <v>6</v>
          </cell>
          <cell r="G1271" t="str">
            <v>75 cl x 6</v>
          </cell>
          <cell r="H1271" t="str">
            <v>S</v>
          </cell>
          <cell r="I1271" t="str">
            <v>Australia</v>
          </cell>
          <cell r="J1271" t="str">
            <v>Australia</v>
          </cell>
          <cell r="K1271" t="str">
            <v>South Eastern Australia</v>
          </cell>
          <cell r="L1271" t="str">
            <v>Still Red</v>
          </cell>
          <cell r="M1271" t="str">
            <v>Price Fighter</v>
          </cell>
          <cell r="N1271">
            <v>1.8593999999999999</v>
          </cell>
          <cell r="O1271">
            <v>2.6718999999999999</v>
          </cell>
        </row>
        <row r="1272">
          <cell r="B1272">
            <v>29196</v>
          </cell>
          <cell r="C1272" t="str">
            <v>SHORT MILE BAY SAUV BLANC 75X6</v>
          </cell>
          <cell r="D1272" t="str">
            <v>Short Mile Bay Sauvignon Blanc, South Eastern Australia</v>
          </cell>
          <cell r="E1272" t="str">
            <v>EA</v>
          </cell>
          <cell r="F1272">
            <v>6</v>
          </cell>
          <cell r="G1272" t="str">
            <v>75 cl x 6</v>
          </cell>
          <cell r="H1272" t="str">
            <v>S</v>
          </cell>
          <cell r="I1272" t="str">
            <v>Australia</v>
          </cell>
          <cell r="J1272" t="str">
            <v>Australia</v>
          </cell>
          <cell r="K1272" t="str">
            <v>South Eastern Australia</v>
          </cell>
          <cell r="L1272" t="str">
            <v>Still White</v>
          </cell>
          <cell r="M1272" t="str">
            <v>Price Fighter</v>
          </cell>
          <cell r="N1272">
            <v>1.8661000000000001</v>
          </cell>
          <cell r="O1272">
            <v>2.6718999999999999</v>
          </cell>
        </row>
        <row r="1273">
          <cell r="B1273">
            <v>45353</v>
          </cell>
          <cell r="C1273" t="str">
            <v>SHORT MILE BAY SHIRAZ 11% 75x6</v>
          </cell>
          <cell r="D1273" t="str">
            <v>Short Mile Bay Shiraz 11%, South Eastern Australia</v>
          </cell>
          <cell r="E1273" t="str">
            <v>EA</v>
          </cell>
          <cell r="F1273">
            <v>6</v>
          </cell>
          <cell r="G1273" t="str">
            <v>75 cl x 6</v>
          </cell>
          <cell r="H1273" t="str">
            <v>S</v>
          </cell>
          <cell r="I1273" t="str">
            <v>Australia</v>
          </cell>
          <cell r="J1273" t="str">
            <v>Australia</v>
          </cell>
          <cell r="K1273" t="str">
            <v>South Eastern Australia</v>
          </cell>
          <cell r="L1273" t="str">
            <v>Still Red</v>
          </cell>
          <cell r="M1273" t="str">
            <v>Price Fighter</v>
          </cell>
          <cell r="N1273">
            <v>1.7354000000000001</v>
          </cell>
          <cell r="O1273">
            <v>2.3513000000000002</v>
          </cell>
        </row>
        <row r="1274">
          <cell r="B1274">
            <v>11087</v>
          </cell>
          <cell r="C1274" t="str">
            <v>TAITTINGER BRUT RESERVE 75X6</v>
          </cell>
          <cell r="D1274" t="str">
            <v>Taittinger Brut Réserve, NV</v>
          </cell>
          <cell r="E1274" t="str">
            <v>EA</v>
          </cell>
          <cell r="F1274">
            <v>6</v>
          </cell>
          <cell r="G1274" t="str">
            <v>75 cl x 6</v>
          </cell>
          <cell r="H1274" t="str">
            <v>S</v>
          </cell>
          <cell r="I1274" t="str">
            <v>France</v>
          </cell>
          <cell r="J1274" t="str">
            <v>France</v>
          </cell>
          <cell r="K1274" t="str">
            <v>Champagne</v>
          </cell>
          <cell r="L1274" t="str">
            <v>Champagne White</v>
          </cell>
          <cell r="M1274" t="str">
            <v>Better</v>
          </cell>
          <cell r="N1274">
            <v>24.684899999999999</v>
          </cell>
          <cell r="O1274">
            <v>2.6718999999999999</v>
          </cell>
        </row>
        <row r="1275">
          <cell r="B1275">
            <v>11103</v>
          </cell>
          <cell r="C1275" t="str">
            <v>TAITTINGER ROSE 75X6</v>
          </cell>
          <cell r="D1275" t="str">
            <v>Taittinger Prestige Brut Rosé</v>
          </cell>
          <cell r="E1275" t="str">
            <v>EA</v>
          </cell>
          <cell r="F1275">
            <v>6</v>
          </cell>
          <cell r="G1275" t="str">
            <v>75 cl x 6</v>
          </cell>
          <cell r="H1275" t="str">
            <v>S</v>
          </cell>
          <cell r="I1275" t="str">
            <v>France</v>
          </cell>
          <cell r="J1275" t="str">
            <v>France</v>
          </cell>
          <cell r="K1275" t="str">
            <v>Champagne</v>
          </cell>
          <cell r="L1275" t="str">
            <v>Champagne Rose</v>
          </cell>
          <cell r="M1275" t="str">
            <v>Better</v>
          </cell>
          <cell r="N1275">
            <v>29.921600000000002</v>
          </cell>
          <cell r="O1275">
            <v>2.6718999999999999</v>
          </cell>
        </row>
        <row r="1276">
          <cell r="B1276">
            <v>18730</v>
          </cell>
          <cell r="C1276" t="str">
            <v>TAITTINGER NOCTURNE SEC 75x6</v>
          </cell>
          <cell r="D1276" t="str">
            <v>Taittinger Nocturne Sec</v>
          </cell>
          <cell r="E1276" t="str">
            <v>EA</v>
          </cell>
          <cell r="F1276">
            <v>6</v>
          </cell>
          <cell r="G1276" t="str">
            <v>75 cl x 6</v>
          </cell>
          <cell r="H1276" t="str">
            <v>S</v>
          </cell>
          <cell r="I1276" t="str">
            <v>France</v>
          </cell>
          <cell r="J1276" t="str">
            <v>France</v>
          </cell>
          <cell r="K1276" t="str">
            <v>Champagne</v>
          </cell>
          <cell r="M1276" t="str">
            <v>Better</v>
          </cell>
          <cell r="N1276">
            <v>25.253299999999999</v>
          </cell>
          <cell r="O1276">
            <v>2.6718999999999999</v>
          </cell>
        </row>
        <row r="1277">
          <cell r="B1277">
            <v>19310</v>
          </cell>
          <cell r="C1277" t="str">
            <v>TAITTINGER PRELUDE 75x6</v>
          </cell>
          <cell r="D1277" t="str">
            <v>Taittinger Prelude</v>
          </cell>
          <cell r="E1277" t="str">
            <v>EA</v>
          </cell>
          <cell r="F1277">
            <v>6</v>
          </cell>
          <cell r="G1277" t="str">
            <v>75 cl x 6</v>
          </cell>
          <cell r="H1277" t="str">
            <v>S</v>
          </cell>
          <cell r="I1277" t="str">
            <v>France</v>
          </cell>
          <cell r="J1277" t="str">
            <v>France</v>
          </cell>
          <cell r="K1277" t="str">
            <v>Champagne</v>
          </cell>
          <cell r="L1277" t="str">
            <v>Champagne White</v>
          </cell>
          <cell r="M1277" t="str">
            <v>Better</v>
          </cell>
          <cell r="N1277">
            <v>32.624400000000001</v>
          </cell>
          <cell r="O1277">
            <v>2.6718999999999999</v>
          </cell>
        </row>
        <row r="1278">
          <cell r="B1278">
            <v>20557</v>
          </cell>
          <cell r="C1278" t="str">
            <v>TAITTINGER LES FOLIES 75x6</v>
          </cell>
          <cell r="D1278" t="str">
            <v>Taittinger Les Folies de la Marquetterie NV</v>
          </cell>
          <cell r="E1278" t="str">
            <v>EA</v>
          </cell>
          <cell r="F1278">
            <v>6</v>
          </cell>
          <cell r="G1278" t="str">
            <v>75 cl x 6</v>
          </cell>
          <cell r="H1278" t="str">
            <v>S</v>
          </cell>
          <cell r="I1278" t="str">
            <v>France</v>
          </cell>
          <cell r="J1278" t="str">
            <v>France</v>
          </cell>
          <cell r="K1278" t="str">
            <v>Champagne</v>
          </cell>
          <cell r="L1278" t="str">
            <v>Champagne White</v>
          </cell>
          <cell r="M1278" t="str">
            <v>Best</v>
          </cell>
          <cell r="N1278">
            <v>41.266100000000002</v>
          </cell>
          <cell r="O1278">
            <v>2.6718999999999999</v>
          </cell>
        </row>
        <row r="1279">
          <cell r="B1279">
            <v>32276</v>
          </cell>
          <cell r="C1279" t="str">
            <v>TAITTINGER CHESTER GROV 75X6</v>
          </cell>
          <cell r="D1279" t="str">
            <v>Taittinger Chester Grosvenor Exclusive Label (Runcorn Only)</v>
          </cell>
          <cell r="E1279" t="str">
            <v>EA</v>
          </cell>
          <cell r="F1279">
            <v>6</v>
          </cell>
          <cell r="G1279" t="str">
            <v>75 cl x 6</v>
          </cell>
          <cell r="H1279" t="str">
            <v>U</v>
          </cell>
          <cell r="I1279" t="str">
            <v>France</v>
          </cell>
          <cell r="J1279" t="str">
            <v>France</v>
          </cell>
          <cell r="K1279" t="str">
            <v>Champagne</v>
          </cell>
          <cell r="L1279" t="str">
            <v>Still White</v>
          </cell>
          <cell r="M1279" t="str">
            <v>Better</v>
          </cell>
          <cell r="N1279">
            <v>24.684899999999999</v>
          </cell>
          <cell r="O1279">
            <v>2.6718999999999999</v>
          </cell>
        </row>
        <row r="1280">
          <cell r="B1280">
            <v>68011</v>
          </cell>
          <cell r="C1280" t="str">
            <v>TAITTINGER PRELUDE GC NV 75X6</v>
          </cell>
          <cell r="D1280" t="str">
            <v>Taittinger Prelude Grands Crus NV</v>
          </cell>
          <cell r="E1280" t="str">
            <v>EA</v>
          </cell>
          <cell r="F1280">
            <v>6</v>
          </cell>
          <cell r="G1280" t="str">
            <v>75 cl x 6</v>
          </cell>
          <cell r="H1280" t="str">
            <v>U</v>
          </cell>
          <cell r="I1280" t="str">
            <v>France</v>
          </cell>
          <cell r="J1280" t="str">
            <v>France</v>
          </cell>
          <cell r="K1280" t="str">
            <v>Champagne</v>
          </cell>
          <cell r="M1280" t="str">
            <v>Best</v>
          </cell>
          <cell r="N1280">
            <v>27.520600000000002</v>
          </cell>
          <cell r="O1280">
            <v>2.6718999999999999</v>
          </cell>
        </row>
        <row r="1281">
          <cell r="B1281">
            <v>11132</v>
          </cell>
          <cell r="C1281" t="str">
            <v>TAITTINGER BRUT 37.5x12</v>
          </cell>
          <cell r="D1281" t="str">
            <v>Taittinger Brut Réserve NV</v>
          </cell>
          <cell r="E1281" t="str">
            <v>EA</v>
          </cell>
          <cell r="F1281">
            <v>12</v>
          </cell>
          <cell r="G1281" t="str">
            <v>37.5 cl x 12</v>
          </cell>
          <cell r="H1281" t="str">
            <v>S</v>
          </cell>
          <cell r="I1281" t="str">
            <v>France</v>
          </cell>
          <cell r="J1281" t="str">
            <v>France</v>
          </cell>
          <cell r="K1281" t="str">
            <v>Champagne</v>
          </cell>
          <cell r="L1281" t="str">
            <v>Champagne White</v>
          </cell>
          <cell r="M1281" t="str">
            <v>Better</v>
          </cell>
          <cell r="N1281">
            <v>14.346</v>
          </cell>
          <cell r="O1281">
            <v>1.3359000000000001</v>
          </cell>
        </row>
        <row r="1282">
          <cell r="B1282">
            <v>22323</v>
          </cell>
          <cell r="C1282" t="str">
            <v>TAITTINGER NOCTURNE 37.5x12</v>
          </cell>
          <cell r="D1282" t="str">
            <v>Taittinger Nocturne Sec</v>
          </cell>
          <cell r="E1282" t="str">
            <v>EA</v>
          </cell>
          <cell r="F1282">
            <v>12</v>
          </cell>
          <cell r="G1282" t="str">
            <v>37.5 cl x 12</v>
          </cell>
          <cell r="H1282" t="str">
            <v>U</v>
          </cell>
          <cell r="I1282" t="str">
            <v>France</v>
          </cell>
          <cell r="J1282" t="str">
            <v>France</v>
          </cell>
          <cell r="K1282" t="str">
            <v>Champagne</v>
          </cell>
          <cell r="L1282" t="str">
            <v>Champagne White</v>
          </cell>
          <cell r="M1282" t="str">
            <v>Better</v>
          </cell>
          <cell r="N1282">
            <v>13.574</v>
          </cell>
          <cell r="O1282">
            <v>1.3359000000000001</v>
          </cell>
        </row>
        <row r="1283">
          <cell r="B1283">
            <v>22648</v>
          </cell>
          <cell r="C1283" t="str">
            <v>TAITTINGER ROSE 37.5x12</v>
          </cell>
          <cell r="D1283" t="str">
            <v>Taittinger Prestige Brut Rosé</v>
          </cell>
          <cell r="E1283" t="str">
            <v>EA</v>
          </cell>
          <cell r="F1283">
            <v>12</v>
          </cell>
          <cell r="G1283" t="str">
            <v>37.5 cl x 12</v>
          </cell>
          <cell r="H1283" t="str">
            <v>S</v>
          </cell>
          <cell r="I1283" t="str">
            <v>France</v>
          </cell>
          <cell r="J1283" t="str">
            <v>France</v>
          </cell>
          <cell r="K1283" t="str">
            <v>Champagne</v>
          </cell>
          <cell r="L1283" t="str">
            <v>Champagne Rose</v>
          </cell>
          <cell r="M1283" t="str">
            <v>Better</v>
          </cell>
          <cell r="N1283">
            <v>18.373100000000001</v>
          </cell>
          <cell r="O1283">
            <v>1.3359000000000001</v>
          </cell>
        </row>
        <row r="1284">
          <cell r="B1284">
            <v>11143</v>
          </cell>
          <cell r="C1284" t="str">
            <v>TAITTINGER BRUT 150x3</v>
          </cell>
          <cell r="D1284" t="str">
            <v>Taittinger Brut Réserve, NV</v>
          </cell>
          <cell r="E1284" t="str">
            <v>EA</v>
          </cell>
          <cell r="F1284">
            <v>3</v>
          </cell>
          <cell r="G1284" t="str">
            <v>1.5 lt x 3</v>
          </cell>
          <cell r="H1284" t="str">
            <v>S</v>
          </cell>
          <cell r="I1284" t="str">
            <v>France</v>
          </cell>
          <cell r="J1284" t="str">
            <v>France</v>
          </cell>
          <cell r="K1284" t="str">
            <v>Champagne</v>
          </cell>
          <cell r="L1284" t="str">
            <v>Champagne White</v>
          </cell>
          <cell r="M1284" t="str">
            <v>Better</v>
          </cell>
          <cell r="N1284">
            <v>52.947000000000003</v>
          </cell>
          <cell r="O1284">
            <v>5.3437999999999999</v>
          </cell>
        </row>
        <row r="1285">
          <cell r="B1285">
            <v>18544</v>
          </cell>
          <cell r="C1285" t="str">
            <v>TAITTINGER ROSE 150X3</v>
          </cell>
          <cell r="D1285" t="str">
            <v>Taittinger Prestige Brut Rosé</v>
          </cell>
          <cell r="E1285" t="str">
            <v>EA</v>
          </cell>
          <cell r="F1285">
            <v>3</v>
          </cell>
          <cell r="G1285" t="str">
            <v>1.5 lt x 3</v>
          </cell>
          <cell r="H1285" t="str">
            <v>S</v>
          </cell>
          <cell r="I1285" t="str">
            <v>France</v>
          </cell>
          <cell r="J1285" t="str">
            <v>France</v>
          </cell>
          <cell r="K1285" t="str">
            <v>Champagne</v>
          </cell>
          <cell r="M1285" t="str">
            <v>Better</v>
          </cell>
          <cell r="N1285">
            <v>69.878900000000002</v>
          </cell>
          <cell r="O1285">
            <v>5.3437999999999999</v>
          </cell>
        </row>
        <row r="1286">
          <cell r="B1286">
            <v>39347</v>
          </cell>
          <cell r="C1286" t="str">
            <v>TAITTINGER COMTES VINT 150X3</v>
          </cell>
          <cell r="D1286" t="str">
            <v>Taittinger Comtes de Champagne Blanc de Blancs Brut</v>
          </cell>
          <cell r="E1286" t="str">
            <v>EA</v>
          </cell>
          <cell r="F1286">
            <v>3</v>
          </cell>
          <cell r="G1286" t="str">
            <v>1.5 lt x 3</v>
          </cell>
          <cell r="H1286" t="str">
            <v>U</v>
          </cell>
          <cell r="I1286" t="str">
            <v>France</v>
          </cell>
          <cell r="J1286" t="str">
            <v>France</v>
          </cell>
          <cell r="K1286" t="str">
            <v>Champagne</v>
          </cell>
          <cell r="L1286" t="str">
            <v>Champagne White</v>
          </cell>
          <cell r="M1286" t="str">
            <v>Better</v>
          </cell>
          <cell r="N1286">
            <v>177.2422</v>
          </cell>
          <cell r="O1286">
            <v>5.3437999999999999</v>
          </cell>
        </row>
        <row r="1287">
          <cell r="B1287">
            <v>17511</v>
          </cell>
          <cell r="C1287" t="str">
            <v>TAITTINGER 3 L JEROBOAM</v>
          </cell>
          <cell r="D1287" t="str">
            <v>Taittinger Brut Réserve, NV</v>
          </cell>
          <cell r="E1287" t="str">
            <v>CS</v>
          </cell>
          <cell r="F1287">
            <v>1</v>
          </cell>
          <cell r="G1287" t="str">
            <v>3 lt x 1</v>
          </cell>
          <cell r="H1287" t="str">
            <v>S</v>
          </cell>
          <cell r="I1287" t="str">
            <v>France</v>
          </cell>
          <cell r="J1287" t="str">
            <v>France</v>
          </cell>
          <cell r="K1287" t="str">
            <v>Champagne</v>
          </cell>
          <cell r="M1287" t="str">
            <v>Better</v>
          </cell>
          <cell r="N1287">
            <v>138.1825</v>
          </cell>
          <cell r="O1287">
            <v>10.6875</v>
          </cell>
        </row>
        <row r="1288">
          <cell r="B1288">
            <v>41645</v>
          </cell>
          <cell r="C1288" t="str">
            <v>TAITT BRUT RESRVE NEBNEZ 15LX1</v>
          </cell>
          <cell r="D1288" t="str">
            <v>Taittinger Brut Reserve NV Nebuchadnezzar Direct Delivery</v>
          </cell>
          <cell r="E1288" t="str">
            <v>CS</v>
          </cell>
          <cell r="F1288">
            <v>1</v>
          </cell>
          <cell r="G1288" t="str">
            <v>15 lt x 1</v>
          </cell>
          <cell r="H1288" t="str">
            <v>S</v>
          </cell>
          <cell r="I1288" t="str">
            <v>France</v>
          </cell>
          <cell r="J1288" t="str">
            <v>France</v>
          </cell>
          <cell r="K1288" t="str">
            <v>Champagne</v>
          </cell>
          <cell r="L1288" t="str">
            <v>Sparkling White</v>
          </cell>
          <cell r="M1288" t="str">
            <v>Better</v>
          </cell>
          <cell r="N1288">
            <v>965.22249999999997</v>
          </cell>
          <cell r="O1288">
            <v>53.4375</v>
          </cell>
        </row>
        <row r="1289">
          <cell r="B1289">
            <v>33534</v>
          </cell>
          <cell r="C1289" t="str">
            <v>TAITTINGER BRUT RESRVE MET 1X6</v>
          </cell>
          <cell r="D1289" t="str">
            <v>Taittinger Brut Reserve NV Methuselah</v>
          </cell>
          <cell r="E1289" t="str">
            <v>CS</v>
          </cell>
          <cell r="F1289">
            <v>1</v>
          </cell>
          <cell r="G1289" t="str">
            <v>6 lt x 1</v>
          </cell>
          <cell r="H1289" t="str">
            <v>U</v>
          </cell>
          <cell r="I1289" t="str">
            <v>France</v>
          </cell>
          <cell r="J1289" t="str">
            <v>France</v>
          </cell>
          <cell r="K1289" t="str">
            <v>Champagne</v>
          </cell>
          <cell r="L1289" t="str">
            <v>Sparkling White</v>
          </cell>
          <cell r="M1289" t="str">
            <v>Better</v>
          </cell>
          <cell r="N1289">
            <v>230.911</v>
          </cell>
          <cell r="O1289">
            <v>21.375</v>
          </cell>
        </row>
        <row r="1290">
          <cell r="B1290">
            <v>11105</v>
          </cell>
          <cell r="C1290" t="str">
            <v>TAITTINGER COMTES 2011 75x6</v>
          </cell>
          <cell r="D1290" t="str">
            <v>Taittinger Comtes de Champagne Blanc de Blancs Brut 2011</v>
          </cell>
          <cell r="E1290" t="str">
            <v>EA</v>
          </cell>
          <cell r="F1290">
            <v>6</v>
          </cell>
          <cell r="G1290" t="str">
            <v>75 cl x 6</v>
          </cell>
          <cell r="H1290" t="str">
            <v>U</v>
          </cell>
          <cell r="I1290" t="str">
            <v>France</v>
          </cell>
          <cell r="J1290" t="str">
            <v>France</v>
          </cell>
          <cell r="K1290" t="str">
            <v>Champagne</v>
          </cell>
          <cell r="L1290" t="str">
            <v>Champagne White</v>
          </cell>
          <cell r="M1290" t="str">
            <v>Best</v>
          </cell>
          <cell r="N1290">
            <v>88.214399999999998</v>
          </cell>
          <cell r="O1290">
            <v>2.6718999999999999</v>
          </cell>
        </row>
        <row r="1291">
          <cell r="B1291">
            <v>11106</v>
          </cell>
          <cell r="C1291" t="str">
            <v>TAITTINGER COMTES ROSE 07 75X6</v>
          </cell>
          <cell r="D1291" t="str">
            <v>Taittinger Comtes de Champagne Brut Rosé 2007</v>
          </cell>
          <cell r="E1291" t="str">
            <v>EA</v>
          </cell>
          <cell r="F1291">
            <v>6</v>
          </cell>
          <cell r="G1291" t="str">
            <v>75 cl x 6</v>
          </cell>
          <cell r="H1291" t="str">
            <v>S</v>
          </cell>
          <cell r="I1291" t="str">
            <v>France</v>
          </cell>
          <cell r="J1291" t="str">
            <v>France</v>
          </cell>
          <cell r="K1291" t="str">
            <v>Champagne</v>
          </cell>
          <cell r="L1291" t="str">
            <v>Champagne Rose</v>
          </cell>
          <cell r="M1291" t="str">
            <v>Best</v>
          </cell>
          <cell r="N1291">
            <v>94.149299999999997</v>
          </cell>
          <cell r="O1291">
            <v>2.6718999999999999</v>
          </cell>
        </row>
        <row r="1292">
          <cell r="B1292">
            <v>46347</v>
          </cell>
          <cell r="C1292" t="str">
            <v>TAITTINGER COMTES 2012 75x6</v>
          </cell>
          <cell r="D1292" t="str">
            <v>Taittinger Comtes de Champagne Blanc de Blancs Brut 2012</v>
          </cell>
          <cell r="E1292" t="str">
            <v>EA</v>
          </cell>
          <cell r="F1292">
            <v>6</v>
          </cell>
          <cell r="G1292" t="str">
            <v>75 cl x 6</v>
          </cell>
          <cell r="H1292" t="str">
            <v>U</v>
          </cell>
          <cell r="I1292" t="str">
            <v>France</v>
          </cell>
          <cell r="J1292" t="str">
            <v>France</v>
          </cell>
          <cell r="K1292" t="str">
            <v>Champagne</v>
          </cell>
          <cell r="L1292" t="str">
            <v>Champagne White</v>
          </cell>
          <cell r="M1292" t="str">
            <v>Best</v>
          </cell>
          <cell r="N1292">
            <v>88.214399999999998</v>
          </cell>
          <cell r="O1292">
            <v>2.6718999999999999</v>
          </cell>
        </row>
        <row r="1293">
          <cell r="B1293">
            <v>46668</v>
          </cell>
          <cell r="C1293" t="str">
            <v>TAITTINGER COMTES 2013 75X6</v>
          </cell>
          <cell r="D1293" t="str">
            <v>Taittinger Comtes de Champagne Blanc de Blancs Brut 2013</v>
          </cell>
          <cell r="E1293" t="str">
            <v>EA</v>
          </cell>
          <cell r="F1293">
            <v>6</v>
          </cell>
          <cell r="G1293" t="str">
            <v>75 cl x 6</v>
          </cell>
          <cell r="H1293" t="str">
            <v>S</v>
          </cell>
          <cell r="I1293" t="str">
            <v>France</v>
          </cell>
          <cell r="J1293" t="str">
            <v>France</v>
          </cell>
          <cell r="K1293" t="str">
            <v>Champagne</v>
          </cell>
          <cell r="L1293" t="str">
            <v>Champagne White</v>
          </cell>
          <cell r="M1293" t="str">
            <v>Best</v>
          </cell>
          <cell r="N1293">
            <v>93.481099999999998</v>
          </cell>
          <cell r="O1293">
            <v>2.6718999999999999</v>
          </cell>
        </row>
        <row r="1294">
          <cell r="B1294">
            <v>71629</v>
          </cell>
          <cell r="C1294" t="str">
            <v>TAITTINGER COMTES 06 75X6</v>
          </cell>
          <cell r="D1294" t="str">
            <v>Taittinger Comtes de Champagne Blanc de Blancs Brut 2006</v>
          </cell>
          <cell r="E1294" t="str">
            <v>EA</v>
          </cell>
          <cell r="F1294">
            <v>6</v>
          </cell>
          <cell r="G1294" t="str">
            <v>75 cl x 6</v>
          </cell>
          <cell r="H1294" t="str">
            <v>U</v>
          </cell>
          <cell r="I1294" t="str">
            <v>France</v>
          </cell>
          <cell r="J1294" t="str">
            <v>France</v>
          </cell>
          <cell r="K1294" t="str">
            <v>Champagne</v>
          </cell>
          <cell r="L1294" t="str">
            <v>Champagne White</v>
          </cell>
          <cell r="M1294" t="str">
            <v>Wine of Distinction</v>
          </cell>
          <cell r="N1294">
            <v>89.442599999999999</v>
          </cell>
          <cell r="O1294">
            <v>2.6718999999999999</v>
          </cell>
        </row>
        <row r="1295">
          <cell r="B1295">
            <v>71630</v>
          </cell>
          <cell r="C1295" t="str">
            <v>FW TATT COMTES 07 75X6</v>
          </cell>
          <cell r="D1295" t="str">
            <v>FW TATT COMTES 07 75x6</v>
          </cell>
          <cell r="E1295" t="str">
            <v>EA</v>
          </cell>
          <cell r="F1295">
            <v>6</v>
          </cell>
          <cell r="G1295" t="str">
            <v>75 cl x 6</v>
          </cell>
          <cell r="H1295" t="str">
            <v>U</v>
          </cell>
          <cell r="I1295" t="str">
            <v>France</v>
          </cell>
          <cell r="J1295" t="str">
            <v>France</v>
          </cell>
          <cell r="K1295" t="str">
            <v>Champagne</v>
          </cell>
          <cell r="L1295" t="str">
            <v>Champagne White</v>
          </cell>
          <cell r="M1295" t="str">
            <v>Fine Wine</v>
          </cell>
          <cell r="N1295">
            <v>89.463300000000004</v>
          </cell>
          <cell r="O1295">
            <v>2.6718999999999999</v>
          </cell>
        </row>
        <row r="1296">
          <cell r="B1296">
            <v>71631</v>
          </cell>
          <cell r="C1296" t="str">
            <v>FW TAITTINGER COM ROSE 06 75X6</v>
          </cell>
          <cell r="D1296" t="str">
            <v>Taittinger Comtes de Champagne Brut Rosé 2006</v>
          </cell>
          <cell r="E1296" t="str">
            <v>EA</v>
          </cell>
          <cell r="F1296">
            <v>6</v>
          </cell>
          <cell r="G1296" t="str">
            <v>75 cl x 6</v>
          </cell>
          <cell r="H1296" t="str">
            <v>U</v>
          </cell>
          <cell r="I1296" t="str">
            <v>France</v>
          </cell>
          <cell r="J1296" t="str">
            <v>France</v>
          </cell>
          <cell r="K1296" t="str">
            <v>Champagne</v>
          </cell>
          <cell r="L1296" t="str">
            <v>Champagne Rose</v>
          </cell>
          <cell r="M1296" t="str">
            <v>Fine Wine</v>
          </cell>
          <cell r="N1296">
            <v>132.22989999999999</v>
          </cell>
          <cell r="O1296">
            <v>2.6718999999999999</v>
          </cell>
        </row>
        <row r="1297">
          <cell r="B1297">
            <v>45866</v>
          </cell>
          <cell r="C1297" t="str">
            <v>TAITTINGER COMTES ROSE 09 75X3</v>
          </cell>
          <cell r="D1297" t="str">
            <v>Taittinger Comtes de Champagne Brut Rosé</v>
          </cell>
          <cell r="E1297" t="str">
            <v>EA</v>
          </cell>
          <cell r="F1297">
            <v>3</v>
          </cell>
          <cell r="G1297" t="str">
            <v>75 cl x 3</v>
          </cell>
          <cell r="H1297" t="str">
            <v>S</v>
          </cell>
          <cell r="I1297" t="str">
            <v>France</v>
          </cell>
          <cell r="J1297" t="str">
            <v>France</v>
          </cell>
          <cell r="K1297" t="str">
            <v>Champagne</v>
          </cell>
          <cell r="L1297" t="str">
            <v>Sparkling Rose</v>
          </cell>
          <cell r="M1297" t="str">
            <v>Best</v>
          </cell>
          <cell r="N1297">
            <v>147.37440000000001</v>
          </cell>
          <cell r="O1297">
            <v>2.6718999999999999</v>
          </cell>
        </row>
        <row r="1298">
          <cell r="B1298">
            <v>11993</v>
          </cell>
          <cell r="C1298" t="str">
            <v>TORRES GRAN CORONAS 75x12</v>
          </cell>
          <cell r="D1298" t="str">
            <v>Gran Coronas, Cabernet Sauvignon Reserva Penedès, Torres</v>
          </cell>
          <cell r="E1298" t="str">
            <v>EA</v>
          </cell>
          <cell r="F1298">
            <v>12</v>
          </cell>
          <cell r="G1298" t="str">
            <v>75 cl x 12</v>
          </cell>
          <cell r="H1298" t="str">
            <v>U</v>
          </cell>
          <cell r="I1298" t="str">
            <v>Spain</v>
          </cell>
          <cell r="J1298" t="str">
            <v>Spain</v>
          </cell>
          <cell r="K1298" t="str">
            <v>Catalunya</v>
          </cell>
          <cell r="M1298" t="str">
            <v>Better</v>
          </cell>
          <cell r="N1298">
            <v>4.3895</v>
          </cell>
          <cell r="O1298">
            <v>2.6718999999999999</v>
          </cell>
        </row>
        <row r="1299">
          <cell r="B1299">
            <v>12036</v>
          </cell>
          <cell r="C1299" t="str">
            <v>TORRES VINA ESMERALDA 75x12</v>
          </cell>
          <cell r="D1299" t="str">
            <v>Viña Esmeralda, Catalunya, Torres</v>
          </cell>
          <cell r="E1299" t="str">
            <v>EA</v>
          </cell>
          <cell r="F1299">
            <v>12</v>
          </cell>
          <cell r="G1299" t="str">
            <v>75 cl x 12</v>
          </cell>
          <cell r="H1299" t="str">
            <v>S</v>
          </cell>
          <cell r="I1299" t="str">
            <v>Spain</v>
          </cell>
          <cell r="J1299" t="str">
            <v>Spain</v>
          </cell>
          <cell r="K1299" t="str">
            <v>Catalunya</v>
          </cell>
          <cell r="M1299" t="str">
            <v>Good</v>
          </cell>
          <cell r="N1299">
            <v>2.7473000000000001</v>
          </cell>
          <cell r="O1299">
            <v>2.6718999999999999</v>
          </cell>
        </row>
        <row r="1300">
          <cell r="B1300">
            <v>19522</v>
          </cell>
          <cell r="C1300" t="str">
            <v>TORRES CELESTE 75x6</v>
          </cell>
          <cell r="D1300" t="str">
            <v>Celeste, Ribera del Duero Crianza, Torres</v>
          </cell>
          <cell r="E1300" t="str">
            <v>EA</v>
          </cell>
          <cell r="F1300">
            <v>6</v>
          </cell>
          <cell r="G1300" t="str">
            <v>75 cl x 6</v>
          </cell>
          <cell r="H1300" t="str">
            <v>S</v>
          </cell>
          <cell r="I1300" t="str">
            <v>Spain</v>
          </cell>
          <cell r="J1300" t="str">
            <v>Spain</v>
          </cell>
          <cell r="K1300" t="str">
            <v>Castilla y Leon</v>
          </cell>
          <cell r="L1300" t="str">
            <v>Still Red</v>
          </cell>
          <cell r="M1300" t="str">
            <v>Better</v>
          </cell>
          <cell r="N1300">
            <v>5.9886999999999997</v>
          </cell>
          <cell r="O1300">
            <v>2.6718999999999999</v>
          </cell>
        </row>
        <row r="1301">
          <cell r="B1301">
            <v>11984</v>
          </cell>
          <cell r="C1301" t="str">
            <v>TORRES FRANSOLA 75x6</v>
          </cell>
          <cell r="D1301" t="str">
            <v>Fransola, Sauvignon Blanc Penedès, Torres</v>
          </cell>
          <cell r="E1301" t="str">
            <v>EA</v>
          </cell>
          <cell r="F1301">
            <v>6</v>
          </cell>
          <cell r="G1301" t="str">
            <v>75 cl x 6</v>
          </cell>
          <cell r="H1301" t="str">
            <v>U</v>
          </cell>
          <cell r="I1301" t="str">
            <v>Spain</v>
          </cell>
          <cell r="J1301" t="str">
            <v>Spain</v>
          </cell>
          <cell r="K1301" t="str">
            <v>Catalunya</v>
          </cell>
          <cell r="M1301" t="str">
            <v>Better</v>
          </cell>
          <cell r="N1301">
            <v>9.1297999999999995</v>
          </cell>
          <cell r="O1301">
            <v>2.6718999999999999</v>
          </cell>
        </row>
        <row r="1302">
          <cell r="B1302">
            <v>11979</v>
          </cell>
          <cell r="C1302" t="str">
            <v>TORRES VINA SOL 75x12</v>
          </cell>
          <cell r="D1302" t="str">
            <v>Viña Sol, Penedès, Torres</v>
          </cell>
          <cell r="E1302" t="str">
            <v>EA</v>
          </cell>
          <cell r="F1302">
            <v>12</v>
          </cell>
          <cell r="G1302" t="str">
            <v>75 cl x 12</v>
          </cell>
          <cell r="H1302" t="str">
            <v>U</v>
          </cell>
          <cell r="I1302" t="str">
            <v>Spain</v>
          </cell>
          <cell r="J1302" t="str">
            <v>Spain</v>
          </cell>
          <cell r="K1302" t="str">
            <v>Catalunya</v>
          </cell>
          <cell r="M1302" t="str">
            <v>Good</v>
          </cell>
          <cell r="N1302">
            <v>2.2038000000000002</v>
          </cell>
          <cell r="O1302">
            <v>2.6718999999999999</v>
          </cell>
        </row>
        <row r="1303">
          <cell r="B1303">
            <v>12015</v>
          </cell>
          <cell r="C1303" t="str">
            <v>TORRES SANGRE DE TORO 75x12</v>
          </cell>
          <cell r="D1303" t="str">
            <v>Sangre de Toro, Catalunya, Torres</v>
          </cell>
          <cell r="E1303" t="str">
            <v>EA</v>
          </cell>
          <cell r="F1303">
            <v>12</v>
          </cell>
          <cell r="G1303" t="str">
            <v>75 cl x 12</v>
          </cell>
          <cell r="H1303" t="str">
            <v>U</v>
          </cell>
          <cell r="I1303" t="str">
            <v>Spain</v>
          </cell>
          <cell r="J1303" t="str">
            <v>Spain</v>
          </cell>
          <cell r="K1303" t="str">
            <v>Catalunya</v>
          </cell>
          <cell r="M1303" t="str">
            <v>Good</v>
          </cell>
          <cell r="N1303">
            <v>2.7873000000000001</v>
          </cell>
          <cell r="O1303">
            <v>2.6718999999999999</v>
          </cell>
        </row>
        <row r="1304">
          <cell r="B1304">
            <v>12016</v>
          </cell>
          <cell r="C1304" t="str">
            <v>TORRES CORONAS 75x12</v>
          </cell>
          <cell r="D1304" t="str">
            <v>Coronas, Tempranillo Catalunya, Torres</v>
          </cell>
          <cell r="E1304" t="str">
            <v>EA</v>
          </cell>
          <cell r="F1304">
            <v>12</v>
          </cell>
          <cell r="G1304" t="str">
            <v>75 cl x 12</v>
          </cell>
          <cell r="H1304" t="str">
            <v>S</v>
          </cell>
          <cell r="I1304" t="str">
            <v>Spain</v>
          </cell>
          <cell r="J1304" t="str">
            <v>Spain</v>
          </cell>
          <cell r="K1304" t="str">
            <v>Catalunya</v>
          </cell>
          <cell r="M1304" t="str">
            <v>Good</v>
          </cell>
          <cell r="N1304">
            <v>3.2473000000000001</v>
          </cell>
          <cell r="O1304">
            <v>2.6718999999999999</v>
          </cell>
        </row>
        <row r="1305">
          <cell r="B1305">
            <v>12017</v>
          </cell>
          <cell r="C1305" t="str">
            <v>TORRES DE CASTA ROSE 75x12</v>
          </cell>
          <cell r="D1305" t="str">
            <v>De Casta Rosado Catalunya, Torres</v>
          </cell>
          <cell r="E1305" t="str">
            <v>EA</v>
          </cell>
          <cell r="F1305">
            <v>12</v>
          </cell>
          <cell r="G1305" t="str">
            <v>75 cl x 12</v>
          </cell>
          <cell r="H1305" t="str">
            <v>U</v>
          </cell>
          <cell r="I1305" t="str">
            <v>Spain</v>
          </cell>
          <cell r="J1305" t="str">
            <v>Spain</v>
          </cell>
          <cell r="K1305" t="str">
            <v>Catalunya</v>
          </cell>
          <cell r="M1305" t="str">
            <v>Good</v>
          </cell>
          <cell r="N1305">
            <v>2.4195000000000002</v>
          </cell>
          <cell r="O1305">
            <v>2.6718999999999999</v>
          </cell>
        </row>
        <row r="1306">
          <cell r="B1306">
            <v>12038</v>
          </cell>
          <cell r="C1306" t="str">
            <v>TORRES SAN VALENTIN 75x12</v>
          </cell>
          <cell r="D1306" t="str">
            <v>San Valentín, Catalunya, Torres</v>
          </cell>
          <cell r="E1306" t="str">
            <v>EA</v>
          </cell>
          <cell r="F1306">
            <v>12</v>
          </cell>
          <cell r="G1306" t="str">
            <v>75 cl x 12</v>
          </cell>
          <cell r="H1306" t="str">
            <v>U</v>
          </cell>
          <cell r="I1306" t="str">
            <v>Spain</v>
          </cell>
          <cell r="J1306" t="str">
            <v>Spain</v>
          </cell>
          <cell r="K1306" t="str">
            <v>Catalunya</v>
          </cell>
          <cell r="M1306" t="str">
            <v>Good</v>
          </cell>
          <cell r="N1306">
            <v>2.2473000000000001</v>
          </cell>
          <cell r="O1306">
            <v>2.3513000000000002</v>
          </cell>
        </row>
        <row r="1307">
          <cell r="B1307">
            <v>12090</v>
          </cell>
          <cell r="C1307" t="str">
            <v>TORRES MAS RABELL WHITE 75x12</v>
          </cell>
          <cell r="D1307" t="str">
            <v>Mas Rabell Blanco Catalunya, Torres</v>
          </cell>
          <cell r="E1307" t="str">
            <v>EA</v>
          </cell>
          <cell r="F1307">
            <v>12</v>
          </cell>
          <cell r="G1307" t="str">
            <v>75 cl x 12</v>
          </cell>
          <cell r="H1307" t="str">
            <v>U</v>
          </cell>
          <cell r="I1307" t="str">
            <v>Spain</v>
          </cell>
          <cell r="J1307" t="str">
            <v>Spain</v>
          </cell>
          <cell r="K1307" t="str">
            <v>Catalunya</v>
          </cell>
          <cell r="M1307" t="str">
            <v>Good</v>
          </cell>
          <cell r="N1307">
            <v>2.2955999999999999</v>
          </cell>
          <cell r="O1307">
            <v>2.6718999999999999</v>
          </cell>
        </row>
        <row r="1308">
          <cell r="B1308">
            <v>12091</v>
          </cell>
          <cell r="C1308" t="str">
            <v>TORRES MAS RABELL RED 75x12</v>
          </cell>
          <cell r="D1308" t="str">
            <v>Mas Rabell Tinto Catalunya, Torres</v>
          </cell>
          <cell r="E1308" t="str">
            <v>EA</v>
          </cell>
          <cell r="F1308">
            <v>12</v>
          </cell>
          <cell r="G1308" t="str">
            <v>75 cl x 12</v>
          </cell>
          <cell r="H1308" t="str">
            <v>U</v>
          </cell>
          <cell r="I1308" t="str">
            <v>Spain</v>
          </cell>
          <cell r="J1308" t="str">
            <v>Spain</v>
          </cell>
          <cell r="K1308" t="str">
            <v>Catalunya</v>
          </cell>
          <cell r="M1308" t="str">
            <v>Good</v>
          </cell>
          <cell r="N1308">
            <v>2.7589999999999999</v>
          </cell>
          <cell r="O1308">
            <v>2.6718999999999999</v>
          </cell>
        </row>
        <row r="1309">
          <cell r="B1309">
            <v>17920</v>
          </cell>
          <cell r="C1309" t="str">
            <v>TORRES MAS RABEL ROSE 75x12</v>
          </cell>
          <cell r="D1309" t="str">
            <v>Mas Rabell Rosado Catalunya, Torres</v>
          </cell>
          <cell r="E1309" t="str">
            <v>EA</v>
          </cell>
          <cell r="F1309">
            <v>12</v>
          </cell>
          <cell r="G1309" t="str">
            <v>75 cl x 12</v>
          </cell>
          <cell r="H1309" t="str">
            <v>U</v>
          </cell>
          <cell r="I1309" t="str">
            <v>Spain</v>
          </cell>
          <cell r="J1309" t="str">
            <v>Spain</v>
          </cell>
          <cell r="K1309" t="str">
            <v>Catalunya</v>
          </cell>
          <cell r="M1309" t="str">
            <v>Good</v>
          </cell>
          <cell r="N1309">
            <v>2.4824000000000002</v>
          </cell>
          <cell r="O1309">
            <v>2.6718999999999999</v>
          </cell>
        </row>
        <row r="1310">
          <cell r="B1310">
            <v>20956</v>
          </cell>
          <cell r="C1310" t="str">
            <v>TORRES SALMOS 75x6</v>
          </cell>
          <cell r="D1310" t="str">
            <v>Torres Salmos, Priorat</v>
          </cell>
          <cell r="E1310" t="str">
            <v>EA</v>
          </cell>
          <cell r="F1310">
            <v>6</v>
          </cell>
          <cell r="G1310" t="str">
            <v>75 cl x 6</v>
          </cell>
          <cell r="H1310" t="str">
            <v>U</v>
          </cell>
          <cell r="I1310" t="str">
            <v>Spain</v>
          </cell>
          <cell r="J1310" t="str">
            <v>Spain</v>
          </cell>
          <cell r="K1310" t="str">
            <v>Catalunya</v>
          </cell>
          <cell r="L1310" t="str">
            <v>Still Red</v>
          </cell>
          <cell r="M1310" t="str">
            <v>Better</v>
          </cell>
          <cell r="N1310">
            <v>11.1837</v>
          </cell>
          <cell r="O1310">
            <v>2.6718999999999999</v>
          </cell>
        </row>
        <row r="1311">
          <cell r="B1311">
            <v>21428</v>
          </cell>
          <cell r="C1311" t="str">
            <v>TORRES VINA SOL ROSE 75x6</v>
          </cell>
          <cell r="D1311" t="str">
            <v>Torres Vina Sol Rosado, Catalunya</v>
          </cell>
          <cell r="E1311" t="str">
            <v>EA</v>
          </cell>
          <cell r="F1311">
            <v>6</v>
          </cell>
          <cell r="G1311" t="str">
            <v>75 cl x 6</v>
          </cell>
          <cell r="H1311" t="str">
            <v>S</v>
          </cell>
          <cell r="I1311" t="str">
            <v>Spain</v>
          </cell>
          <cell r="J1311" t="str">
            <v>Spain</v>
          </cell>
          <cell r="K1311" t="str">
            <v>Catalunya</v>
          </cell>
          <cell r="L1311" t="str">
            <v>Still Rose</v>
          </cell>
          <cell r="M1311" t="str">
            <v>Good</v>
          </cell>
          <cell r="N1311">
            <v>2.3237000000000001</v>
          </cell>
          <cell r="O1311">
            <v>2.6718999999999999</v>
          </cell>
        </row>
        <row r="1312">
          <cell r="B1312">
            <v>24465</v>
          </cell>
          <cell r="C1312" t="str">
            <v>NATUREO MUSCAT TORRES 75X6</v>
          </cell>
          <cell r="D1312" t="str">
            <v>Natureo Muscat (0.0% ABV) Torres</v>
          </cell>
          <cell r="E1312" t="str">
            <v>EA</v>
          </cell>
          <cell r="F1312">
            <v>6</v>
          </cell>
          <cell r="G1312" t="str">
            <v>75 cl x 6</v>
          </cell>
          <cell r="H1312" t="str">
            <v>S</v>
          </cell>
          <cell r="I1312" t="str">
            <v>Spain</v>
          </cell>
          <cell r="J1312" t="str">
            <v>Spain</v>
          </cell>
          <cell r="K1312" t="str">
            <v>Catalunya</v>
          </cell>
          <cell r="L1312" t="str">
            <v>Still White</v>
          </cell>
          <cell r="M1312" t="str">
            <v>Price Fighter</v>
          </cell>
          <cell r="N1312">
            <v>3.6720000000000002</v>
          </cell>
          <cell r="O1312">
            <v>0</v>
          </cell>
        </row>
        <row r="1313">
          <cell r="B1313">
            <v>24466</v>
          </cell>
          <cell r="C1313" t="str">
            <v>TORRES RIOJA IBERICOS 75x6</v>
          </cell>
          <cell r="D1313" t="str">
            <v>Altos Ibéricos, Rioja Crianza, Torres</v>
          </cell>
          <cell r="E1313" t="str">
            <v>EA</v>
          </cell>
          <cell r="F1313">
            <v>6</v>
          </cell>
          <cell r="G1313" t="str">
            <v>75 cl x 6</v>
          </cell>
          <cell r="H1313" t="str">
            <v>S</v>
          </cell>
          <cell r="I1313" t="str">
            <v>Spain</v>
          </cell>
          <cell r="J1313" t="str">
            <v>Spain</v>
          </cell>
          <cell r="K1313" t="str">
            <v>Rioja</v>
          </cell>
          <cell r="L1313" t="str">
            <v>Still Red</v>
          </cell>
          <cell r="M1313" t="str">
            <v>Good</v>
          </cell>
          <cell r="N1313">
            <v>3.7320000000000002</v>
          </cell>
          <cell r="O1313">
            <v>2.6718999999999999</v>
          </cell>
        </row>
        <row r="1314">
          <cell r="B1314">
            <v>26527</v>
          </cell>
          <cell r="C1314" t="str">
            <v>NATUREO SYRAH TORRES 75X6</v>
          </cell>
          <cell r="D1314" t="str">
            <v>Natureo Syrah (0.0% ABV) Torres</v>
          </cell>
          <cell r="E1314" t="str">
            <v>EA</v>
          </cell>
          <cell r="F1314">
            <v>6</v>
          </cell>
          <cell r="G1314" t="str">
            <v>75 cl x 6</v>
          </cell>
          <cell r="H1314" t="str">
            <v>S</v>
          </cell>
          <cell r="I1314" t="str">
            <v>Spain</v>
          </cell>
          <cell r="J1314" t="str">
            <v>Spain</v>
          </cell>
          <cell r="K1314" t="str">
            <v>Catalunya</v>
          </cell>
          <cell r="L1314" t="str">
            <v>Still Red</v>
          </cell>
          <cell r="M1314" t="str">
            <v>Price Fighter</v>
          </cell>
          <cell r="N1314">
            <v>3.6720000000000002</v>
          </cell>
          <cell r="O1314">
            <v>0</v>
          </cell>
        </row>
        <row r="1315">
          <cell r="B1315">
            <v>26528</v>
          </cell>
          <cell r="C1315" t="str">
            <v>NATUREO ROSE TORRES 75X6</v>
          </cell>
          <cell r="D1315" t="str">
            <v>Natureo Rosado (0.0% ABV) Torres</v>
          </cell>
          <cell r="E1315" t="str">
            <v>EA</v>
          </cell>
          <cell r="F1315">
            <v>6</v>
          </cell>
          <cell r="G1315" t="str">
            <v>75 cl x 6</v>
          </cell>
          <cell r="H1315" t="str">
            <v>S</v>
          </cell>
          <cell r="I1315" t="str">
            <v>Spain</v>
          </cell>
          <cell r="J1315" t="str">
            <v>Spain</v>
          </cell>
          <cell r="K1315" t="str">
            <v>Catalunya</v>
          </cell>
          <cell r="L1315" t="str">
            <v>Still Rose</v>
          </cell>
          <cell r="M1315" t="str">
            <v>Price Fighter</v>
          </cell>
          <cell r="N1315">
            <v>3.6720000000000002</v>
          </cell>
          <cell r="O1315">
            <v>0</v>
          </cell>
        </row>
        <row r="1316">
          <cell r="B1316">
            <v>11978</v>
          </cell>
          <cell r="C1316" t="str">
            <v>TORRES MOSCATEL ORO 50x6</v>
          </cell>
          <cell r="D1316" t="str">
            <v>Floralis Moscatel Oro Catalunya, Torres</v>
          </cell>
          <cell r="E1316" t="str">
            <v>EA</v>
          </cell>
          <cell r="F1316">
            <v>6</v>
          </cell>
          <cell r="G1316" t="str">
            <v>50 cl x 6</v>
          </cell>
          <cell r="H1316" t="str">
            <v>S</v>
          </cell>
          <cell r="I1316" t="str">
            <v>Spain</v>
          </cell>
          <cell r="J1316" t="str">
            <v>Spain</v>
          </cell>
          <cell r="K1316" t="str">
            <v>Catalunya</v>
          </cell>
          <cell r="M1316" t="str">
            <v>Better</v>
          </cell>
          <cell r="N1316">
            <v>3.8069000000000002</v>
          </cell>
          <cell r="O1316">
            <v>2.1375000000000002</v>
          </cell>
        </row>
        <row r="1317">
          <cell r="B1317">
            <v>11088</v>
          </cell>
          <cell r="C1317" t="str">
            <v>VEUVE CLICQUOT YELLOW 75x6</v>
          </cell>
          <cell r="D1317" t="str">
            <v>Veuve Clicquot Yellow Label Brut NV</v>
          </cell>
          <cell r="E1317" t="str">
            <v>EA</v>
          </cell>
          <cell r="F1317">
            <v>6</v>
          </cell>
          <cell r="G1317" t="str">
            <v>75 cl x 6</v>
          </cell>
          <cell r="H1317" t="str">
            <v>S</v>
          </cell>
          <cell r="I1317" t="str">
            <v>France</v>
          </cell>
          <cell r="J1317" t="str">
            <v>France</v>
          </cell>
          <cell r="K1317" t="str">
            <v>Champagne</v>
          </cell>
          <cell r="L1317" t="str">
            <v>Champagne White</v>
          </cell>
          <cell r="M1317" t="str">
            <v>Better</v>
          </cell>
          <cell r="N1317">
            <v>29.569400000000002</v>
          </cell>
          <cell r="O1317">
            <v>2.6718999999999999</v>
          </cell>
        </row>
        <row r="1318">
          <cell r="B1318">
            <v>11095</v>
          </cell>
          <cell r="C1318" t="str">
            <v>VEUVE CLICQUOT VINTAGE 75x6</v>
          </cell>
          <cell r="D1318" t="str">
            <v>Veuve Clicquot Vintage Réserve Brut</v>
          </cell>
          <cell r="E1318" t="str">
            <v>EA</v>
          </cell>
          <cell r="F1318">
            <v>6</v>
          </cell>
          <cell r="G1318" t="str">
            <v>75 cl x 6</v>
          </cell>
          <cell r="H1318" t="str">
            <v>S</v>
          </cell>
          <cell r="I1318" t="str">
            <v>France</v>
          </cell>
          <cell r="J1318" t="str">
            <v>France</v>
          </cell>
          <cell r="K1318" t="str">
            <v>Champagne</v>
          </cell>
          <cell r="L1318" t="str">
            <v>Champagne White</v>
          </cell>
          <cell r="M1318" t="str">
            <v>Best</v>
          </cell>
          <cell r="N1318">
            <v>40.732700000000001</v>
          </cell>
          <cell r="O1318">
            <v>2.6718999999999999</v>
          </cell>
        </row>
        <row r="1319">
          <cell r="B1319">
            <v>17847</v>
          </cell>
          <cell r="C1319" t="str">
            <v>VEUVE CLICQ GRND DAME 15 75X6</v>
          </cell>
          <cell r="D1319" t="str">
            <v>Veuve Clicquot La Grande Dame 2015</v>
          </cell>
          <cell r="E1319" t="str">
            <v>EA</v>
          </cell>
          <cell r="F1319">
            <v>6</v>
          </cell>
          <cell r="G1319" t="str">
            <v>75 cl x 6</v>
          </cell>
          <cell r="H1319" t="str">
            <v>S</v>
          </cell>
          <cell r="I1319" t="str">
            <v>France</v>
          </cell>
          <cell r="J1319" t="str">
            <v>France</v>
          </cell>
          <cell r="K1319" t="str">
            <v>Champagne</v>
          </cell>
          <cell r="L1319" t="str">
            <v>Champagne White</v>
          </cell>
          <cell r="M1319" t="str">
            <v>Best</v>
          </cell>
          <cell r="N1319">
            <v>101.37439999999999</v>
          </cell>
          <cell r="O1319">
            <v>2.6718999999999999</v>
          </cell>
        </row>
        <row r="1320">
          <cell r="B1320">
            <v>19602</v>
          </cell>
          <cell r="C1320" t="str">
            <v>VEUVE CLICQUOT BRUT ROSE 75X6</v>
          </cell>
          <cell r="D1320" t="str">
            <v>Veuve Clicquot Brut Rosé NV</v>
          </cell>
          <cell r="E1320" t="str">
            <v>EA</v>
          </cell>
          <cell r="F1320">
            <v>6</v>
          </cell>
          <cell r="G1320" t="str">
            <v>75 cl x 6</v>
          </cell>
          <cell r="H1320" t="str">
            <v>S</v>
          </cell>
          <cell r="I1320" t="str">
            <v>France</v>
          </cell>
          <cell r="J1320" t="str">
            <v>France</v>
          </cell>
          <cell r="K1320" t="str">
            <v>Champagne</v>
          </cell>
          <cell r="L1320" t="str">
            <v>Champagne Rose</v>
          </cell>
          <cell r="M1320" t="str">
            <v>Best</v>
          </cell>
          <cell r="N1320">
            <v>34.226100000000002</v>
          </cell>
          <cell r="O1320">
            <v>2.6718999999999999</v>
          </cell>
        </row>
        <row r="1321">
          <cell r="B1321">
            <v>31008</v>
          </cell>
          <cell r="C1321" t="str">
            <v>VEUVE CLICQUOT RICH 75X6</v>
          </cell>
          <cell r="D1321" t="str">
            <v>Veuve Clicquot Rich NV</v>
          </cell>
          <cell r="E1321" t="str">
            <v>EA</v>
          </cell>
          <cell r="F1321">
            <v>6</v>
          </cell>
          <cell r="G1321" t="str">
            <v>75 cl x 6</v>
          </cell>
          <cell r="H1321" t="str">
            <v>S</v>
          </cell>
          <cell r="I1321" t="str">
            <v>France</v>
          </cell>
          <cell r="J1321" t="str">
            <v>France</v>
          </cell>
          <cell r="K1321" t="str">
            <v>Champagne</v>
          </cell>
          <cell r="L1321" t="str">
            <v>Sparkling White</v>
          </cell>
          <cell r="M1321" t="str">
            <v>Best</v>
          </cell>
          <cell r="N1321">
            <v>33.602699999999999</v>
          </cell>
          <cell r="O1321">
            <v>2.6718999999999999</v>
          </cell>
        </row>
        <row r="1322">
          <cell r="B1322">
            <v>31472</v>
          </cell>
          <cell r="C1322" t="str">
            <v>VEUVE CLIC YELLO GIFT BOX 75X6</v>
          </cell>
          <cell r="D1322" t="str">
            <v>Veuve Clicquot Yellow Gift Box</v>
          </cell>
          <cell r="E1322" t="str">
            <v>EA</v>
          </cell>
          <cell r="F1322">
            <v>6</v>
          </cell>
          <cell r="G1322" t="str">
            <v>75 cl x 6</v>
          </cell>
          <cell r="H1322" t="str">
            <v>S</v>
          </cell>
          <cell r="I1322" t="str">
            <v>France</v>
          </cell>
          <cell r="J1322" t="str">
            <v>France</v>
          </cell>
          <cell r="K1322" t="str">
            <v>Champagne</v>
          </cell>
          <cell r="L1322" t="str">
            <v>Champagne White</v>
          </cell>
          <cell r="M1322" t="str">
            <v>Better</v>
          </cell>
          <cell r="N1322">
            <v>30.8994</v>
          </cell>
          <cell r="O1322">
            <v>2.6718999999999999</v>
          </cell>
        </row>
        <row r="1323">
          <cell r="B1323">
            <v>32839</v>
          </cell>
          <cell r="C1323" t="str">
            <v>VEUVE CLICQUOT RICH ROSE 75X6</v>
          </cell>
          <cell r="D1323" t="str">
            <v>Veuve Clicquot Rich Rosé</v>
          </cell>
          <cell r="E1323" t="str">
            <v>EA</v>
          </cell>
          <cell r="F1323">
            <v>6</v>
          </cell>
          <cell r="G1323" t="str">
            <v>75 cl x 6</v>
          </cell>
          <cell r="H1323" t="str">
            <v>S</v>
          </cell>
          <cell r="I1323" t="str">
            <v>France</v>
          </cell>
          <cell r="J1323" t="str">
            <v>France</v>
          </cell>
          <cell r="K1323" t="str">
            <v>Champagne</v>
          </cell>
          <cell r="L1323" t="str">
            <v>Champagne White</v>
          </cell>
          <cell r="M1323" t="str">
            <v>Best</v>
          </cell>
          <cell r="N1323">
            <v>38.787700000000001</v>
          </cell>
          <cell r="O1323">
            <v>2.6718999999999999</v>
          </cell>
        </row>
        <row r="1324">
          <cell r="B1324">
            <v>34436</v>
          </cell>
          <cell r="C1324" t="str">
            <v>VEUVE CLICQUOT EXTRA OLD 75X6</v>
          </cell>
          <cell r="D1324" t="str">
            <v>Veuve Clicquot Extra Brut Extra Old</v>
          </cell>
          <cell r="E1324" t="str">
            <v>EA</v>
          </cell>
          <cell r="F1324">
            <v>6</v>
          </cell>
          <cell r="G1324" t="str">
            <v>75 cl x 6</v>
          </cell>
          <cell r="H1324" t="str">
            <v>S</v>
          </cell>
          <cell r="I1324" t="str">
            <v>France</v>
          </cell>
          <cell r="J1324" t="str">
            <v>France</v>
          </cell>
          <cell r="K1324" t="str">
            <v>Champagne</v>
          </cell>
          <cell r="L1324" t="str">
            <v>Champagne White</v>
          </cell>
          <cell r="M1324" t="str">
            <v>Best</v>
          </cell>
          <cell r="N1324">
            <v>40.084400000000002</v>
          </cell>
          <cell r="O1324">
            <v>2.6718999999999999</v>
          </cell>
        </row>
        <row r="1325">
          <cell r="B1325">
            <v>36608</v>
          </cell>
          <cell r="C1325" t="str">
            <v>VEUVE DEMI SEC 75X6</v>
          </cell>
          <cell r="D1325" t="str">
            <v>Veuve Clicquot Demi Sec NV</v>
          </cell>
          <cell r="E1325" t="str">
            <v>EA</v>
          </cell>
          <cell r="F1325">
            <v>6</v>
          </cell>
          <cell r="G1325" t="str">
            <v>75 cl x 6</v>
          </cell>
          <cell r="H1325" t="str">
            <v>S</v>
          </cell>
          <cell r="I1325" t="str">
            <v>France</v>
          </cell>
          <cell r="J1325" t="str">
            <v>France</v>
          </cell>
          <cell r="K1325" t="str">
            <v>Champagne</v>
          </cell>
          <cell r="L1325" t="str">
            <v>Sparkling White</v>
          </cell>
          <cell r="M1325" t="str">
            <v>Better</v>
          </cell>
          <cell r="N1325">
            <v>29.714400000000001</v>
          </cell>
          <cell r="O1325">
            <v>2.6718999999999999</v>
          </cell>
        </row>
        <row r="1326">
          <cell r="B1326">
            <v>37201</v>
          </cell>
          <cell r="C1326" t="str">
            <v>VEUVE CLICQ VINT GIFT BOX 75X6</v>
          </cell>
          <cell r="D1326" t="str">
            <v>Veuve Clicquot Vintage Gift Box</v>
          </cell>
          <cell r="E1326" t="str">
            <v>EA</v>
          </cell>
          <cell r="F1326">
            <v>6</v>
          </cell>
          <cell r="G1326" t="str">
            <v>75 cl x 6</v>
          </cell>
          <cell r="H1326" t="str">
            <v>S</v>
          </cell>
          <cell r="I1326" t="str">
            <v>France</v>
          </cell>
          <cell r="J1326" t="str">
            <v>France</v>
          </cell>
          <cell r="K1326" t="str">
            <v>Champagne</v>
          </cell>
          <cell r="L1326" t="str">
            <v>Champagne White</v>
          </cell>
          <cell r="M1326" t="str">
            <v>Best</v>
          </cell>
          <cell r="N1326">
            <v>42.029400000000003</v>
          </cell>
          <cell r="O1326">
            <v>2.6718999999999999</v>
          </cell>
        </row>
        <row r="1327">
          <cell r="B1327">
            <v>40895</v>
          </cell>
          <cell r="C1327" t="str">
            <v>VEUVE CLIC GRAN DAME ROSE 75X6</v>
          </cell>
          <cell r="D1327" t="str">
            <v>Veuve Clicquot La Grande Dame Rose</v>
          </cell>
          <cell r="E1327" t="str">
            <v>EA</v>
          </cell>
          <cell r="F1327">
            <v>6</v>
          </cell>
          <cell r="G1327" t="str">
            <v>75 cl x 6</v>
          </cell>
          <cell r="H1327" t="str">
            <v>U</v>
          </cell>
          <cell r="I1327" t="str">
            <v>France</v>
          </cell>
          <cell r="J1327" t="str">
            <v>France</v>
          </cell>
          <cell r="K1327" t="str">
            <v>Champagne</v>
          </cell>
          <cell r="L1327" t="str">
            <v>Champagne Rose</v>
          </cell>
          <cell r="M1327" t="str">
            <v>Best</v>
          </cell>
          <cell r="N1327">
            <v>124.12439999999999</v>
          </cell>
          <cell r="O1327">
            <v>2.6718999999999999</v>
          </cell>
        </row>
        <row r="1328">
          <cell r="B1328">
            <v>46493</v>
          </cell>
          <cell r="C1328" t="str">
            <v>VEUVE GRAN DAME ROSE 12 75X6</v>
          </cell>
          <cell r="D1328" t="str">
            <v>Veuve Clicquot La Grande Dame Rose</v>
          </cell>
          <cell r="E1328" t="str">
            <v>EA</v>
          </cell>
          <cell r="F1328">
            <v>6</v>
          </cell>
          <cell r="G1328" t="str">
            <v>75 cl x 6</v>
          </cell>
          <cell r="H1328" t="str">
            <v>S</v>
          </cell>
          <cell r="I1328" t="str">
            <v>France</v>
          </cell>
          <cell r="J1328" t="str">
            <v>France</v>
          </cell>
          <cell r="K1328" t="str">
            <v>Champagne</v>
          </cell>
          <cell r="L1328" t="str">
            <v>Champagne Rose</v>
          </cell>
          <cell r="M1328" t="str">
            <v>Best</v>
          </cell>
          <cell r="N1328">
            <v>124.12439999999999</v>
          </cell>
          <cell r="O1328">
            <v>2.6718999999999999</v>
          </cell>
        </row>
        <row r="1329">
          <cell r="B1329">
            <v>72935</v>
          </cell>
          <cell r="C1329" t="str">
            <v>VEUVE CLICQUOT YELLW 75x6 GIFT</v>
          </cell>
          <cell r="D1329" t="str">
            <v>Veuve Clicquot Yellow Label Brut NV Gift Pack</v>
          </cell>
          <cell r="E1329" t="str">
            <v>EA</v>
          </cell>
          <cell r="F1329">
            <v>6</v>
          </cell>
          <cell r="G1329" t="str">
            <v>75 cl x 6</v>
          </cell>
          <cell r="H1329" t="str">
            <v>U</v>
          </cell>
          <cell r="I1329" t="str">
            <v>France</v>
          </cell>
          <cell r="J1329" t="str">
            <v>France</v>
          </cell>
          <cell r="K1329" t="str">
            <v>Champagne</v>
          </cell>
          <cell r="L1329" t="str">
            <v>Champagne White</v>
          </cell>
          <cell r="M1329" t="str">
            <v>Better</v>
          </cell>
          <cell r="N1329">
            <v>25.787700000000001</v>
          </cell>
          <cell r="O1329">
            <v>2.6718999999999999</v>
          </cell>
        </row>
        <row r="1330">
          <cell r="B1330">
            <v>72936</v>
          </cell>
          <cell r="C1330" t="str">
            <v>VEUVE CLICQUOT ROSE 75X6 GIFT</v>
          </cell>
          <cell r="D1330" t="str">
            <v>Veuve Clicquot Brut Rosé NV Gift Pack</v>
          </cell>
          <cell r="E1330" t="str">
            <v>EA</v>
          </cell>
          <cell r="F1330">
            <v>6</v>
          </cell>
          <cell r="G1330" t="str">
            <v>75 cl x 6</v>
          </cell>
          <cell r="H1330" t="str">
            <v>S</v>
          </cell>
          <cell r="I1330" t="str">
            <v>France</v>
          </cell>
          <cell r="J1330" t="str">
            <v>France</v>
          </cell>
          <cell r="K1330" t="str">
            <v>Champagne</v>
          </cell>
          <cell r="L1330" t="str">
            <v>Champagne Rose</v>
          </cell>
          <cell r="M1330" t="str">
            <v>Best</v>
          </cell>
          <cell r="N1330">
            <v>35.556100000000001</v>
          </cell>
          <cell r="O1330">
            <v>2.6718999999999999</v>
          </cell>
        </row>
        <row r="1331">
          <cell r="B1331">
            <v>17777</v>
          </cell>
          <cell r="C1331" t="str">
            <v>VEUVE CLICQUOT BRUT    37.5x12</v>
          </cell>
          <cell r="D1331" t="str">
            <v>Veuve Clicquot Yellow Label Brut NV</v>
          </cell>
          <cell r="E1331" t="str">
            <v>EA</v>
          </cell>
          <cell r="F1331">
            <v>12</v>
          </cell>
          <cell r="G1331" t="str">
            <v>37.5 cl x 12</v>
          </cell>
          <cell r="H1331" t="str">
            <v>S</v>
          </cell>
          <cell r="I1331" t="str">
            <v>France</v>
          </cell>
          <cell r="J1331" t="str">
            <v>France</v>
          </cell>
          <cell r="K1331" t="str">
            <v>Champagne</v>
          </cell>
          <cell r="M1331" t="str">
            <v>Better</v>
          </cell>
          <cell r="N1331">
            <v>17.125599999999999</v>
          </cell>
          <cell r="O1331">
            <v>1.3359000000000001</v>
          </cell>
        </row>
        <row r="1332">
          <cell r="B1332">
            <v>12185</v>
          </cell>
          <cell r="C1332" t="str">
            <v>VEUVE CLICQUOT BRUT 150X3</v>
          </cell>
          <cell r="D1332" t="str">
            <v>Veuve Clicquot Yellow Label Brut NV</v>
          </cell>
          <cell r="E1332" t="str">
            <v>EA</v>
          </cell>
          <cell r="F1332">
            <v>3</v>
          </cell>
          <cell r="G1332" t="str">
            <v>1.5 lt x 3</v>
          </cell>
          <cell r="H1332" t="str">
            <v>S</v>
          </cell>
          <cell r="I1332" t="str">
            <v>France</v>
          </cell>
          <cell r="J1332" t="str">
            <v>France</v>
          </cell>
          <cell r="K1332" t="str">
            <v>Champagne</v>
          </cell>
          <cell r="M1332" t="str">
            <v>Better</v>
          </cell>
          <cell r="N1332">
            <v>58.132199999999997</v>
          </cell>
          <cell r="O1332">
            <v>5.3437999999999999</v>
          </cell>
        </row>
        <row r="1333">
          <cell r="B1333">
            <v>37535</v>
          </cell>
          <cell r="C1333" t="str">
            <v>VEUVE CLICQUOT VINTAGE 150x3</v>
          </cell>
          <cell r="D1333" t="str">
            <v>Veuve Clicquot Vintage (M Restuarant Only)</v>
          </cell>
          <cell r="E1333" t="str">
            <v>EA</v>
          </cell>
          <cell r="F1333">
            <v>3</v>
          </cell>
          <cell r="G1333" t="str">
            <v>1.5 lt x 3</v>
          </cell>
          <cell r="H1333" t="str">
            <v>U</v>
          </cell>
          <cell r="I1333" t="str">
            <v>France</v>
          </cell>
          <cell r="J1333" t="str">
            <v>France</v>
          </cell>
          <cell r="K1333" t="str">
            <v>Champagne</v>
          </cell>
          <cell r="L1333" t="str">
            <v>Champagne White</v>
          </cell>
          <cell r="M1333" t="str">
            <v>Best</v>
          </cell>
          <cell r="N1333">
            <v>78.399500000000003</v>
          </cell>
          <cell r="O1333">
            <v>5.3437999999999999</v>
          </cell>
        </row>
        <row r="1334">
          <cell r="B1334">
            <v>42541</v>
          </cell>
          <cell r="C1334" t="str">
            <v>VEUVE CLICQUOT ROSE 150X3</v>
          </cell>
          <cell r="D1334" t="str">
            <v>Veuve Clicquot Rosé NV</v>
          </cell>
          <cell r="E1334" t="str">
            <v>EA</v>
          </cell>
          <cell r="F1334">
            <v>3</v>
          </cell>
          <cell r="G1334" t="str">
            <v>1.5 lt x 3</v>
          </cell>
          <cell r="H1334" t="str">
            <v>S</v>
          </cell>
          <cell r="I1334" t="str">
            <v>France</v>
          </cell>
          <cell r="J1334" t="str">
            <v>France</v>
          </cell>
          <cell r="K1334" t="str">
            <v>Champagne</v>
          </cell>
          <cell r="L1334" t="str">
            <v>Champagne Rose</v>
          </cell>
          <cell r="M1334" t="str">
            <v>Best</v>
          </cell>
          <cell r="N1334">
            <v>73.688900000000004</v>
          </cell>
          <cell r="O1334">
            <v>5.3437999999999999</v>
          </cell>
        </row>
        <row r="1335">
          <cell r="B1335">
            <v>17534</v>
          </cell>
          <cell r="C1335" t="str">
            <v>VEUVE CLIQUOT YELLOW 3LX1</v>
          </cell>
          <cell r="D1335" t="str">
            <v>Veuve Cliquot Yellow Label Brut NV</v>
          </cell>
          <cell r="E1335" t="str">
            <v>CS</v>
          </cell>
          <cell r="F1335">
            <v>1</v>
          </cell>
          <cell r="G1335" t="str">
            <v>3 lt x 1</v>
          </cell>
          <cell r="H1335" t="str">
            <v>S</v>
          </cell>
          <cell r="I1335" t="str">
            <v>France</v>
          </cell>
          <cell r="J1335" t="str">
            <v>France</v>
          </cell>
          <cell r="K1335" t="str">
            <v>Champagne</v>
          </cell>
          <cell r="L1335" t="str">
            <v>Champagne White</v>
          </cell>
          <cell r="M1335" t="str">
            <v>Better</v>
          </cell>
          <cell r="N1335">
            <v>225.36779999999999</v>
          </cell>
          <cell r="O1335">
            <v>10.6875</v>
          </cell>
        </row>
        <row r="1336">
          <cell r="B1336">
            <v>36892</v>
          </cell>
          <cell r="C1336" t="str">
            <v>VEUVE YELLOW LABEL 6LX1</v>
          </cell>
          <cell r="D1336" t="str">
            <v>Veuve Clicquot Yellow Label</v>
          </cell>
          <cell r="E1336" t="str">
            <v>EA</v>
          </cell>
          <cell r="F1336">
            <v>1</v>
          </cell>
          <cell r="G1336" t="str">
            <v>6 lt x 1</v>
          </cell>
          <cell r="H1336" t="str">
            <v>S</v>
          </cell>
          <cell r="I1336" t="str">
            <v>France</v>
          </cell>
          <cell r="J1336" t="str">
            <v>France</v>
          </cell>
          <cell r="K1336" t="str">
            <v>Champagne</v>
          </cell>
          <cell r="M1336" t="str">
            <v>Better</v>
          </cell>
          <cell r="N1336">
            <v>463.66500000000002</v>
          </cell>
          <cell r="O1336">
            <v>21.375</v>
          </cell>
        </row>
        <row r="1337">
          <cell r="B1337">
            <v>75210</v>
          </cell>
          <cell r="C1337" t="str">
            <v>VEUVE CLICQUOT BRUT  9Ltrx1</v>
          </cell>
          <cell r="D1337" t="str">
            <v>Veuve Clicquot Yellow Label Brut NV</v>
          </cell>
          <cell r="E1337" t="str">
            <v>CS</v>
          </cell>
          <cell r="F1337">
            <v>1</v>
          </cell>
          <cell r="G1337" t="str">
            <v>900 cl x 1</v>
          </cell>
          <cell r="H1337" t="str">
            <v>S</v>
          </cell>
          <cell r="I1337" t="str">
            <v>France</v>
          </cell>
          <cell r="J1337" t="str">
            <v>France</v>
          </cell>
          <cell r="K1337" t="str">
            <v>Champagne</v>
          </cell>
          <cell r="L1337" t="str">
            <v>Champagne White</v>
          </cell>
          <cell r="M1337" t="str">
            <v>Best</v>
          </cell>
          <cell r="N1337">
            <v>666.59749999999997</v>
          </cell>
          <cell r="O1337">
            <v>32.0625</v>
          </cell>
        </row>
        <row r="1338">
          <cell r="B1338">
            <v>13329</v>
          </cell>
          <cell r="C1338" t="str">
            <v>VIDAL RESERVE SERIE SYRAH 75x6</v>
          </cell>
          <cell r="D1338" t="str">
            <v>Vidal Reserve Syrah, Gimblett Gravels</v>
          </cell>
          <cell r="E1338" t="str">
            <v>EA</v>
          </cell>
          <cell r="F1338">
            <v>6</v>
          </cell>
          <cell r="G1338" t="str">
            <v>75 cl x 6</v>
          </cell>
          <cell r="H1338" t="str">
            <v>S</v>
          </cell>
          <cell r="I1338" t="str">
            <v>New Zealand</v>
          </cell>
          <cell r="J1338" t="str">
            <v>New Zealand</v>
          </cell>
          <cell r="K1338" t="str">
            <v>Hawke's Bay</v>
          </cell>
          <cell r="L1338" t="str">
            <v>Still Red</v>
          </cell>
          <cell r="M1338" t="str">
            <v>Better</v>
          </cell>
          <cell r="N1338">
            <v>6.7542</v>
          </cell>
          <cell r="O1338">
            <v>2.6718999999999999</v>
          </cell>
        </row>
        <row r="1339">
          <cell r="B1339">
            <v>13481</v>
          </cell>
          <cell r="C1339" t="str">
            <v>VIDAL ESTATE SAUVIGNON 75x6</v>
          </cell>
          <cell r="D1339" t="str">
            <v>Vidal Sauvignon Blanc, Marlborough</v>
          </cell>
          <cell r="E1339" t="str">
            <v>EA</v>
          </cell>
          <cell r="F1339">
            <v>6</v>
          </cell>
          <cell r="G1339" t="str">
            <v>75 cl x 6</v>
          </cell>
          <cell r="H1339" t="str">
            <v>S</v>
          </cell>
          <cell r="I1339" t="str">
            <v>New Zealand</v>
          </cell>
          <cell r="J1339" t="str">
            <v>New Zealand</v>
          </cell>
          <cell r="K1339" t="str">
            <v>Marlborough</v>
          </cell>
          <cell r="L1339" t="str">
            <v>Still White</v>
          </cell>
          <cell r="M1339" t="str">
            <v>Good</v>
          </cell>
          <cell r="N1339">
            <v>4.3407999999999998</v>
          </cell>
          <cell r="O1339">
            <v>2.6718999999999999</v>
          </cell>
        </row>
        <row r="1340">
          <cell r="B1340">
            <v>13482</v>
          </cell>
          <cell r="C1340" t="str">
            <v>VIDAL ESTATE PINOT NOIR 75x6</v>
          </cell>
          <cell r="D1340" t="str">
            <v>Vidal Reserve Pinot Noir, Marlborough</v>
          </cell>
          <cell r="E1340" t="str">
            <v>EA</v>
          </cell>
          <cell r="F1340">
            <v>6</v>
          </cell>
          <cell r="G1340" t="str">
            <v>75 cl x 6</v>
          </cell>
          <cell r="H1340" t="str">
            <v>S</v>
          </cell>
          <cell r="I1340" t="str">
            <v>New Zealand</v>
          </cell>
          <cell r="J1340" t="str">
            <v>New Zealand</v>
          </cell>
          <cell r="K1340" t="str">
            <v>Marlborough</v>
          </cell>
          <cell r="L1340" t="str">
            <v>Still Red</v>
          </cell>
          <cell r="M1340" t="str">
            <v>Better</v>
          </cell>
          <cell r="N1340">
            <v>5.5941000000000001</v>
          </cell>
          <cell r="O1340">
            <v>2.6718999999999999</v>
          </cell>
        </row>
        <row r="1341">
          <cell r="B1341">
            <v>29098</v>
          </cell>
          <cell r="C1341" t="str">
            <v>VIDAL CHARDONNAY RES 75x6</v>
          </cell>
          <cell r="D1341" t="str">
            <v>Vidal Reserve Chardonnay, Hawkes Bay</v>
          </cell>
          <cell r="E1341" t="str">
            <v>EA</v>
          </cell>
          <cell r="F1341">
            <v>6</v>
          </cell>
          <cell r="G1341" t="str">
            <v>75 cl x 6</v>
          </cell>
          <cell r="H1341" t="str">
            <v>S</v>
          </cell>
          <cell r="I1341" t="str">
            <v>New Zealand</v>
          </cell>
          <cell r="J1341" t="str">
            <v>New Zealand</v>
          </cell>
          <cell r="K1341" t="str">
            <v>Hawke's Bay</v>
          </cell>
          <cell r="L1341" t="str">
            <v>Still White</v>
          </cell>
          <cell r="M1341" t="str">
            <v>Better</v>
          </cell>
          <cell r="N1341">
            <v>5.6608000000000001</v>
          </cell>
          <cell r="O1341">
            <v>2.6718999999999999</v>
          </cell>
        </row>
        <row r="1342">
          <cell r="B1342">
            <v>34021</v>
          </cell>
          <cell r="C1342" t="str">
            <v>VITA ZINFANDEL ROSE 75x12</v>
          </cell>
          <cell r="D1342" t="str">
            <v>Vita Zinfandel Rosato, IGT Puglia</v>
          </cell>
          <cell r="E1342" t="str">
            <v>EA</v>
          </cell>
          <cell r="F1342">
            <v>12</v>
          </cell>
          <cell r="G1342" t="str">
            <v>75 cl x 12</v>
          </cell>
          <cell r="H1342" t="str">
            <v>U</v>
          </cell>
          <cell r="I1342" t="str">
            <v>Italy</v>
          </cell>
          <cell r="J1342" t="str">
            <v>Italy</v>
          </cell>
          <cell r="K1342" t="str">
            <v>Puglia</v>
          </cell>
          <cell r="L1342" t="str">
            <v>Still Rose</v>
          </cell>
          <cell r="M1342" t="str">
            <v>Price Fighter</v>
          </cell>
          <cell r="N1342">
            <v>1.5499000000000001</v>
          </cell>
          <cell r="O1342">
            <v>2.6718999999999999</v>
          </cell>
        </row>
        <row r="1343">
          <cell r="B1343">
            <v>34056</v>
          </cell>
          <cell r="C1343" t="str">
            <v>VITA LUCIDO-PINOT GRIGIO 75X12</v>
          </cell>
          <cell r="D1343" t="str">
            <v>Vita Lucido Pinot Grigo IGT Pavia</v>
          </cell>
          <cell r="E1343" t="str">
            <v>EA</v>
          </cell>
          <cell r="F1343">
            <v>12</v>
          </cell>
          <cell r="G1343" t="str">
            <v>75 cl x 12</v>
          </cell>
          <cell r="H1343" t="str">
            <v>U</v>
          </cell>
          <cell r="I1343" t="str">
            <v>Italy</v>
          </cell>
          <cell r="J1343" t="str">
            <v>Italy</v>
          </cell>
          <cell r="K1343" t="str">
            <v>Venezie</v>
          </cell>
          <cell r="L1343" t="str">
            <v>Still White</v>
          </cell>
          <cell r="M1343" t="str">
            <v>Price Fighter</v>
          </cell>
          <cell r="N1343">
            <v>1.4311</v>
          </cell>
          <cell r="O1343">
            <v>2.1375000000000002</v>
          </cell>
        </row>
        <row r="1344">
          <cell r="B1344">
            <v>34057</v>
          </cell>
          <cell r="C1344" t="str">
            <v>VITA SANGIOVESE 75X12</v>
          </cell>
          <cell r="D1344" t="str">
            <v>Vita Sangiovese, IGT Puglia</v>
          </cell>
          <cell r="E1344" t="str">
            <v>EA</v>
          </cell>
          <cell r="F1344">
            <v>12</v>
          </cell>
          <cell r="G1344" t="str">
            <v>75 cl x 12</v>
          </cell>
          <cell r="H1344" t="str">
            <v>U</v>
          </cell>
          <cell r="I1344" t="str">
            <v>Italy</v>
          </cell>
          <cell r="J1344" t="str">
            <v>Italy</v>
          </cell>
          <cell r="K1344" t="str">
            <v>Puglia</v>
          </cell>
          <cell r="L1344" t="str">
            <v>Still White</v>
          </cell>
          <cell r="M1344" t="str">
            <v>Price Fighter</v>
          </cell>
          <cell r="N1344">
            <v>1.4710000000000001</v>
          </cell>
          <cell r="O1344">
            <v>2.6718999999999999</v>
          </cell>
        </row>
        <row r="1345">
          <cell r="B1345">
            <v>44805</v>
          </cell>
          <cell r="C1345" t="str">
            <v>VITA LUCIDO-PINOT GRIGIO 75X12</v>
          </cell>
          <cell r="D1345" t="str">
            <v>Vita Lucido Pinot Grigio IGT Pavia</v>
          </cell>
          <cell r="E1345" t="str">
            <v>EA</v>
          </cell>
          <cell r="F1345">
            <v>12</v>
          </cell>
          <cell r="G1345" t="str">
            <v>75 cl x 12</v>
          </cell>
          <cell r="H1345" t="str">
            <v>U</v>
          </cell>
          <cell r="I1345" t="str">
            <v>Italy</v>
          </cell>
          <cell r="J1345" t="str">
            <v>Italy</v>
          </cell>
          <cell r="L1345" t="str">
            <v>Still White</v>
          </cell>
          <cell r="M1345" t="str">
            <v>Price Fighter</v>
          </cell>
          <cell r="N1345">
            <v>1.4182999999999999</v>
          </cell>
          <cell r="O1345">
            <v>2.3513000000000002</v>
          </cell>
        </row>
        <row r="1346">
          <cell r="B1346">
            <v>46051</v>
          </cell>
          <cell r="C1346" t="str">
            <v>VITA SANGIOVESE 11% 75X12</v>
          </cell>
          <cell r="D1346" t="str">
            <v>Vita Sangiovese, IGT Puglia</v>
          </cell>
          <cell r="E1346" t="str">
            <v>EA</v>
          </cell>
          <cell r="F1346">
            <v>12</v>
          </cell>
          <cell r="G1346" t="str">
            <v>75 cl x 12</v>
          </cell>
          <cell r="H1346" t="str">
            <v>S</v>
          </cell>
          <cell r="I1346" t="str">
            <v>Italy</v>
          </cell>
          <cell r="J1346" t="str">
            <v>Italy</v>
          </cell>
          <cell r="K1346" t="str">
            <v>Puglia</v>
          </cell>
          <cell r="L1346" t="str">
            <v>Still White</v>
          </cell>
          <cell r="M1346" t="str">
            <v>Price Fighter</v>
          </cell>
          <cell r="N1346">
            <v>1.4806999999999999</v>
          </cell>
          <cell r="O1346">
            <v>2.3513000000000002</v>
          </cell>
        </row>
        <row r="1347">
          <cell r="B1347">
            <v>46063</v>
          </cell>
          <cell r="C1347" t="str">
            <v>VITA LUCIDO-PG 10.5% 75X12</v>
          </cell>
          <cell r="D1347" t="str">
            <v>Vita Lucido Pinot Grigio IGT Pavia 10.5%</v>
          </cell>
          <cell r="E1347" t="str">
            <v>EA</v>
          </cell>
          <cell r="F1347">
            <v>12</v>
          </cell>
          <cell r="G1347" t="str">
            <v>75 cl x 12</v>
          </cell>
          <cell r="H1347" t="str">
            <v>S</v>
          </cell>
          <cell r="I1347" t="str">
            <v>Italy</v>
          </cell>
          <cell r="J1347" t="str">
            <v>Italy</v>
          </cell>
          <cell r="L1347" t="str">
            <v>Still White</v>
          </cell>
          <cell r="M1347" t="str">
            <v>Price Fighter</v>
          </cell>
          <cell r="N1347">
            <v>1.4182999999999999</v>
          </cell>
          <cell r="O1347">
            <v>2.2444000000000002</v>
          </cell>
        </row>
        <row r="1348">
          <cell r="B1348">
            <v>46080</v>
          </cell>
          <cell r="C1348" t="str">
            <v>VITA ZINFANDEL ROSE 10.5%75x12</v>
          </cell>
          <cell r="D1348" t="str">
            <v>Vita Zinfandel Rosato, Puglia</v>
          </cell>
          <cell r="E1348" t="str">
            <v>EA</v>
          </cell>
          <cell r="F1348">
            <v>12</v>
          </cell>
          <cell r="G1348" t="str">
            <v>75 cl x 12</v>
          </cell>
          <cell r="H1348" t="str">
            <v>S</v>
          </cell>
          <cell r="I1348" t="str">
            <v>Italy</v>
          </cell>
          <cell r="J1348" t="str">
            <v>Italy</v>
          </cell>
          <cell r="K1348" t="str">
            <v>Puglia</v>
          </cell>
          <cell r="L1348" t="str">
            <v>Still Rose</v>
          </cell>
          <cell r="M1348" t="str">
            <v>Price Fighter</v>
          </cell>
          <cell r="N1348">
            <v>1.5536000000000001</v>
          </cell>
          <cell r="O1348">
            <v>2.2444000000000002</v>
          </cell>
        </row>
        <row r="1349">
          <cell r="B1349">
            <v>10041</v>
          </cell>
          <cell r="C1349" t="str">
            <v>REGENCY CREAM SHERRY 75x6</v>
          </cell>
          <cell r="D1349" t="str">
            <v>Regency Cream Sherry</v>
          </cell>
          <cell r="E1349" t="str">
            <v>EA</v>
          </cell>
          <cell r="F1349">
            <v>6</v>
          </cell>
          <cell r="G1349" t="str">
            <v>75 cl x 6</v>
          </cell>
          <cell r="H1349" t="str">
            <v>U</v>
          </cell>
          <cell r="I1349" t="str">
            <v>Spain</v>
          </cell>
          <cell r="J1349" t="str">
            <v>Spain</v>
          </cell>
          <cell r="K1349" t="str">
            <v>Andalucía</v>
          </cell>
          <cell r="M1349" t="str">
            <v>Fortified Wine</v>
          </cell>
          <cell r="N1349">
            <v>1.8904000000000001</v>
          </cell>
          <cell r="O1349">
            <v>3.6337999999999999</v>
          </cell>
        </row>
        <row r="1350">
          <cell r="B1350">
            <v>10060</v>
          </cell>
          <cell r="C1350" t="str">
            <v>Regency Med Dry Amontill 75x6</v>
          </cell>
          <cell r="D1350" t="str">
            <v>Regency Medium Dry Sherry</v>
          </cell>
          <cell r="E1350" t="str">
            <v>EA</v>
          </cell>
          <cell r="F1350">
            <v>6</v>
          </cell>
          <cell r="G1350" t="str">
            <v>75 cl x 6</v>
          </cell>
          <cell r="H1350" t="str">
            <v>U</v>
          </cell>
          <cell r="I1350" t="str">
            <v>Spain</v>
          </cell>
          <cell r="J1350" t="str">
            <v>Spain</v>
          </cell>
          <cell r="K1350" t="str">
            <v>Andalucía</v>
          </cell>
          <cell r="M1350" t="str">
            <v>Fortified Wine</v>
          </cell>
          <cell r="N1350">
            <v>1.8553999999999999</v>
          </cell>
          <cell r="O1350">
            <v>3.6337999999999999</v>
          </cell>
        </row>
        <row r="1351">
          <cell r="B1351">
            <v>12197</v>
          </cell>
          <cell r="C1351" t="str">
            <v>REGENCY FINO SHERRY 15% 75x6</v>
          </cell>
          <cell r="D1351" t="str">
            <v>Regency Fino Sherry</v>
          </cell>
          <cell r="E1351" t="str">
            <v>EA</v>
          </cell>
          <cell r="F1351">
            <v>6</v>
          </cell>
          <cell r="G1351" t="str">
            <v>75 cl x 6</v>
          </cell>
          <cell r="H1351" t="str">
            <v>U</v>
          </cell>
          <cell r="I1351" t="str">
            <v>Spain</v>
          </cell>
          <cell r="J1351" t="str">
            <v>Spain</v>
          </cell>
          <cell r="K1351" t="str">
            <v>Andalucía</v>
          </cell>
          <cell r="M1351" t="str">
            <v>Fortified Wine</v>
          </cell>
          <cell r="N1351">
            <v>1.7754000000000001</v>
          </cell>
          <cell r="O1351">
            <v>3.2063000000000001</v>
          </cell>
        </row>
        <row r="1352">
          <cell r="B1352">
            <v>24379</v>
          </cell>
          <cell r="C1352" t="str">
            <v>MILL CELLAR CHARDONNAY 75x6</v>
          </cell>
          <cell r="D1352" t="str">
            <v>Hardys Mill Cellars Chardonnay, South Eastern Australia</v>
          </cell>
          <cell r="E1352" t="str">
            <v>EA</v>
          </cell>
          <cell r="F1352">
            <v>6</v>
          </cell>
          <cell r="G1352" t="str">
            <v>75 cl x 6</v>
          </cell>
          <cell r="H1352" t="str">
            <v>U</v>
          </cell>
          <cell r="I1352" t="str">
            <v>Australia</v>
          </cell>
          <cell r="J1352" t="str">
            <v>Australia</v>
          </cell>
          <cell r="K1352" t="str">
            <v>South Eastern Australia</v>
          </cell>
          <cell r="L1352" t="str">
            <v>Still White</v>
          </cell>
          <cell r="M1352" t="str">
            <v>Price Fighter</v>
          </cell>
          <cell r="N1352">
            <v>1.8776999999999999</v>
          </cell>
          <cell r="O1352">
            <v>2.6718999999999999</v>
          </cell>
        </row>
        <row r="1353">
          <cell r="B1353">
            <v>24381</v>
          </cell>
          <cell r="C1353" t="str">
            <v>MILL CELLAR SHIRAZ 75x6</v>
          </cell>
          <cell r="D1353" t="str">
            <v>Hardys Mill Cellars Shiraz, South Eastern Australia</v>
          </cell>
          <cell r="E1353" t="str">
            <v>EA</v>
          </cell>
          <cell r="F1353">
            <v>6</v>
          </cell>
          <cell r="G1353" t="str">
            <v>75 cl x 6</v>
          </cell>
          <cell r="H1353" t="str">
            <v>U</v>
          </cell>
          <cell r="I1353" t="str">
            <v>Australia</v>
          </cell>
          <cell r="J1353" t="str">
            <v>Australia</v>
          </cell>
          <cell r="K1353" t="str">
            <v>South Eastern Australia</v>
          </cell>
          <cell r="L1353" t="str">
            <v>Still Red</v>
          </cell>
          <cell r="M1353" t="str">
            <v>Price Fighter</v>
          </cell>
          <cell r="N1353">
            <v>1.8794</v>
          </cell>
          <cell r="O1353">
            <v>2.6718999999999999</v>
          </cell>
        </row>
        <row r="1354">
          <cell r="B1354">
            <v>27131</v>
          </cell>
          <cell r="C1354" t="str">
            <v>FANTINEL PROSECCO EX DRY 150x4</v>
          </cell>
          <cell r="D1354" t="str">
            <v>Fantinel Spumante Prosecco Extra Dry Magnum</v>
          </cell>
          <cell r="E1354" t="str">
            <v>EA</v>
          </cell>
          <cell r="F1354">
            <v>4</v>
          </cell>
          <cell r="G1354" t="str">
            <v>1.5 lt x 4</v>
          </cell>
          <cell r="H1354" t="str">
            <v>S</v>
          </cell>
          <cell r="I1354" t="str">
            <v>Italy</v>
          </cell>
          <cell r="J1354" t="str">
            <v>Italy</v>
          </cell>
          <cell r="K1354" t="str">
            <v>Prosecco</v>
          </cell>
          <cell r="L1354" t="str">
            <v>Sparkling White</v>
          </cell>
          <cell r="M1354" t="str">
            <v>Good</v>
          </cell>
          <cell r="N1354">
            <v>10.0816</v>
          </cell>
          <cell r="O1354">
            <v>5.3437999999999999</v>
          </cell>
        </row>
        <row r="1355">
          <cell r="B1355">
            <v>14077</v>
          </cell>
          <cell r="C1355" t="str">
            <v>FANTINEL PROSECCO 75x6</v>
          </cell>
          <cell r="D1355" t="str">
            <v>Fantinel Spumante Prosecco Extra Dry</v>
          </cell>
          <cell r="E1355" t="str">
            <v>EA</v>
          </cell>
          <cell r="F1355">
            <v>6</v>
          </cell>
          <cell r="G1355" t="str">
            <v>75 cl x 6</v>
          </cell>
          <cell r="H1355" t="str">
            <v>S</v>
          </cell>
          <cell r="I1355" t="str">
            <v>Italy</v>
          </cell>
          <cell r="J1355" t="str">
            <v>Italy</v>
          </cell>
          <cell r="K1355" t="str">
            <v>Prosecco</v>
          </cell>
          <cell r="L1355" t="str">
            <v>Sparkling White</v>
          </cell>
          <cell r="M1355" t="str">
            <v>Good</v>
          </cell>
          <cell r="N1355">
            <v>4.0134999999999996</v>
          </cell>
          <cell r="O1355">
            <v>2.6718999999999999</v>
          </cell>
        </row>
        <row r="1356">
          <cell r="B1356">
            <v>20772</v>
          </cell>
          <cell r="C1356" t="str">
            <v>FANTINEL ONE &amp; ONLY ROSE 75X6</v>
          </cell>
          <cell r="D1356" t="str">
            <v>Fantinel Spumante 'One &amp; Only' Rosato Brut</v>
          </cell>
          <cell r="E1356" t="str">
            <v>EA</v>
          </cell>
          <cell r="F1356">
            <v>6</v>
          </cell>
          <cell r="G1356" t="str">
            <v>75 cl x 6</v>
          </cell>
          <cell r="H1356" t="str">
            <v>S</v>
          </cell>
          <cell r="I1356" t="str">
            <v>Italy</v>
          </cell>
          <cell r="J1356" t="str">
            <v>Italy</v>
          </cell>
          <cell r="K1356" t="str">
            <v>Campania</v>
          </cell>
          <cell r="L1356" t="str">
            <v>Sparkling Rose</v>
          </cell>
          <cell r="M1356" t="str">
            <v>Good</v>
          </cell>
          <cell r="N1356">
            <v>4.3117000000000001</v>
          </cell>
          <cell r="O1356">
            <v>2.6718999999999999</v>
          </cell>
        </row>
        <row r="1357">
          <cell r="B1357">
            <v>27130</v>
          </cell>
          <cell r="C1357" t="str">
            <v>LA RONCAIA ECLISSE 75X6</v>
          </cell>
          <cell r="D1357" t="str">
            <v>La Roncaia Eclisse Venezia Giulia</v>
          </cell>
          <cell r="E1357" t="str">
            <v>EA</v>
          </cell>
          <cell r="F1357">
            <v>6</v>
          </cell>
          <cell r="G1357" t="str">
            <v>75 cl x 6</v>
          </cell>
          <cell r="H1357" t="str">
            <v>U</v>
          </cell>
          <cell r="I1357" t="str">
            <v>Italy</v>
          </cell>
          <cell r="J1357" t="str">
            <v>Italy</v>
          </cell>
          <cell r="K1357" t="str">
            <v>Friuli-Venezia Giulia</v>
          </cell>
          <cell r="L1357" t="str">
            <v>Still White</v>
          </cell>
          <cell r="M1357" t="str">
            <v>Better</v>
          </cell>
          <cell r="N1357">
            <v>8.4078999999999997</v>
          </cell>
          <cell r="O1357">
            <v>2.6718999999999999</v>
          </cell>
        </row>
        <row r="1358">
          <cell r="B1358">
            <v>27136</v>
          </cell>
          <cell r="C1358" t="str">
            <v>LA RONCAIA REFOSCO 75X6</v>
          </cell>
          <cell r="D1358" t="str">
            <v>La Roncaia Refosco Friuli Colli Orientali</v>
          </cell>
          <cell r="E1358" t="str">
            <v>EA</v>
          </cell>
          <cell r="F1358">
            <v>6</v>
          </cell>
          <cell r="G1358" t="str">
            <v>75 cl x 6</v>
          </cell>
          <cell r="H1358" t="str">
            <v>U</v>
          </cell>
          <cell r="I1358" t="str">
            <v>Italy</v>
          </cell>
          <cell r="J1358" t="str">
            <v>Italy</v>
          </cell>
          <cell r="K1358" t="str">
            <v>Friuli-Venezia Giulia</v>
          </cell>
          <cell r="L1358" t="str">
            <v>Still Red</v>
          </cell>
          <cell r="M1358" t="str">
            <v>Best</v>
          </cell>
          <cell r="N1358">
            <v>12.496</v>
          </cell>
          <cell r="O1358">
            <v>2.6718999999999999</v>
          </cell>
        </row>
        <row r="1359">
          <cell r="B1359">
            <v>28329</v>
          </cell>
          <cell r="C1359" t="str">
            <v>FANTINEL ONE &amp; ONLY 75x6</v>
          </cell>
          <cell r="D1359" t="str">
            <v>Fantinel Spumante 'One &amp; Only' Single Vineyard Prosecco Brut</v>
          </cell>
          <cell r="E1359" t="str">
            <v>EA</v>
          </cell>
          <cell r="F1359">
            <v>6</v>
          </cell>
          <cell r="G1359" t="str">
            <v>75 cl x 6</v>
          </cell>
          <cell r="H1359" t="str">
            <v>S</v>
          </cell>
          <cell r="I1359" t="str">
            <v>Italy</v>
          </cell>
          <cell r="J1359" t="str">
            <v>Italy</v>
          </cell>
          <cell r="K1359" t="str">
            <v>Prosecco</v>
          </cell>
          <cell r="L1359" t="str">
            <v>Sparkling White</v>
          </cell>
          <cell r="M1359" t="str">
            <v>Good</v>
          </cell>
          <cell r="N1359">
            <v>5.5223000000000004</v>
          </cell>
          <cell r="O1359">
            <v>2.6718999999999999</v>
          </cell>
        </row>
        <row r="1360">
          <cell r="B1360">
            <v>37479</v>
          </cell>
          <cell r="C1360" t="str">
            <v>LA RONCAIA FRIULANO 75X6</v>
          </cell>
          <cell r="D1360" t="str">
            <v>La Roncaia Friulano Friuli Colli Orientali</v>
          </cell>
          <cell r="E1360" t="str">
            <v>EA</v>
          </cell>
          <cell r="F1360">
            <v>6</v>
          </cell>
          <cell r="G1360" t="str">
            <v>75 cl x 6</v>
          </cell>
          <cell r="H1360" t="str">
            <v>U</v>
          </cell>
          <cell r="I1360" t="str">
            <v>Italy</v>
          </cell>
          <cell r="J1360" t="str">
            <v>Italy</v>
          </cell>
          <cell r="K1360" t="str">
            <v>Friuli-Venezia Giulia</v>
          </cell>
          <cell r="L1360" t="str">
            <v>Still White</v>
          </cell>
          <cell r="M1360" t="str">
            <v>Better</v>
          </cell>
          <cell r="N1360">
            <v>8.4784000000000006</v>
          </cell>
          <cell r="O1360">
            <v>2.6718999999999999</v>
          </cell>
        </row>
        <row r="1361">
          <cell r="B1361">
            <v>38069</v>
          </cell>
          <cell r="C1361" t="str">
            <v>COTTONMILL PROSECCO 75X6</v>
          </cell>
          <cell r="D1361" t="str">
            <v>Cottonmill Prosecco Brut</v>
          </cell>
          <cell r="E1361" t="str">
            <v>EA</v>
          </cell>
          <cell r="F1361">
            <v>6</v>
          </cell>
          <cell r="G1361" t="str">
            <v>75 cl x 6</v>
          </cell>
          <cell r="H1361" t="str">
            <v>S</v>
          </cell>
          <cell r="I1361" t="str">
            <v>Italy</v>
          </cell>
          <cell r="J1361" t="str">
            <v>Italy</v>
          </cell>
          <cell r="K1361" t="str">
            <v>Prosecco</v>
          </cell>
          <cell r="L1361" t="str">
            <v>Sparkling White</v>
          </cell>
          <cell r="M1361" t="str">
            <v>Good</v>
          </cell>
          <cell r="N1361">
            <v>4.8960999999999997</v>
          </cell>
          <cell r="O1361">
            <v>2.6718999999999999</v>
          </cell>
        </row>
        <row r="1362">
          <cell r="B1362">
            <v>31725</v>
          </cell>
          <cell r="C1362" t="str">
            <v>FANTINEL PROSECCO 20X24</v>
          </cell>
          <cell r="D1362" t="str">
            <v>Fantinel Prosecco Extra Dry</v>
          </cell>
          <cell r="E1362" t="str">
            <v>CS</v>
          </cell>
          <cell r="F1362">
            <v>1</v>
          </cell>
          <cell r="G1362" t="str">
            <v>20 cl x 24</v>
          </cell>
          <cell r="H1362" t="str">
            <v>U</v>
          </cell>
          <cell r="I1362" t="str">
            <v>Italy</v>
          </cell>
          <cell r="J1362" t="str">
            <v>Italy</v>
          </cell>
          <cell r="K1362" t="str">
            <v>Prosecco</v>
          </cell>
          <cell r="L1362" t="str">
            <v>Sparkling White</v>
          </cell>
          <cell r="M1362" t="str">
            <v>Good</v>
          </cell>
          <cell r="N1362">
            <v>30.2805</v>
          </cell>
          <cell r="O1362">
            <v>15.048</v>
          </cell>
        </row>
        <row r="1363">
          <cell r="B1363">
            <v>17934</v>
          </cell>
          <cell r="C1363" t="str">
            <v>FC CORTE VIGNA PINOT G 75X12</v>
          </cell>
          <cell r="D1363" t="str">
            <v>Corte Vigna Pinot Grigio IGT Terre Di Chieti</v>
          </cell>
          <cell r="E1363" t="str">
            <v>EA</v>
          </cell>
          <cell r="F1363">
            <v>12</v>
          </cell>
          <cell r="G1363" t="str">
            <v>75 cl x 12</v>
          </cell>
          <cell r="H1363" t="str">
            <v>U</v>
          </cell>
          <cell r="I1363" t="str">
            <v>Italy</v>
          </cell>
          <cell r="J1363" t="str">
            <v>Italy</v>
          </cell>
          <cell r="K1363" t="str">
            <v>Abruzzo</v>
          </cell>
          <cell r="M1363" t="str">
            <v>Price Fighter</v>
          </cell>
          <cell r="N1363">
            <v>1.3892</v>
          </cell>
          <cell r="O1363">
            <v>2.6718999999999999</v>
          </cell>
        </row>
        <row r="1364">
          <cell r="B1364">
            <v>25786</v>
          </cell>
          <cell r="C1364" t="str">
            <v>CORTE VIGNA CHARDONNAY 75x12</v>
          </cell>
          <cell r="D1364" t="str">
            <v>Corte Vigna Chardonnay, Italia</v>
          </cell>
          <cell r="E1364" t="str">
            <v>EA</v>
          </cell>
          <cell r="F1364">
            <v>12</v>
          </cell>
          <cell r="G1364" t="str">
            <v>75 cl x 12</v>
          </cell>
          <cell r="H1364" t="str">
            <v>S</v>
          </cell>
          <cell r="I1364" t="str">
            <v>Italy</v>
          </cell>
          <cell r="J1364" t="str">
            <v>Italy</v>
          </cell>
          <cell r="K1364" t="str">
            <v>Italy</v>
          </cell>
          <cell r="L1364" t="str">
            <v>Still White</v>
          </cell>
          <cell r="M1364" t="str">
            <v>Price Fighter</v>
          </cell>
          <cell r="N1364">
            <v>1.4446000000000001</v>
          </cell>
          <cell r="O1364">
            <v>2.3513000000000002</v>
          </cell>
        </row>
        <row r="1365">
          <cell r="B1365">
            <v>44810</v>
          </cell>
          <cell r="C1365" t="str">
            <v>CORTE VIGNA MERLOT 75x12</v>
          </cell>
          <cell r="D1365" t="str">
            <v xml:space="preserve">Corte Vigna Merlot Italia 11%								
</v>
          </cell>
          <cell r="E1365" t="str">
            <v>EA</v>
          </cell>
          <cell r="F1365">
            <v>12</v>
          </cell>
          <cell r="G1365" t="str">
            <v>75 cl x 12</v>
          </cell>
          <cell r="H1365" t="str">
            <v>S</v>
          </cell>
          <cell r="I1365" t="str">
            <v>Italy</v>
          </cell>
          <cell r="J1365" t="str">
            <v>Italy</v>
          </cell>
          <cell r="K1365" t="str">
            <v>Italy</v>
          </cell>
          <cell r="L1365" t="str">
            <v>Still Red</v>
          </cell>
          <cell r="M1365" t="str">
            <v>Price Fighter</v>
          </cell>
          <cell r="N1365">
            <v>1.3218000000000001</v>
          </cell>
          <cell r="O1365">
            <v>2.3513000000000002</v>
          </cell>
        </row>
        <row r="1366">
          <cell r="B1366">
            <v>45954</v>
          </cell>
          <cell r="C1366" t="str">
            <v>CORTE VIGNA PG 10.5% 75X12</v>
          </cell>
          <cell r="D1366" t="str">
            <v>Corte Vigna Pinot Grigio IGT Terre Di Chieti</v>
          </cell>
          <cell r="E1366" t="str">
            <v>EA</v>
          </cell>
          <cell r="F1366">
            <v>12</v>
          </cell>
          <cell r="G1366" t="str">
            <v>75 cl x 12</v>
          </cell>
          <cell r="H1366" t="str">
            <v>S</v>
          </cell>
          <cell r="I1366" t="str">
            <v>Italy</v>
          </cell>
          <cell r="J1366" t="str">
            <v>Italy</v>
          </cell>
          <cell r="K1366" t="str">
            <v>Abruzzo</v>
          </cell>
          <cell r="M1366" t="str">
            <v>Price Fighter</v>
          </cell>
          <cell r="N1366">
            <v>1.5624</v>
          </cell>
          <cell r="O1366">
            <v>2.2444000000000002</v>
          </cell>
        </row>
        <row r="1367">
          <cell r="B1367">
            <v>46013</v>
          </cell>
          <cell r="C1367" t="str">
            <v>CORTE VIG PG ROSE 10.5% 75X12</v>
          </cell>
          <cell r="D1367" t="str">
            <v>Corte Vigna Pinot Grigio Rosato, Lazio</v>
          </cell>
          <cell r="E1367" t="str">
            <v>EA</v>
          </cell>
          <cell r="F1367">
            <v>12</v>
          </cell>
          <cell r="G1367" t="str">
            <v>75 cl x 12</v>
          </cell>
          <cell r="H1367" t="str">
            <v>S</v>
          </cell>
          <cell r="I1367" t="str">
            <v>Italy</v>
          </cell>
          <cell r="J1367" t="str">
            <v>Italy</v>
          </cell>
          <cell r="K1367" t="str">
            <v>Italy</v>
          </cell>
          <cell r="L1367" t="str">
            <v>Still Rose</v>
          </cell>
          <cell r="M1367" t="str">
            <v>Price Fighter</v>
          </cell>
          <cell r="N1367">
            <v>1.4659</v>
          </cell>
          <cell r="O1367">
            <v>2.2444000000000002</v>
          </cell>
        </row>
        <row r="1368">
          <cell r="B1368">
            <v>11081</v>
          </cell>
          <cell r="C1368" t="str">
            <v>LOUIS ROEDERER CRISTAL 75x6</v>
          </cell>
          <cell r="D1368" t="str">
            <v>Louis Roederer Cristal Brut</v>
          </cell>
          <cell r="E1368" t="str">
            <v>EA</v>
          </cell>
          <cell r="F1368">
            <v>6</v>
          </cell>
          <cell r="G1368" t="str">
            <v>75 cl x 6</v>
          </cell>
          <cell r="H1368" t="str">
            <v>S</v>
          </cell>
          <cell r="I1368" t="str">
            <v>France</v>
          </cell>
          <cell r="J1368" t="str">
            <v>France</v>
          </cell>
          <cell r="K1368" t="str">
            <v>Champagne</v>
          </cell>
          <cell r="L1368" t="str">
            <v>Champagne White</v>
          </cell>
          <cell r="M1368" t="str">
            <v>Best</v>
          </cell>
          <cell r="N1368">
            <v>174.39080000000001</v>
          </cell>
          <cell r="O1368">
            <v>2.6718999999999999</v>
          </cell>
        </row>
        <row r="1369">
          <cell r="B1369">
            <v>73794</v>
          </cell>
          <cell r="C1369" t="str">
            <v>LOUIS ROEDERER CRISTAL12 75X6</v>
          </cell>
          <cell r="D1369" t="str">
            <v>Louis Roederer Cristal Brut 2012</v>
          </cell>
          <cell r="E1369" t="str">
            <v>EA</v>
          </cell>
          <cell r="F1369">
            <v>6</v>
          </cell>
          <cell r="G1369" t="str">
            <v>75 cl x 6</v>
          </cell>
          <cell r="H1369" t="str">
            <v>U</v>
          </cell>
          <cell r="I1369" t="str">
            <v>France</v>
          </cell>
          <cell r="J1369" t="str">
            <v>France</v>
          </cell>
          <cell r="K1369" t="str">
            <v>Champagne</v>
          </cell>
          <cell r="L1369" t="str">
            <v>Champagne White</v>
          </cell>
          <cell r="M1369" t="str">
            <v>Wine of Distinction</v>
          </cell>
          <cell r="N1369">
            <v>123.5031</v>
          </cell>
          <cell r="O1369">
            <v>2.6718999999999999</v>
          </cell>
        </row>
        <row r="1370">
          <cell r="B1370">
            <v>22165</v>
          </cell>
          <cell r="C1370" t="str">
            <v>ROEDERER CRISTAL ROSE 75X3</v>
          </cell>
          <cell r="D1370" t="str">
            <v>Louis Roederer Cristal Rosé</v>
          </cell>
          <cell r="E1370" t="str">
            <v>EA</v>
          </cell>
          <cell r="F1370">
            <v>3</v>
          </cell>
          <cell r="G1370" t="str">
            <v>75 cl x 3</v>
          </cell>
          <cell r="H1370" t="str">
            <v>S</v>
          </cell>
          <cell r="I1370" t="str">
            <v>France</v>
          </cell>
          <cell r="J1370" t="str">
            <v>France</v>
          </cell>
          <cell r="K1370" t="str">
            <v>Champagne</v>
          </cell>
          <cell r="M1370" t="str">
            <v>Best</v>
          </cell>
          <cell r="N1370">
            <v>376.14769999999999</v>
          </cell>
          <cell r="O1370">
            <v>2.6718999999999999</v>
          </cell>
        </row>
        <row r="1371">
          <cell r="B1371">
            <v>28363</v>
          </cell>
          <cell r="C1371" t="str">
            <v>ROEDERER CRISTAL 150X1</v>
          </cell>
          <cell r="D1371" t="str">
            <v>Louis Roederer Cristal</v>
          </cell>
          <cell r="E1371" t="str">
            <v>EA</v>
          </cell>
          <cell r="F1371">
            <v>1</v>
          </cell>
          <cell r="G1371" t="str">
            <v>1.5 lt x 1</v>
          </cell>
          <cell r="H1371" t="str">
            <v>U</v>
          </cell>
          <cell r="I1371" t="str">
            <v>France</v>
          </cell>
          <cell r="J1371" t="str">
            <v>France</v>
          </cell>
          <cell r="K1371" t="str">
            <v>Champagne</v>
          </cell>
          <cell r="L1371" t="str">
            <v>Sparkling White</v>
          </cell>
          <cell r="M1371" t="str">
            <v>Best</v>
          </cell>
          <cell r="N1371">
            <v>420.0027</v>
          </cell>
          <cell r="O1371">
            <v>5.3437999999999999</v>
          </cell>
        </row>
        <row r="1372">
          <cell r="B1372">
            <v>46068</v>
          </cell>
          <cell r="C1372" t="str">
            <v>FW L ROEDERE CRIST RSE12 150X1</v>
          </cell>
          <cell r="D1372" t="str">
            <v>Louis Roederer Cristal Rosé 2012</v>
          </cell>
          <cell r="E1372" t="str">
            <v>EA</v>
          </cell>
          <cell r="F1372">
            <v>1</v>
          </cell>
          <cell r="G1372" t="str">
            <v>1.5 lt x 1</v>
          </cell>
          <cell r="H1372" t="str">
            <v>S</v>
          </cell>
          <cell r="I1372" t="str">
            <v>France</v>
          </cell>
          <cell r="J1372" t="str">
            <v>France</v>
          </cell>
          <cell r="K1372" t="str">
            <v>Champagne</v>
          </cell>
          <cell r="L1372" t="str">
            <v>Champagne Rose</v>
          </cell>
          <cell r="M1372" t="str">
            <v>Fine Wine</v>
          </cell>
          <cell r="N1372">
            <v>994.02890000000002</v>
          </cell>
          <cell r="O1372">
            <v>5.3437999999999999</v>
          </cell>
        </row>
        <row r="1373">
          <cell r="B1373">
            <v>71624</v>
          </cell>
          <cell r="C1373" t="str">
            <v>FW ROEDERER CRISTAL 07 1.5LX1</v>
          </cell>
          <cell r="D1373" t="str">
            <v>Roederer Cristal 2007</v>
          </cell>
          <cell r="E1373" t="str">
            <v>EA</v>
          </cell>
          <cell r="F1373">
            <v>1</v>
          </cell>
          <cell r="G1373" t="str">
            <v>1.5 lt x 1</v>
          </cell>
          <cell r="H1373" t="str">
            <v>U</v>
          </cell>
          <cell r="I1373" t="str">
            <v>France</v>
          </cell>
          <cell r="J1373" t="str">
            <v>France</v>
          </cell>
          <cell r="K1373" t="str">
            <v>Champagne</v>
          </cell>
          <cell r="L1373" t="str">
            <v>Sparkling White</v>
          </cell>
          <cell r="M1373" t="str">
            <v>Fine Wine</v>
          </cell>
          <cell r="N1373">
            <v>334.57240000000002</v>
          </cell>
          <cell r="O1373">
            <v>5.3437999999999999</v>
          </cell>
        </row>
        <row r="1374">
          <cell r="B1374">
            <v>72096</v>
          </cell>
          <cell r="C1374" t="str">
            <v>FW ROEDERER CRISTAL 09 150X1</v>
          </cell>
          <cell r="D1374" t="str">
            <v>Roederer Cristal 2009</v>
          </cell>
          <cell r="E1374" t="str">
            <v>EA</v>
          </cell>
          <cell r="F1374">
            <v>1</v>
          </cell>
          <cell r="G1374" t="str">
            <v>1.5 lt x 1</v>
          </cell>
          <cell r="H1374" t="str">
            <v>U</v>
          </cell>
          <cell r="I1374" t="str">
            <v>France</v>
          </cell>
          <cell r="J1374" t="str">
            <v>France</v>
          </cell>
          <cell r="K1374" t="str">
            <v>Champagne</v>
          </cell>
          <cell r="L1374" t="str">
            <v>Sparkling White</v>
          </cell>
          <cell r="M1374" t="str">
            <v>Fine Wine</v>
          </cell>
          <cell r="N1374">
            <v>334.53359999999998</v>
          </cell>
          <cell r="O1374">
            <v>5.3437999999999999</v>
          </cell>
        </row>
        <row r="1375">
          <cell r="B1375">
            <v>10338</v>
          </cell>
          <cell r="C1375" t="str">
            <v>GRAHAMS LBV PORT 75x6</v>
          </cell>
          <cell r="D1375" t="str">
            <v>Graham's Late Bottled Vintage Port</v>
          </cell>
          <cell r="E1375" t="str">
            <v>EA</v>
          </cell>
          <cell r="F1375">
            <v>6</v>
          </cell>
          <cell r="G1375" t="str">
            <v>75 cl x 6</v>
          </cell>
          <cell r="H1375" t="str">
            <v>S</v>
          </cell>
          <cell r="I1375" t="str">
            <v>Portugal</v>
          </cell>
          <cell r="J1375" t="str">
            <v>Portugal</v>
          </cell>
          <cell r="K1375" t="str">
            <v>Douro</v>
          </cell>
          <cell r="M1375" t="str">
            <v>Fortified Wine</v>
          </cell>
          <cell r="N1375">
            <v>5.8357000000000001</v>
          </cell>
          <cell r="O1375">
            <v>4.2750000000000004</v>
          </cell>
        </row>
        <row r="1376">
          <cell r="B1376">
            <v>25815</v>
          </cell>
          <cell r="C1376" t="str">
            <v>GRAHAM'S QUINTA MALVEDOS 75x6</v>
          </cell>
          <cell r="D1376" t="str">
            <v>Graham’s Quinta dos Malvedos Vintage Port</v>
          </cell>
          <cell r="E1376" t="str">
            <v>EA</v>
          </cell>
          <cell r="F1376">
            <v>6</v>
          </cell>
          <cell r="G1376" t="str">
            <v>75 cl x 6</v>
          </cell>
          <cell r="H1376" t="str">
            <v>U</v>
          </cell>
          <cell r="I1376" t="str">
            <v>Portugal</v>
          </cell>
          <cell r="J1376" t="str">
            <v>Portugal</v>
          </cell>
          <cell r="K1376" t="str">
            <v>Douro</v>
          </cell>
          <cell r="L1376" t="str">
            <v>Still Red</v>
          </cell>
          <cell r="M1376" t="str">
            <v>Best</v>
          </cell>
          <cell r="N1376">
            <v>15.6991</v>
          </cell>
          <cell r="O1376">
            <v>4.2750000000000004</v>
          </cell>
        </row>
        <row r="1377">
          <cell r="B1377">
            <v>26657</v>
          </cell>
          <cell r="C1377" t="str">
            <v>GRAHAM'S 30 YO TAWNY 75x6</v>
          </cell>
          <cell r="D1377" t="str">
            <v>Graham's 30 Year Old Tawny Port</v>
          </cell>
          <cell r="E1377" t="str">
            <v>EA</v>
          </cell>
          <cell r="F1377">
            <v>6</v>
          </cell>
          <cell r="G1377" t="str">
            <v>75 cl x 6</v>
          </cell>
          <cell r="H1377" t="str">
            <v>U</v>
          </cell>
          <cell r="I1377" t="str">
            <v>Portugal</v>
          </cell>
          <cell r="J1377" t="str">
            <v>Portugal</v>
          </cell>
          <cell r="K1377" t="str">
            <v>Douro</v>
          </cell>
          <cell r="M1377" t="str">
            <v>Fortified Wine</v>
          </cell>
          <cell r="N1377">
            <v>42.883000000000003</v>
          </cell>
          <cell r="O1377">
            <v>4.2750000000000004</v>
          </cell>
        </row>
        <row r="1378">
          <cell r="B1378">
            <v>28253</v>
          </cell>
          <cell r="C1378" t="str">
            <v>GRAHAMS 10YR TAWNY 75X6</v>
          </cell>
          <cell r="D1378" t="str">
            <v>Graham's 10 Year Old Tawny Port</v>
          </cell>
          <cell r="E1378" t="str">
            <v>EA</v>
          </cell>
          <cell r="F1378">
            <v>6</v>
          </cell>
          <cell r="G1378" t="str">
            <v>75 cl x 6</v>
          </cell>
          <cell r="H1378" t="str">
            <v>U</v>
          </cell>
          <cell r="I1378" t="str">
            <v>Portugal</v>
          </cell>
          <cell r="J1378" t="str">
            <v>Portugal</v>
          </cell>
          <cell r="K1378" t="str">
            <v>Douro</v>
          </cell>
          <cell r="M1378" t="str">
            <v>Better</v>
          </cell>
          <cell r="N1378">
            <v>9.9496000000000002</v>
          </cell>
          <cell r="O1378">
            <v>4.2750000000000004</v>
          </cell>
        </row>
        <row r="1379">
          <cell r="B1379">
            <v>28256</v>
          </cell>
          <cell r="C1379" t="str">
            <v>GRAHAMS FINE WHITE PORT 75X6</v>
          </cell>
          <cell r="D1379" t="str">
            <v>Graham's Fine White Port</v>
          </cell>
          <cell r="E1379" t="str">
            <v>EA</v>
          </cell>
          <cell r="F1379">
            <v>6</v>
          </cell>
          <cell r="G1379" t="str">
            <v>75 cl x 6</v>
          </cell>
          <cell r="H1379" t="str">
            <v>U</v>
          </cell>
          <cell r="I1379" t="str">
            <v>Portugal</v>
          </cell>
          <cell r="J1379" t="str">
            <v>Portugal</v>
          </cell>
          <cell r="K1379" t="str">
            <v>Douro</v>
          </cell>
          <cell r="L1379" t="str">
            <v>Still White</v>
          </cell>
          <cell r="M1379" t="str">
            <v>Good</v>
          </cell>
          <cell r="N1379">
            <v>4.3982999999999999</v>
          </cell>
          <cell r="O1379">
            <v>4.0613000000000001</v>
          </cell>
        </row>
        <row r="1380">
          <cell r="B1380">
            <v>28342</v>
          </cell>
          <cell r="C1380" t="str">
            <v>GRAHAMS 20YO TAWNY 75X6</v>
          </cell>
          <cell r="D1380" t="str">
            <v>Graham's 20 Year Old Tawny Port</v>
          </cell>
          <cell r="E1380" t="str">
            <v>EA</v>
          </cell>
          <cell r="F1380">
            <v>6</v>
          </cell>
          <cell r="G1380" t="str">
            <v>75 cl x 6</v>
          </cell>
          <cell r="H1380" t="str">
            <v>U</v>
          </cell>
          <cell r="I1380" t="str">
            <v>Portugal</v>
          </cell>
          <cell r="J1380" t="str">
            <v>Portugal</v>
          </cell>
          <cell r="K1380" t="str">
            <v>Douro</v>
          </cell>
          <cell r="M1380" t="str">
            <v>Fortified Wine</v>
          </cell>
          <cell r="N1380">
            <v>21.318000000000001</v>
          </cell>
          <cell r="O1380">
            <v>4.2750000000000004</v>
          </cell>
        </row>
        <row r="1381">
          <cell r="B1381">
            <v>38074</v>
          </cell>
          <cell r="C1381" t="str">
            <v>GRAHAMS NO5 WHITE PORT 75X6</v>
          </cell>
          <cell r="D1381" t="str">
            <v>Graham's Blend No 5 White Port</v>
          </cell>
          <cell r="E1381" t="str">
            <v>EA</v>
          </cell>
          <cell r="F1381">
            <v>6</v>
          </cell>
          <cell r="G1381" t="str">
            <v>75 cl x 6</v>
          </cell>
          <cell r="H1381" t="str">
            <v>S</v>
          </cell>
          <cell r="I1381" t="str">
            <v>Portugal</v>
          </cell>
          <cell r="J1381" t="str">
            <v>Portugal</v>
          </cell>
          <cell r="K1381" t="str">
            <v>Douro</v>
          </cell>
          <cell r="L1381" t="str">
            <v>Still White</v>
          </cell>
          <cell r="M1381" t="str">
            <v>Best</v>
          </cell>
          <cell r="N1381">
            <v>11.904999999999999</v>
          </cell>
          <cell r="O1381">
            <v>4.0613000000000001</v>
          </cell>
        </row>
        <row r="1382">
          <cell r="B1382">
            <v>36628</v>
          </cell>
          <cell r="C1382" t="str">
            <v>GRAHAMS 10YR TAWNY 20X12</v>
          </cell>
          <cell r="D1382" t="str">
            <v>Graham's 10 Year Old Tawny Port</v>
          </cell>
          <cell r="E1382" t="str">
            <v>EA</v>
          </cell>
          <cell r="F1382">
            <v>12</v>
          </cell>
          <cell r="G1382" t="str">
            <v>20 cl x 12</v>
          </cell>
          <cell r="H1382" t="str">
            <v>U</v>
          </cell>
          <cell r="I1382" t="str">
            <v>Portugal</v>
          </cell>
          <cell r="J1382" t="str">
            <v>Portugal</v>
          </cell>
          <cell r="K1382" t="str">
            <v>Douro</v>
          </cell>
          <cell r="M1382" t="str">
            <v>Fortified Wine</v>
          </cell>
          <cell r="N1382">
            <v>3.9723999999999999</v>
          </cell>
          <cell r="O1382">
            <v>1.1399999999999999</v>
          </cell>
        </row>
        <row r="1383">
          <cell r="B1383">
            <v>13377</v>
          </cell>
          <cell r="C1383" t="str">
            <v>GRAHAMS LBV PORT 37.5x12</v>
          </cell>
          <cell r="D1383" t="str">
            <v>Graham's Late Bottled Vintage Port</v>
          </cell>
          <cell r="E1383" t="str">
            <v>EA</v>
          </cell>
          <cell r="F1383">
            <v>12</v>
          </cell>
          <cell r="G1383" t="str">
            <v>37.5 cl x 12</v>
          </cell>
          <cell r="H1383" t="str">
            <v>S</v>
          </cell>
          <cell r="I1383" t="str">
            <v>Portugal</v>
          </cell>
          <cell r="J1383" t="str">
            <v>Portugal</v>
          </cell>
          <cell r="K1383" t="str">
            <v>Douro</v>
          </cell>
          <cell r="M1383" t="str">
            <v>Better</v>
          </cell>
          <cell r="N1383">
            <v>5.1546000000000003</v>
          </cell>
          <cell r="O1383">
            <v>2.1375000000000002</v>
          </cell>
        </row>
        <row r="1384">
          <cell r="B1384">
            <v>11320</v>
          </cell>
          <cell r="C1384" t="str">
            <v>TOURVILLE ROSE ANJOU 75x6</v>
          </cell>
          <cell r="D1384" t="str">
            <v>Anjou Rosé, J. Tourville</v>
          </cell>
          <cell r="E1384" t="str">
            <v>EA</v>
          </cell>
          <cell r="F1384">
            <v>6</v>
          </cell>
          <cell r="G1384" t="str">
            <v>75 cl x 6</v>
          </cell>
          <cell r="H1384" t="str">
            <v>U</v>
          </cell>
          <cell r="I1384" t="str">
            <v>France</v>
          </cell>
          <cell r="J1384" t="str">
            <v>France</v>
          </cell>
          <cell r="K1384" t="str">
            <v>Loire Valley</v>
          </cell>
          <cell r="M1384" t="str">
            <v>Good</v>
          </cell>
          <cell r="N1384">
            <v>2.5362</v>
          </cell>
          <cell r="O1384">
            <v>2.6718999999999999</v>
          </cell>
        </row>
        <row r="1385">
          <cell r="B1385">
            <v>11436</v>
          </cell>
          <cell r="C1385" t="str">
            <v>CUVEE DES VIGNERONS WHITE 75x6</v>
          </cell>
          <cell r="D1385" t="str">
            <v>Cuvée des Vignerons Blanc, Vin de France</v>
          </cell>
          <cell r="E1385" t="str">
            <v>EA</v>
          </cell>
          <cell r="F1385">
            <v>6</v>
          </cell>
          <cell r="G1385" t="str">
            <v>75 cl x 6</v>
          </cell>
          <cell r="H1385" t="str">
            <v>S</v>
          </cell>
          <cell r="I1385" t="str">
            <v>France</v>
          </cell>
          <cell r="J1385" t="str">
            <v>France</v>
          </cell>
          <cell r="K1385" t="str">
            <v>France</v>
          </cell>
          <cell r="M1385" t="str">
            <v>Price Fighter</v>
          </cell>
          <cell r="N1385">
            <v>1.7484999999999999</v>
          </cell>
          <cell r="O1385">
            <v>2.3513000000000002</v>
          </cell>
        </row>
        <row r="1386">
          <cell r="B1386">
            <v>11445</v>
          </cell>
          <cell r="C1386" t="str">
            <v>CUVEE DES VIGNERONS RED 75x6</v>
          </cell>
          <cell r="D1386" t="str">
            <v>Cuvée des Vignerons Rouge, Vin de France</v>
          </cell>
          <cell r="E1386" t="str">
            <v>EA</v>
          </cell>
          <cell r="F1386">
            <v>6</v>
          </cell>
          <cell r="G1386" t="str">
            <v>75 cl x 6</v>
          </cell>
          <cell r="H1386" t="str">
            <v>S</v>
          </cell>
          <cell r="I1386" t="str">
            <v>France</v>
          </cell>
          <cell r="J1386" t="str">
            <v>France</v>
          </cell>
          <cell r="K1386" t="str">
            <v>France</v>
          </cell>
          <cell r="M1386" t="str">
            <v>Price Fighter</v>
          </cell>
          <cell r="N1386">
            <v>1.6871</v>
          </cell>
          <cell r="O1386">
            <v>2.6718999999999999</v>
          </cell>
        </row>
        <row r="1387">
          <cell r="B1387">
            <v>44419</v>
          </cell>
          <cell r="C1387" t="str">
            <v>LE BEAU SUD MALBEC 75x6</v>
          </cell>
          <cell r="D1387" t="str">
            <v>Le Beau Sud Malbec Noir, Pays d’Oc</v>
          </cell>
          <cell r="E1387" t="str">
            <v>EA</v>
          </cell>
          <cell r="F1387">
            <v>6</v>
          </cell>
          <cell r="G1387" t="str">
            <v>75 cl x 6</v>
          </cell>
          <cell r="H1387" t="str">
            <v>S</v>
          </cell>
          <cell r="I1387" t="str">
            <v>France</v>
          </cell>
          <cell r="J1387" t="str">
            <v>France</v>
          </cell>
          <cell r="K1387" t="str">
            <v>France</v>
          </cell>
          <cell r="L1387" t="str">
            <v>Still Red</v>
          </cell>
          <cell r="M1387" t="str">
            <v>Good</v>
          </cell>
          <cell r="N1387">
            <v>2.2397999999999998</v>
          </cell>
          <cell r="O1387">
            <v>2.6718999999999999</v>
          </cell>
        </row>
        <row r="1388">
          <cell r="B1388">
            <v>37555</v>
          </cell>
          <cell r="C1388" t="str">
            <v>WOLF BLASS YEL LBL SPK 75X6</v>
          </cell>
          <cell r="D1388" t="str">
            <v>Wolf Blass Yellow Label Sparkling, Australia</v>
          </cell>
          <cell r="E1388" t="str">
            <v>EA</v>
          </cell>
          <cell r="F1388">
            <v>6</v>
          </cell>
          <cell r="G1388" t="str">
            <v>75 cl x 6</v>
          </cell>
          <cell r="H1388" t="str">
            <v>U</v>
          </cell>
          <cell r="I1388" t="str">
            <v>Australia</v>
          </cell>
          <cell r="J1388" t="str">
            <v>Australia</v>
          </cell>
          <cell r="K1388" t="str">
            <v>Australia</v>
          </cell>
          <cell r="L1388" t="str">
            <v>Sparkling White</v>
          </cell>
          <cell r="M1388" t="str">
            <v>Price Fighter</v>
          </cell>
          <cell r="N1388">
            <v>2.9382999999999999</v>
          </cell>
          <cell r="O1388">
            <v>2.3513000000000002</v>
          </cell>
        </row>
        <row r="1389">
          <cell r="B1389">
            <v>14083</v>
          </cell>
          <cell r="C1389" t="str">
            <v>ST HELENA PINOT GRIGIO 75x12</v>
          </cell>
          <cell r="D1389" t="str">
            <v>Fantinel Sant’Helena “Rocciaponca” Pinot Grigio Collio</v>
          </cell>
          <cell r="E1389" t="str">
            <v>EA</v>
          </cell>
          <cell r="F1389">
            <v>12</v>
          </cell>
          <cell r="G1389" t="str">
            <v>75 cl x 12</v>
          </cell>
          <cell r="H1389" t="str">
            <v>S</v>
          </cell>
          <cell r="I1389" t="str">
            <v>Italy</v>
          </cell>
          <cell r="J1389" t="str">
            <v>Italy</v>
          </cell>
          <cell r="K1389" t="str">
            <v>Friuli-Venezia Giulia</v>
          </cell>
          <cell r="M1389" t="str">
            <v>Good</v>
          </cell>
          <cell r="N1389">
            <v>5.5587</v>
          </cell>
          <cell r="O1389">
            <v>2.6718999999999999</v>
          </cell>
        </row>
        <row r="1390">
          <cell r="B1390">
            <v>34109</v>
          </cell>
          <cell r="C1390" t="str">
            <v>SANT HELENA CAB SAUV 75X6</v>
          </cell>
          <cell r="D1390" t="str">
            <v>Fantinel Sant' Helena Cabernet Sauvignon Venezia Giulia</v>
          </cell>
          <cell r="E1390" t="str">
            <v>EA</v>
          </cell>
          <cell r="F1390">
            <v>6</v>
          </cell>
          <cell r="G1390" t="str">
            <v>75 cl x 6</v>
          </cell>
          <cell r="H1390" t="str">
            <v>U</v>
          </cell>
          <cell r="I1390" t="str">
            <v>Italy</v>
          </cell>
          <cell r="J1390" t="str">
            <v>Italy</v>
          </cell>
          <cell r="K1390" t="str">
            <v>Venezie</v>
          </cell>
          <cell r="L1390" t="str">
            <v>Still Red</v>
          </cell>
          <cell r="M1390" t="str">
            <v>Better</v>
          </cell>
          <cell r="N1390">
            <v>6.1451000000000002</v>
          </cell>
          <cell r="O1390">
            <v>2.6718999999999999</v>
          </cell>
        </row>
        <row r="1391">
          <cell r="B1391">
            <v>34110</v>
          </cell>
          <cell r="C1391" t="str">
            <v>SANT HELENA FRIULANO 75X6</v>
          </cell>
          <cell r="D1391" t="str">
            <v>Fantinel Sant’Helena “Rijeka” Friulano Collio</v>
          </cell>
          <cell r="E1391" t="str">
            <v>EA</v>
          </cell>
          <cell r="F1391">
            <v>6</v>
          </cell>
          <cell r="G1391" t="str">
            <v>75 cl x 6</v>
          </cell>
          <cell r="H1391" t="str">
            <v>S</v>
          </cell>
          <cell r="I1391" t="str">
            <v>Italy</v>
          </cell>
          <cell r="J1391" t="str">
            <v>Italy</v>
          </cell>
          <cell r="K1391" t="str">
            <v>Friuli-Venezia Giulia</v>
          </cell>
          <cell r="L1391" t="str">
            <v>Still White</v>
          </cell>
          <cell r="M1391" t="str">
            <v>Better</v>
          </cell>
          <cell r="N1391">
            <v>5.6451000000000002</v>
          </cell>
          <cell r="O1391">
            <v>2.6718999999999999</v>
          </cell>
        </row>
        <row r="1392">
          <cell r="B1392">
            <v>34111</v>
          </cell>
          <cell r="C1392" t="str">
            <v>SANT HELENA FRONTIERE 75X6</v>
          </cell>
          <cell r="D1392" t="str">
            <v>Fantinel Sant’Helena Frontiere Collio Bianco Collio</v>
          </cell>
          <cell r="E1392" t="str">
            <v>EA</v>
          </cell>
          <cell r="F1392">
            <v>6</v>
          </cell>
          <cell r="G1392" t="str">
            <v>75 cl x 6</v>
          </cell>
          <cell r="H1392" t="str">
            <v>U</v>
          </cell>
          <cell r="I1392" t="str">
            <v>Italy</v>
          </cell>
          <cell r="J1392" t="str">
            <v>Italy</v>
          </cell>
          <cell r="K1392" t="str">
            <v>Friuli-Venezia Giulia</v>
          </cell>
          <cell r="L1392" t="str">
            <v>Still White</v>
          </cell>
          <cell r="M1392" t="str">
            <v>Better</v>
          </cell>
          <cell r="N1392">
            <v>9.0661000000000005</v>
          </cell>
          <cell r="O1392">
            <v>2.6718999999999999</v>
          </cell>
        </row>
        <row r="1393">
          <cell r="B1393">
            <v>34112</v>
          </cell>
          <cell r="C1393" t="str">
            <v>SANT HELENA REFOSCO 75X6</v>
          </cell>
          <cell r="D1393" t="str">
            <v>Fantinel Sant’Helena “Mario” Refosco dal Peduncolo Rosso Venezia</v>
          </cell>
          <cell r="E1393" t="str">
            <v>EA</v>
          </cell>
          <cell r="F1393">
            <v>6</v>
          </cell>
          <cell r="G1393" t="str">
            <v>75 cl x 6</v>
          </cell>
          <cell r="H1393" t="str">
            <v>S</v>
          </cell>
          <cell r="I1393" t="str">
            <v>Italy</v>
          </cell>
          <cell r="J1393" t="str">
            <v>Italy</v>
          </cell>
          <cell r="K1393" t="str">
            <v>Venezie</v>
          </cell>
          <cell r="L1393" t="str">
            <v>Still Red</v>
          </cell>
          <cell r="M1393" t="str">
            <v>Better</v>
          </cell>
          <cell r="N1393">
            <v>6.1451000000000002</v>
          </cell>
          <cell r="O1393">
            <v>2.6718999999999999</v>
          </cell>
        </row>
        <row r="1394">
          <cell r="B1394">
            <v>34113</v>
          </cell>
          <cell r="C1394" t="str">
            <v>SANT HELENA VENKO 75X6</v>
          </cell>
          <cell r="D1394" t="str">
            <v>Collio Rosso, Venko, Tenuta Sant’ Helena, Fantinel</v>
          </cell>
          <cell r="E1394" t="str">
            <v>EA</v>
          </cell>
          <cell r="F1394">
            <v>6</v>
          </cell>
          <cell r="G1394" t="str">
            <v>75 cl x 6</v>
          </cell>
          <cell r="H1394" t="str">
            <v>U</v>
          </cell>
          <cell r="I1394" t="str">
            <v>Italy</v>
          </cell>
          <cell r="J1394" t="str">
            <v>Italy</v>
          </cell>
          <cell r="K1394" t="str">
            <v>Friuli-Venezia Giulia</v>
          </cell>
          <cell r="L1394" t="str">
            <v>Still Red</v>
          </cell>
          <cell r="M1394" t="str">
            <v>Better</v>
          </cell>
          <cell r="N1394">
            <v>10.0837</v>
          </cell>
          <cell r="O1394">
            <v>2.6718999999999999</v>
          </cell>
        </row>
        <row r="1395">
          <cell r="B1395">
            <v>35185</v>
          </cell>
          <cell r="C1395" t="str">
            <v>SANT HELENA SAUVIGNON 75X6</v>
          </cell>
          <cell r="D1395" t="str">
            <v>Fantinel Sant’Helena “Judri” Sauvignon Blanc Collio</v>
          </cell>
          <cell r="E1395" t="str">
            <v>EA</v>
          </cell>
          <cell r="F1395">
            <v>6</v>
          </cell>
          <cell r="G1395" t="str">
            <v>75 cl x 6</v>
          </cell>
          <cell r="H1395" t="str">
            <v>S</v>
          </cell>
          <cell r="I1395" t="str">
            <v>Italy</v>
          </cell>
          <cell r="J1395" t="str">
            <v>Italy</v>
          </cell>
          <cell r="K1395" t="str">
            <v>Friuli-Venezia Giulia</v>
          </cell>
          <cell r="L1395" t="str">
            <v>Still White</v>
          </cell>
          <cell r="M1395" t="str">
            <v>Better</v>
          </cell>
          <cell r="N1395">
            <v>5.6451000000000002</v>
          </cell>
          <cell r="O1395">
            <v>2.6718999999999999</v>
          </cell>
        </row>
        <row r="1396">
          <cell r="B1396">
            <v>44787</v>
          </cell>
          <cell r="C1396" t="str">
            <v>BELVINO ROSE PINOT G 11% 75X12</v>
          </cell>
          <cell r="D1396" t="str">
            <v>Belvino Pinot Grigio Rosato, delle Venezie</v>
          </cell>
          <cell r="E1396" t="str">
            <v>EA</v>
          </cell>
          <cell r="F1396">
            <v>12</v>
          </cell>
          <cell r="G1396" t="str">
            <v>75 cl x 12</v>
          </cell>
          <cell r="H1396" t="str">
            <v>U</v>
          </cell>
          <cell r="I1396" t="str">
            <v>Italy</v>
          </cell>
          <cell r="J1396" t="str">
            <v>Italy</v>
          </cell>
          <cell r="K1396" t="str">
            <v>Italy</v>
          </cell>
          <cell r="L1396" t="str">
            <v>Still Rose</v>
          </cell>
          <cell r="M1396" t="str">
            <v>Price Fighter</v>
          </cell>
          <cell r="N1396">
            <v>1.6464000000000001</v>
          </cell>
          <cell r="O1396">
            <v>2.3513000000000002</v>
          </cell>
        </row>
        <row r="1397">
          <cell r="B1397">
            <v>45985</v>
          </cell>
          <cell r="C1397" t="str">
            <v>BELVINO PINOT GRI 10.5% 75x12</v>
          </cell>
          <cell r="D1397" t="str">
            <v>Belvino Pinot Grigio delle Venezie</v>
          </cell>
          <cell r="E1397" t="str">
            <v>EA</v>
          </cell>
          <cell r="F1397">
            <v>12</v>
          </cell>
          <cell r="G1397" t="str">
            <v>75 cl x 12</v>
          </cell>
          <cell r="H1397" t="str">
            <v>S</v>
          </cell>
          <cell r="I1397" t="str">
            <v>Italy</v>
          </cell>
          <cell r="J1397" t="str">
            <v>Italy</v>
          </cell>
          <cell r="K1397" t="str">
            <v>Italy</v>
          </cell>
          <cell r="M1397" t="str">
            <v>Price Fighter</v>
          </cell>
          <cell r="N1397">
            <v>1.6151</v>
          </cell>
          <cell r="O1397">
            <v>2.2444000000000002</v>
          </cell>
        </row>
        <row r="1398">
          <cell r="B1398">
            <v>46103</v>
          </cell>
          <cell r="C1398" t="str">
            <v>BELVINO ROSE PG 10.5% 75X12</v>
          </cell>
          <cell r="D1398" t="str">
            <v>Belvino Pinot Grigio Rosato, delle Venezie</v>
          </cell>
          <cell r="E1398" t="str">
            <v>EA</v>
          </cell>
          <cell r="F1398">
            <v>12</v>
          </cell>
          <cell r="G1398" t="str">
            <v>75 cl x 12</v>
          </cell>
          <cell r="H1398" t="str">
            <v>S</v>
          </cell>
          <cell r="I1398" t="str">
            <v>Italy</v>
          </cell>
          <cell r="J1398" t="str">
            <v>Italy</v>
          </cell>
          <cell r="K1398" t="str">
            <v>Italy</v>
          </cell>
          <cell r="L1398" t="str">
            <v>Still Rose</v>
          </cell>
          <cell r="M1398" t="str">
            <v>Price Fighter</v>
          </cell>
          <cell r="N1398">
            <v>1.6464000000000001</v>
          </cell>
          <cell r="O1398">
            <v>2.2444000000000002</v>
          </cell>
        </row>
        <row r="1399">
          <cell r="B1399">
            <v>17891</v>
          </cell>
          <cell r="C1399" t="str">
            <v>CH HAUT ROUDIER 37.5x24</v>
          </cell>
          <cell r="D1399" t="str">
            <v>Château Haut Roudier, Bordeaux</v>
          </cell>
          <cell r="E1399" t="str">
            <v>EA</v>
          </cell>
          <cell r="F1399">
            <v>24</v>
          </cell>
          <cell r="G1399" t="str">
            <v>37.5 cl x 24</v>
          </cell>
          <cell r="H1399" t="str">
            <v>U</v>
          </cell>
          <cell r="I1399" t="str">
            <v>France</v>
          </cell>
          <cell r="J1399" t="str">
            <v>France</v>
          </cell>
          <cell r="K1399" t="str">
            <v>Bordeaux</v>
          </cell>
          <cell r="M1399" t="str">
            <v>Good</v>
          </cell>
          <cell r="N1399">
            <v>1.661</v>
          </cell>
          <cell r="O1399">
            <v>1.3359000000000001</v>
          </cell>
        </row>
        <row r="1400">
          <cell r="B1400">
            <v>37253</v>
          </cell>
          <cell r="C1400" t="str">
            <v>STARVE DOG LANE MERLOT 75X6</v>
          </cell>
          <cell r="D1400" t="str">
            <v>Starve Dog Lane Merlot, South Eastern Australia</v>
          </cell>
          <cell r="E1400" t="str">
            <v>EA</v>
          </cell>
          <cell r="F1400">
            <v>6</v>
          </cell>
          <cell r="G1400" t="str">
            <v>75 cl x 6</v>
          </cell>
          <cell r="H1400" t="str">
            <v>U</v>
          </cell>
          <cell r="I1400" t="str">
            <v>Australia</v>
          </cell>
          <cell r="J1400" t="str">
            <v>Australia</v>
          </cell>
          <cell r="K1400" t="str">
            <v>South Eastern Australia</v>
          </cell>
          <cell r="L1400" t="str">
            <v>Still Red</v>
          </cell>
          <cell r="M1400" t="str">
            <v>Good</v>
          </cell>
          <cell r="N1400">
            <v>2.0548999999999999</v>
          </cell>
          <cell r="O1400">
            <v>2.6718999999999999</v>
          </cell>
        </row>
        <row r="1401">
          <cell r="B1401">
            <v>37254</v>
          </cell>
          <cell r="C1401" t="str">
            <v>STARVE DOG LANE SAUVIGNON 75X6</v>
          </cell>
          <cell r="D1401" t="str">
            <v>Starve Dog Lane Sauvignon Blanc, South Eastern Australia</v>
          </cell>
          <cell r="E1401" t="str">
            <v>EA</v>
          </cell>
          <cell r="F1401">
            <v>6</v>
          </cell>
          <cell r="G1401" t="str">
            <v>75 cl x 6</v>
          </cell>
          <cell r="H1401" t="str">
            <v>U</v>
          </cell>
          <cell r="I1401" t="str">
            <v>Australia</v>
          </cell>
          <cell r="J1401" t="str">
            <v>Australia</v>
          </cell>
          <cell r="K1401" t="str">
            <v>South Eastern Australia</v>
          </cell>
          <cell r="L1401" t="str">
            <v>Still White</v>
          </cell>
          <cell r="M1401" t="str">
            <v>Good</v>
          </cell>
          <cell r="N1401">
            <v>2.0548999999999999</v>
          </cell>
          <cell r="O1401">
            <v>2.6718999999999999</v>
          </cell>
        </row>
        <row r="1402">
          <cell r="B1402">
            <v>45534</v>
          </cell>
          <cell r="C1402" t="str">
            <v>SILVERHAND CLASSIC BRUT 75x6</v>
          </cell>
          <cell r="D1402" t="str">
            <v>Silverhand Estate Classic Brut NV</v>
          </cell>
          <cell r="E1402" t="str">
            <v>EA</v>
          </cell>
          <cell r="F1402">
            <v>6</v>
          </cell>
          <cell r="G1402" t="str">
            <v>75 cl x 6</v>
          </cell>
          <cell r="H1402" t="str">
            <v>S</v>
          </cell>
          <cell r="I1402" t="str">
            <v>United Kingdom</v>
          </cell>
          <cell r="J1402" t="str">
            <v>UK</v>
          </cell>
          <cell r="K1402" t="str">
            <v>UK</v>
          </cell>
          <cell r="L1402" t="str">
            <v>Sparkling White</v>
          </cell>
          <cell r="M1402" t="str">
            <v>Best</v>
          </cell>
          <cell r="N1402">
            <v>11.5741</v>
          </cell>
          <cell r="O1402">
            <v>2.6718999999999999</v>
          </cell>
        </row>
        <row r="1403">
          <cell r="B1403">
            <v>45535</v>
          </cell>
          <cell r="C1403" t="str">
            <v>SILVERHAND BLANC DE BL NV 75x6</v>
          </cell>
          <cell r="D1403" t="str">
            <v>Silverhand Estate Blanc de Blancs NV</v>
          </cell>
          <cell r="E1403" t="str">
            <v>EA</v>
          </cell>
          <cell r="F1403">
            <v>6</v>
          </cell>
          <cell r="G1403" t="str">
            <v>75 cl x 6</v>
          </cell>
          <cell r="H1403" t="str">
            <v>S</v>
          </cell>
          <cell r="I1403" t="str">
            <v>United Kingdom</v>
          </cell>
          <cell r="J1403" t="str">
            <v>UK</v>
          </cell>
          <cell r="K1403" t="str">
            <v>UK</v>
          </cell>
          <cell r="L1403" t="str">
            <v>Sparkling White</v>
          </cell>
          <cell r="M1403" t="str">
            <v>Best</v>
          </cell>
          <cell r="N1403">
            <v>13.844099999999999</v>
          </cell>
          <cell r="O1403">
            <v>2.6718999999999999</v>
          </cell>
        </row>
        <row r="1404">
          <cell r="B1404">
            <v>46461</v>
          </cell>
          <cell r="C1404" t="str">
            <v>ORG SILVER REIGN ROSE NV 75x6</v>
          </cell>
          <cell r="D1404" t="str">
            <v>Silver Reign Rose NV Organic, Kent</v>
          </cell>
          <cell r="E1404" t="str">
            <v>EA</v>
          </cell>
          <cell r="F1404">
            <v>6</v>
          </cell>
          <cell r="G1404" t="str">
            <v>75 cl x 6</v>
          </cell>
          <cell r="H1404" t="str">
            <v>S</v>
          </cell>
          <cell r="I1404" t="str">
            <v>United Kingdom</v>
          </cell>
          <cell r="J1404" t="str">
            <v>UK</v>
          </cell>
          <cell r="K1404" t="str">
            <v>Kent</v>
          </cell>
          <cell r="L1404" t="str">
            <v>Sparkling Rose</v>
          </cell>
          <cell r="M1404" t="str">
            <v>Best</v>
          </cell>
          <cell r="N1404">
            <v>8.0350000000000001</v>
          </cell>
          <cell r="O1404">
            <v>2.3513000000000002</v>
          </cell>
        </row>
        <row r="1405">
          <cell r="B1405">
            <v>44048</v>
          </cell>
          <cell r="C1405" t="str">
            <v>CHENAS SPARGOUTE PRINT 20 75X6</v>
          </cell>
          <cell r="D1405" t="str">
            <v>Chénas Spargoute Printanière 2020, Cave de Chénas</v>
          </cell>
          <cell r="E1405" t="str">
            <v>EA</v>
          </cell>
          <cell r="F1405">
            <v>6</v>
          </cell>
          <cell r="G1405" t="str">
            <v>75 cl x 6</v>
          </cell>
          <cell r="H1405" t="str">
            <v>S</v>
          </cell>
          <cell r="I1405" t="str">
            <v>France</v>
          </cell>
          <cell r="J1405" t="str">
            <v>France</v>
          </cell>
          <cell r="K1405" t="str">
            <v>France</v>
          </cell>
          <cell r="L1405" t="str">
            <v>Still Red</v>
          </cell>
          <cell r="M1405" t="str">
            <v>Better</v>
          </cell>
          <cell r="N1405">
            <v>6.8800999999999997</v>
          </cell>
          <cell r="O1405">
            <v>2.6718999999999999</v>
          </cell>
        </row>
        <row r="1406">
          <cell r="B1406">
            <v>44049</v>
          </cell>
          <cell r="C1406" t="str">
            <v>CHENAS MOULIN  SILENE 20 75X6</v>
          </cell>
          <cell r="D1406" t="str">
            <v>Moulin à Vent Silène Penchée 2020, Cave de Chénas</v>
          </cell>
          <cell r="E1406" t="str">
            <v>EA</v>
          </cell>
          <cell r="F1406">
            <v>6</v>
          </cell>
          <cell r="G1406" t="str">
            <v>75 cl x 6</v>
          </cell>
          <cell r="H1406" t="str">
            <v>S</v>
          </cell>
          <cell r="I1406" t="str">
            <v>France</v>
          </cell>
          <cell r="J1406" t="str">
            <v>France</v>
          </cell>
          <cell r="K1406" t="str">
            <v>France</v>
          </cell>
          <cell r="L1406" t="str">
            <v>Still Red</v>
          </cell>
          <cell r="M1406" t="str">
            <v>Better</v>
          </cell>
          <cell r="N1406">
            <v>7.0555000000000003</v>
          </cell>
          <cell r="O1406">
            <v>2.6718999999999999</v>
          </cell>
        </row>
        <row r="1407">
          <cell r="B1407">
            <v>10277</v>
          </cell>
          <cell r="C1407" t="str">
            <v>M.DE MORANO RIOJA JOVEN 75X12</v>
          </cell>
          <cell r="D1407" t="str">
            <v>Marqués de Morano Rioja Joven</v>
          </cell>
          <cell r="E1407" t="str">
            <v>EA</v>
          </cell>
          <cell r="F1407">
            <v>12</v>
          </cell>
          <cell r="G1407" t="str">
            <v>75 cl x 12</v>
          </cell>
          <cell r="H1407" t="str">
            <v>U</v>
          </cell>
          <cell r="I1407" t="str">
            <v>Spain</v>
          </cell>
          <cell r="J1407" t="str">
            <v>Spain</v>
          </cell>
          <cell r="K1407" t="str">
            <v>Rioja</v>
          </cell>
          <cell r="M1407" t="str">
            <v>Price Fighter</v>
          </cell>
          <cell r="N1407">
            <v>1.5412999999999999</v>
          </cell>
          <cell r="O1407">
            <v>2.6718999999999999</v>
          </cell>
        </row>
        <row r="1408">
          <cell r="B1408">
            <v>17916</v>
          </cell>
          <cell r="C1408" t="str">
            <v>MARQUES MORANO CRIANZA 75x12</v>
          </cell>
          <cell r="D1408" t="str">
            <v>Marqués de Morano Rioja Crianza</v>
          </cell>
          <cell r="E1408" t="str">
            <v>EA</v>
          </cell>
          <cell r="F1408">
            <v>12</v>
          </cell>
          <cell r="G1408" t="str">
            <v>75 cl x 12</v>
          </cell>
          <cell r="H1408" t="str">
            <v>U</v>
          </cell>
          <cell r="I1408" t="str">
            <v>Spain</v>
          </cell>
          <cell r="J1408" t="str">
            <v>Spain</v>
          </cell>
          <cell r="K1408" t="str">
            <v>Rioja</v>
          </cell>
          <cell r="M1408" t="str">
            <v>Good</v>
          </cell>
          <cell r="N1408">
            <v>1.9153</v>
          </cell>
          <cell r="O1408">
            <v>2.6718999999999999</v>
          </cell>
        </row>
        <row r="1409">
          <cell r="B1409">
            <v>39338</v>
          </cell>
          <cell r="C1409" t="str">
            <v>MARQUES MORANO RESERVA 75X6</v>
          </cell>
          <cell r="D1409" t="str">
            <v>Marqués de Morano Rioja Reserva</v>
          </cell>
          <cell r="E1409" t="str">
            <v>EA</v>
          </cell>
          <cell r="F1409">
            <v>6</v>
          </cell>
          <cell r="G1409" t="str">
            <v>75 cl x 6</v>
          </cell>
          <cell r="H1409" t="str">
            <v>S</v>
          </cell>
          <cell r="I1409" t="str">
            <v>Spain</v>
          </cell>
          <cell r="J1409" t="str">
            <v>Spain</v>
          </cell>
          <cell r="K1409" t="str">
            <v>Rioja</v>
          </cell>
          <cell r="L1409" t="str">
            <v>Still Red</v>
          </cell>
          <cell r="M1409" t="str">
            <v>Good</v>
          </cell>
          <cell r="N1409">
            <v>2.9876</v>
          </cell>
          <cell r="O1409">
            <v>2.6718999999999999</v>
          </cell>
        </row>
        <row r="1410">
          <cell r="B1410">
            <v>42885</v>
          </cell>
          <cell r="C1410" t="str">
            <v>MARQUES MORANO CRIANZA 75x6</v>
          </cell>
          <cell r="D1410" t="str">
            <v>Marqués de Morano Rioja Crianza</v>
          </cell>
          <cell r="E1410" t="str">
            <v>EA</v>
          </cell>
          <cell r="F1410">
            <v>6</v>
          </cell>
          <cell r="G1410" t="str">
            <v>75 cl x 6</v>
          </cell>
          <cell r="H1410" t="str">
            <v>S</v>
          </cell>
          <cell r="I1410" t="str">
            <v>Spain</v>
          </cell>
          <cell r="J1410" t="str">
            <v>Spain</v>
          </cell>
          <cell r="K1410" t="str">
            <v>Rioja</v>
          </cell>
          <cell r="M1410" t="str">
            <v>Price Fighter</v>
          </cell>
          <cell r="N1410">
            <v>2.2507999999999999</v>
          </cell>
          <cell r="O1410">
            <v>2.6718999999999999</v>
          </cell>
        </row>
        <row r="1411">
          <cell r="B1411">
            <v>42886</v>
          </cell>
          <cell r="C1411" t="str">
            <v>MARQUES MORANO JOVEN 75X6</v>
          </cell>
          <cell r="D1411" t="str">
            <v>Marqués de Morano Rioja Joven</v>
          </cell>
          <cell r="E1411" t="str">
            <v>EA</v>
          </cell>
          <cell r="F1411">
            <v>6</v>
          </cell>
          <cell r="G1411" t="str">
            <v>75 cl x 6</v>
          </cell>
          <cell r="H1411" t="str">
            <v>S</v>
          </cell>
          <cell r="I1411" t="str">
            <v>Spain</v>
          </cell>
          <cell r="J1411" t="str">
            <v>Spain</v>
          </cell>
          <cell r="K1411" t="str">
            <v>Rioja</v>
          </cell>
          <cell r="L1411" t="str">
            <v>Still Red</v>
          </cell>
          <cell r="M1411" t="str">
            <v>Price Fighter</v>
          </cell>
          <cell r="N1411">
            <v>1.8561000000000001</v>
          </cell>
          <cell r="O1411">
            <v>2.6718999999999999</v>
          </cell>
        </row>
        <row r="1412">
          <cell r="B1412">
            <v>29020</v>
          </cell>
          <cell r="C1412" t="str">
            <v>CAMPBELL R/GLEN MUSCAT 37.5X6</v>
          </cell>
          <cell r="D1412" t="str">
            <v>Campbell Rutherglen Muscat</v>
          </cell>
          <cell r="E1412" t="str">
            <v>EA</v>
          </cell>
          <cell r="F1412">
            <v>6</v>
          </cell>
          <cell r="G1412" t="str">
            <v>37.5 cl x 6</v>
          </cell>
          <cell r="H1412" t="str">
            <v>U</v>
          </cell>
          <cell r="I1412" t="str">
            <v>Australia</v>
          </cell>
          <cell r="J1412" t="str">
            <v>Australia</v>
          </cell>
          <cell r="K1412" t="str">
            <v>Victoria</v>
          </cell>
          <cell r="L1412" t="str">
            <v>Still White</v>
          </cell>
          <cell r="M1412" t="str">
            <v>Best</v>
          </cell>
          <cell r="N1412">
            <v>7.1710000000000003</v>
          </cell>
          <cell r="O1412">
            <v>1.8703000000000001</v>
          </cell>
        </row>
        <row r="1413">
          <cell r="B1413">
            <v>19422</v>
          </cell>
          <cell r="C1413" t="str">
            <v>FONTANA FRASCATI T.GRIFI 75X6</v>
          </cell>
          <cell r="D1413" t="str">
            <v>Frascati Terre dei Grifi, Fontana Candida</v>
          </cell>
          <cell r="E1413" t="str">
            <v>EA</v>
          </cell>
          <cell r="F1413">
            <v>6</v>
          </cell>
          <cell r="G1413" t="str">
            <v>75 cl x 6</v>
          </cell>
          <cell r="H1413" t="str">
            <v>S</v>
          </cell>
          <cell r="I1413" t="str">
            <v>Italy</v>
          </cell>
          <cell r="J1413" t="str">
            <v>Italy</v>
          </cell>
          <cell r="K1413" t="str">
            <v>Lazio</v>
          </cell>
          <cell r="L1413" t="str">
            <v>Still White</v>
          </cell>
          <cell r="M1413" t="str">
            <v>Good</v>
          </cell>
          <cell r="N1413">
            <v>2.5749</v>
          </cell>
          <cell r="O1413">
            <v>2.6718999999999999</v>
          </cell>
        </row>
        <row r="1414">
          <cell r="B1414">
            <v>19481</v>
          </cell>
          <cell r="C1414" t="str">
            <v>FONTANA FRASCATI 75X6</v>
          </cell>
          <cell r="D1414" t="str">
            <v>Frascati, Fontana Candida</v>
          </cell>
          <cell r="E1414" t="str">
            <v>EA</v>
          </cell>
          <cell r="F1414">
            <v>6</v>
          </cell>
          <cell r="G1414" t="str">
            <v>75 cl x 6</v>
          </cell>
          <cell r="H1414" t="str">
            <v>U</v>
          </cell>
          <cell r="I1414" t="str">
            <v>Italy</v>
          </cell>
          <cell r="J1414" t="str">
            <v>Italy</v>
          </cell>
          <cell r="K1414" t="str">
            <v>Lazio</v>
          </cell>
          <cell r="L1414" t="str">
            <v>Still White</v>
          </cell>
          <cell r="M1414" t="str">
            <v>Good</v>
          </cell>
          <cell r="N1414">
            <v>2.1781000000000001</v>
          </cell>
          <cell r="O1414">
            <v>2.6718999999999999</v>
          </cell>
        </row>
        <row r="1415">
          <cell r="B1415">
            <v>19483</v>
          </cell>
          <cell r="C1415" t="str">
            <v>FONTANA S.TERESA FRASCATI 75X6</v>
          </cell>
          <cell r="D1415" t="str">
            <v>Frascati Superiore Vigneto Santa Teresa, Fontana Candida</v>
          </cell>
          <cell r="E1415" t="str">
            <v>EA</v>
          </cell>
          <cell r="F1415">
            <v>6</v>
          </cell>
          <cell r="G1415" t="str">
            <v>75 cl x 6</v>
          </cell>
          <cell r="H1415" t="str">
            <v>U</v>
          </cell>
          <cell r="I1415" t="str">
            <v>Italy</v>
          </cell>
          <cell r="J1415" t="str">
            <v>Italy</v>
          </cell>
          <cell r="K1415" t="str">
            <v>Lazio</v>
          </cell>
          <cell r="L1415" t="str">
            <v>Still White</v>
          </cell>
          <cell r="M1415" t="str">
            <v>Good</v>
          </cell>
          <cell r="N1415">
            <v>3.3468</v>
          </cell>
          <cell r="O1415">
            <v>2.6718999999999999</v>
          </cell>
        </row>
        <row r="1416">
          <cell r="B1416">
            <v>19484</v>
          </cell>
          <cell r="C1416" t="str">
            <v>FONTANA TOGALE MERLOT 75X6</v>
          </cell>
          <cell r="D1416" t="str">
            <v>Togale Merlot del Lazio, Fontana Candida</v>
          </cell>
          <cell r="E1416" t="str">
            <v>EA</v>
          </cell>
          <cell r="F1416">
            <v>6</v>
          </cell>
          <cell r="G1416" t="str">
            <v>75 cl x 6</v>
          </cell>
          <cell r="H1416" t="str">
            <v>S</v>
          </cell>
          <cell r="I1416" t="str">
            <v>Italy</v>
          </cell>
          <cell r="J1416" t="str">
            <v>Italy</v>
          </cell>
          <cell r="K1416" t="str">
            <v>Lazio</v>
          </cell>
          <cell r="L1416" t="str">
            <v>Still Red</v>
          </cell>
          <cell r="M1416" t="str">
            <v>Good</v>
          </cell>
          <cell r="N1416">
            <v>2.7240000000000002</v>
          </cell>
          <cell r="O1416">
            <v>2.6718999999999999</v>
          </cell>
        </row>
        <row r="1417">
          <cell r="B1417">
            <v>20693</v>
          </cell>
          <cell r="C1417" t="str">
            <v>SIROE FONTANA CANDIDA  75X6</v>
          </cell>
          <cell r="D1417" t="str">
            <v>Syrah Lazio Sìroe, Fontana Candida</v>
          </cell>
          <cell r="E1417" t="str">
            <v>EA</v>
          </cell>
          <cell r="F1417">
            <v>6</v>
          </cell>
          <cell r="G1417" t="str">
            <v>75 cl x 6</v>
          </cell>
          <cell r="H1417" t="str">
            <v>U</v>
          </cell>
          <cell r="I1417" t="str">
            <v>Italy</v>
          </cell>
          <cell r="J1417" t="str">
            <v>Italy</v>
          </cell>
          <cell r="K1417" t="str">
            <v>Lazio</v>
          </cell>
          <cell r="L1417" t="str">
            <v>Still Red</v>
          </cell>
          <cell r="M1417" t="str">
            <v>Good</v>
          </cell>
          <cell r="N1417">
            <v>2.6269</v>
          </cell>
          <cell r="O1417">
            <v>2.6718999999999999</v>
          </cell>
        </row>
        <row r="1418">
          <cell r="B1418">
            <v>19507</v>
          </cell>
          <cell r="C1418" t="str">
            <v>RUFFINO CHIANTI  37.5x24</v>
          </cell>
          <cell r="D1418" t="str">
            <v>Chianti, Ruffino</v>
          </cell>
          <cell r="E1418" t="str">
            <v>EA</v>
          </cell>
          <cell r="F1418">
            <v>24</v>
          </cell>
          <cell r="G1418" t="str">
            <v>37.5 cl x 24</v>
          </cell>
          <cell r="H1418" t="str">
            <v>S</v>
          </cell>
          <cell r="I1418" t="str">
            <v>Italy</v>
          </cell>
          <cell r="J1418" t="str">
            <v>Italy</v>
          </cell>
          <cell r="K1418" t="str">
            <v>Toscana</v>
          </cell>
          <cell r="L1418" t="str">
            <v>Still Red</v>
          </cell>
          <cell r="M1418" t="str">
            <v>Good</v>
          </cell>
          <cell r="N1418">
            <v>2.7363</v>
          </cell>
          <cell r="O1418">
            <v>1.3359000000000001</v>
          </cell>
        </row>
        <row r="1419">
          <cell r="B1419">
            <v>19449</v>
          </cell>
          <cell r="C1419" t="str">
            <v>BRUNELLO GREPPONE RUFFINO 75X6</v>
          </cell>
          <cell r="D1419" t="str">
            <v>Brunello di Montalcino Greppone Mazzi Estate, Ruffino</v>
          </cell>
          <cell r="E1419" t="str">
            <v>EA</v>
          </cell>
          <cell r="F1419">
            <v>6</v>
          </cell>
          <cell r="G1419" t="str">
            <v>75 cl x 6</v>
          </cell>
          <cell r="H1419" t="str">
            <v>S</v>
          </cell>
          <cell r="I1419" t="str">
            <v>Italy</v>
          </cell>
          <cell r="J1419" t="str">
            <v>Italy</v>
          </cell>
          <cell r="K1419" t="str">
            <v>Toscana</v>
          </cell>
          <cell r="L1419" t="str">
            <v>Still Red</v>
          </cell>
          <cell r="M1419" t="str">
            <v>Best</v>
          </cell>
          <cell r="N1419">
            <v>24.057400000000001</v>
          </cell>
          <cell r="O1419">
            <v>2.6718999999999999</v>
          </cell>
        </row>
        <row r="1420">
          <cell r="B1420">
            <v>19497</v>
          </cell>
          <cell r="C1420" t="str">
            <v>RUFFINO MODUS TOSCANA 75x6</v>
          </cell>
          <cell r="D1420" t="str">
            <v>Modus, Toscana, Ruffino</v>
          </cell>
          <cell r="E1420" t="str">
            <v>EA</v>
          </cell>
          <cell r="F1420">
            <v>6</v>
          </cell>
          <cell r="G1420" t="str">
            <v>75 cl x 6</v>
          </cell>
          <cell r="H1420" t="str">
            <v>U</v>
          </cell>
          <cell r="I1420" t="str">
            <v>Italy</v>
          </cell>
          <cell r="J1420" t="str">
            <v>Italy</v>
          </cell>
          <cell r="K1420" t="str">
            <v>Toscana</v>
          </cell>
          <cell r="L1420" t="str">
            <v>Still Red</v>
          </cell>
          <cell r="M1420" t="str">
            <v>Best</v>
          </cell>
          <cell r="N1420">
            <v>14.5223</v>
          </cell>
          <cell r="O1420">
            <v>3.2063000000000001</v>
          </cell>
        </row>
        <row r="1421">
          <cell r="B1421">
            <v>19499</v>
          </cell>
          <cell r="C1421" t="str">
            <v>RUFFINO SANTEDAME CHIANTI 75x6</v>
          </cell>
          <cell r="D1421" t="str">
            <v>Chianti Classico Santedame Estate, Ruffino</v>
          </cell>
          <cell r="E1421" t="str">
            <v>EA</v>
          </cell>
          <cell r="F1421">
            <v>6</v>
          </cell>
          <cell r="G1421" t="str">
            <v>75 cl x 6</v>
          </cell>
          <cell r="H1421" t="str">
            <v>U</v>
          </cell>
          <cell r="I1421" t="str">
            <v>Italy</v>
          </cell>
          <cell r="J1421" t="str">
            <v>Italy</v>
          </cell>
          <cell r="K1421" t="str">
            <v>Toscana</v>
          </cell>
          <cell r="L1421" t="str">
            <v>Still Red</v>
          </cell>
          <cell r="M1421" t="str">
            <v>Better</v>
          </cell>
          <cell r="N1421">
            <v>6.7613000000000003</v>
          </cell>
          <cell r="O1421">
            <v>2.6718999999999999</v>
          </cell>
        </row>
        <row r="1422">
          <cell r="B1422">
            <v>19500</v>
          </cell>
          <cell r="C1422" t="str">
            <v>RUFFINO LOD V.NOBILE MONT 75x6</v>
          </cell>
          <cell r="D1422" t="str">
            <v>Vino Nobile di Montepulciano Lodola Nuova Estate, Ruffino</v>
          </cell>
          <cell r="E1422" t="str">
            <v>EA</v>
          </cell>
          <cell r="F1422">
            <v>6</v>
          </cell>
          <cell r="G1422" t="str">
            <v>75 cl x 6</v>
          </cell>
          <cell r="H1422" t="str">
            <v>S</v>
          </cell>
          <cell r="I1422" t="str">
            <v>Italy</v>
          </cell>
          <cell r="J1422" t="str">
            <v>Italy</v>
          </cell>
          <cell r="K1422" t="str">
            <v>Toscana</v>
          </cell>
          <cell r="L1422" t="str">
            <v>Still Red</v>
          </cell>
          <cell r="M1422" t="str">
            <v>Better</v>
          </cell>
          <cell r="N1422">
            <v>8.3043999999999993</v>
          </cell>
          <cell r="O1422">
            <v>2.6718999999999999</v>
          </cell>
        </row>
        <row r="1423">
          <cell r="B1423">
            <v>26870</v>
          </cell>
          <cell r="C1423" t="str">
            <v>RUFFINO IL LEO CHIANTI 75x6</v>
          </cell>
          <cell r="D1423" t="str">
            <v>Chianti Superiore, Il Leo, Ruffino</v>
          </cell>
          <cell r="E1423" t="str">
            <v>EA</v>
          </cell>
          <cell r="F1423">
            <v>6</v>
          </cell>
          <cell r="G1423" t="str">
            <v>75 cl x 6</v>
          </cell>
          <cell r="H1423" t="str">
            <v>S</v>
          </cell>
          <cell r="I1423" t="str">
            <v>Italy</v>
          </cell>
          <cell r="J1423" t="str">
            <v>Italy</v>
          </cell>
          <cell r="K1423" t="str">
            <v>Toscana</v>
          </cell>
          <cell r="L1423" t="str">
            <v>Still Red</v>
          </cell>
          <cell r="M1423" t="str">
            <v>Good</v>
          </cell>
          <cell r="N1423">
            <v>5.4657</v>
          </cell>
          <cell r="O1423">
            <v>2.6718999999999999</v>
          </cell>
        </row>
        <row r="1424">
          <cell r="B1424">
            <v>27234</v>
          </cell>
          <cell r="C1424" t="str">
            <v>RUFFINO AZIANO CHIANTI 75x6</v>
          </cell>
          <cell r="D1424" t="str">
            <v>Chianti Classico, Aziano, Ruffino</v>
          </cell>
          <cell r="E1424" t="str">
            <v>EA</v>
          </cell>
          <cell r="F1424">
            <v>6</v>
          </cell>
          <cell r="G1424" t="str">
            <v>75 cl x 6</v>
          </cell>
          <cell r="H1424" t="str">
            <v>S</v>
          </cell>
          <cell r="I1424" t="str">
            <v>Italy</v>
          </cell>
          <cell r="J1424" t="str">
            <v>Italy</v>
          </cell>
          <cell r="K1424" t="str">
            <v>Toscana</v>
          </cell>
          <cell r="L1424" t="str">
            <v>Still Red</v>
          </cell>
          <cell r="M1424" t="str">
            <v>Better</v>
          </cell>
          <cell r="N1424">
            <v>6.4813000000000001</v>
          </cell>
          <cell r="O1424">
            <v>2.6718999999999999</v>
          </cell>
        </row>
        <row r="1425">
          <cell r="B1425">
            <v>27235</v>
          </cell>
          <cell r="C1425" t="str">
            <v>RUFFINO CHIANTI 75x6</v>
          </cell>
          <cell r="D1425" t="str">
            <v>Chianti, Ruffino</v>
          </cell>
          <cell r="E1425" t="str">
            <v>EA</v>
          </cell>
          <cell r="F1425">
            <v>6</v>
          </cell>
          <cell r="G1425" t="str">
            <v>75 cl x 6</v>
          </cell>
          <cell r="H1425" t="str">
            <v>S</v>
          </cell>
          <cell r="I1425" t="str">
            <v>Italy</v>
          </cell>
          <cell r="J1425" t="str">
            <v>Italy</v>
          </cell>
          <cell r="K1425" t="str">
            <v>Toscana</v>
          </cell>
          <cell r="L1425" t="str">
            <v>Still Red</v>
          </cell>
          <cell r="M1425" t="str">
            <v>Good</v>
          </cell>
          <cell r="N1425">
            <v>3.8445999999999998</v>
          </cell>
          <cell r="O1425">
            <v>2.6718999999999999</v>
          </cell>
        </row>
        <row r="1426">
          <cell r="B1426">
            <v>27238</v>
          </cell>
          <cell r="C1426" t="str">
            <v>RUFFINO RIS DUCALE ORO 75x6</v>
          </cell>
          <cell r="D1426" t="str">
            <v>Chianti Classico Riserva Gran Selezione, Riserva Ducale Oro, Ruffino</v>
          </cell>
          <cell r="E1426" t="str">
            <v>EA</v>
          </cell>
          <cell r="F1426">
            <v>6</v>
          </cell>
          <cell r="G1426" t="str">
            <v>75 cl x 6</v>
          </cell>
          <cell r="H1426" t="str">
            <v>S</v>
          </cell>
          <cell r="I1426" t="str">
            <v>Italy</v>
          </cell>
          <cell r="J1426" t="str">
            <v>Italy</v>
          </cell>
          <cell r="K1426" t="str">
            <v>Toscana</v>
          </cell>
          <cell r="L1426" t="str">
            <v>Still Red</v>
          </cell>
          <cell r="M1426" t="str">
            <v>Best</v>
          </cell>
          <cell r="N1426">
            <v>15.0093</v>
          </cell>
          <cell r="O1426">
            <v>3.2063000000000001</v>
          </cell>
        </row>
        <row r="1427">
          <cell r="B1427">
            <v>27239</v>
          </cell>
          <cell r="C1427" t="str">
            <v>RUFFINO RIS DUCALE 75x6</v>
          </cell>
          <cell r="D1427" t="str">
            <v>Chianti Classico Riserva, Riserva Ducale, Ruffino</v>
          </cell>
          <cell r="E1427" t="str">
            <v>EA</v>
          </cell>
          <cell r="F1427">
            <v>6</v>
          </cell>
          <cell r="G1427" t="str">
            <v>75 cl x 6</v>
          </cell>
          <cell r="H1427" t="str">
            <v>S</v>
          </cell>
          <cell r="I1427" t="str">
            <v>Italy</v>
          </cell>
          <cell r="J1427" t="str">
            <v>Italy</v>
          </cell>
          <cell r="K1427" t="str">
            <v>Toscana</v>
          </cell>
          <cell r="L1427" t="str">
            <v>Still Red</v>
          </cell>
          <cell r="M1427" t="str">
            <v>Better</v>
          </cell>
          <cell r="N1427">
            <v>8.3527000000000005</v>
          </cell>
          <cell r="O1427">
            <v>2.6718999999999999</v>
          </cell>
        </row>
        <row r="1428">
          <cell r="B1428">
            <v>28945</v>
          </cell>
          <cell r="C1428" t="str">
            <v>RUFFINO LUMINA PINOT GRIG 75x6</v>
          </cell>
          <cell r="D1428" t="str">
            <v>Lumina Pinot Grigio delle Venezie Giulia, Ruffino</v>
          </cell>
          <cell r="E1428" t="str">
            <v>EA</v>
          </cell>
          <cell r="F1428">
            <v>6</v>
          </cell>
          <cell r="G1428" t="str">
            <v>75 cl x 6</v>
          </cell>
          <cell r="H1428" t="str">
            <v>S</v>
          </cell>
          <cell r="I1428" t="str">
            <v>Italy</v>
          </cell>
          <cell r="J1428" t="str">
            <v>Italy</v>
          </cell>
          <cell r="K1428" t="str">
            <v>Friuli-Venezia Giulia</v>
          </cell>
          <cell r="L1428" t="str">
            <v>Still White</v>
          </cell>
          <cell r="M1428" t="str">
            <v>Good</v>
          </cell>
          <cell r="N1428">
            <v>3.6334</v>
          </cell>
          <cell r="O1428">
            <v>2.6718999999999999</v>
          </cell>
        </row>
        <row r="1429">
          <cell r="B1429">
            <v>41825</v>
          </cell>
          <cell r="C1429" t="str">
            <v>ORG RUFFINO SANTE CHIANT 75X6</v>
          </cell>
          <cell r="D1429" t="str">
            <v>Chianti Classico Organic, Santedame Estate, Ruffino</v>
          </cell>
          <cell r="E1429" t="str">
            <v>EA</v>
          </cell>
          <cell r="F1429">
            <v>6</v>
          </cell>
          <cell r="G1429" t="str">
            <v>75 cl x 6</v>
          </cell>
          <cell r="H1429" t="str">
            <v>S</v>
          </cell>
          <cell r="I1429" t="str">
            <v>Italy</v>
          </cell>
          <cell r="J1429" t="str">
            <v>Italy</v>
          </cell>
          <cell r="K1429" t="str">
            <v>Toscana</v>
          </cell>
          <cell r="L1429" t="str">
            <v>Still Red</v>
          </cell>
          <cell r="M1429" t="str">
            <v>Better</v>
          </cell>
          <cell r="N1429">
            <v>7.6889000000000003</v>
          </cell>
          <cell r="O1429">
            <v>2.6718999999999999</v>
          </cell>
        </row>
        <row r="1430">
          <cell r="B1430">
            <v>19450</v>
          </cell>
          <cell r="C1430" t="str">
            <v>RUFFINO SERELLE V.SANTO 37.5X6</v>
          </cell>
          <cell r="D1430" t="str">
            <v>Vin Santo del Chianti Serelle, Ruffino</v>
          </cell>
          <cell r="E1430" t="str">
            <v>EA</v>
          </cell>
          <cell r="F1430">
            <v>6</v>
          </cell>
          <cell r="G1430" t="str">
            <v>37.5 cl x 6</v>
          </cell>
          <cell r="H1430" t="str">
            <v>S</v>
          </cell>
          <cell r="I1430" t="str">
            <v>Italy</v>
          </cell>
          <cell r="J1430" t="str">
            <v>Italy</v>
          </cell>
          <cell r="K1430" t="str">
            <v>Toscana</v>
          </cell>
          <cell r="L1430" t="str">
            <v>Still White</v>
          </cell>
          <cell r="M1430" t="str">
            <v>Best</v>
          </cell>
          <cell r="N1430">
            <v>7.9634999999999998</v>
          </cell>
          <cell r="O1430">
            <v>1.6566000000000001</v>
          </cell>
        </row>
        <row r="1431">
          <cell r="B1431">
            <v>46660</v>
          </cell>
          <cell r="C1431" t="str">
            <v>RUFFINO SEREL V.SAN 15% 37.5X6</v>
          </cell>
          <cell r="D1431" t="str">
            <v>Vin Santo del Chianti Serelle, Ruffino 2020</v>
          </cell>
          <cell r="E1431" t="str">
            <v>EA</v>
          </cell>
          <cell r="F1431">
            <v>6</v>
          </cell>
          <cell r="G1431" t="str">
            <v>37.5 cl x 6</v>
          </cell>
          <cell r="H1431" t="str">
            <v>S</v>
          </cell>
          <cell r="I1431" t="str">
            <v>Italy</v>
          </cell>
          <cell r="J1431" t="str">
            <v>Italy</v>
          </cell>
          <cell r="K1431" t="str">
            <v>Toscana</v>
          </cell>
          <cell r="L1431" t="str">
            <v>Still White</v>
          </cell>
          <cell r="M1431" t="str">
            <v>Best</v>
          </cell>
          <cell r="N1431">
            <v>7.9874999999999998</v>
          </cell>
          <cell r="O1431">
            <v>1.6031</v>
          </cell>
        </row>
        <row r="1432">
          <cell r="B1432">
            <v>19486</v>
          </cell>
          <cell r="C1432" t="str">
            <v>BIGI ORVIETO CLAS AMABILE 75x6</v>
          </cell>
          <cell r="D1432" t="str">
            <v>Orvieto Classico Amabile, Bigi</v>
          </cell>
          <cell r="E1432" t="str">
            <v>EA</v>
          </cell>
          <cell r="F1432">
            <v>6</v>
          </cell>
          <cell r="G1432" t="str">
            <v>75 cl x 6</v>
          </cell>
          <cell r="H1432" t="str">
            <v>S</v>
          </cell>
          <cell r="I1432" t="str">
            <v>Italy</v>
          </cell>
          <cell r="J1432" t="str">
            <v>Italy</v>
          </cell>
          <cell r="K1432" t="str">
            <v>Umbria</v>
          </cell>
          <cell r="L1432" t="str">
            <v>Still White</v>
          </cell>
          <cell r="M1432" t="str">
            <v>Good</v>
          </cell>
          <cell r="N1432">
            <v>2.4695999999999998</v>
          </cell>
          <cell r="O1432">
            <v>2.6718999999999999</v>
          </cell>
        </row>
        <row r="1433">
          <cell r="B1433">
            <v>28344</v>
          </cell>
          <cell r="C1433" t="str">
            <v>M.CHAP LUB CIBOISE BLANC 75X6</v>
          </cell>
          <cell r="D1433" t="str">
            <v>Luberon, La Ciboise Blanc, M.Chapoutier</v>
          </cell>
          <cell r="E1433" t="str">
            <v>EA</v>
          </cell>
          <cell r="F1433">
            <v>6</v>
          </cell>
          <cell r="G1433" t="str">
            <v>75 cl x 6</v>
          </cell>
          <cell r="H1433" t="str">
            <v>S</v>
          </cell>
          <cell r="I1433" t="str">
            <v>France</v>
          </cell>
          <cell r="J1433" t="str">
            <v>France</v>
          </cell>
          <cell r="K1433" t="str">
            <v>Rhône Valley</v>
          </cell>
          <cell r="L1433" t="str">
            <v>Still White</v>
          </cell>
          <cell r="M1433" t="str">
            <v>Good</v>
          </cell>
          <cell r="N1433">
            <v>3.8616000000000001</v>
          </cell>
          <cell r="O1433">
            <v>2.6718999999999999</v>
          </cell>
        </row>
        <row r="1434">
          <cell r="B1434">
            <v>28345</v>
          </cell>
          <cell r="C1434" t="str">
            <v>M.CHAP PETIT RUCHE RED 19 75X6</v>
          </cell>
          <cell r="D1434" t="str">
            <v xml:space="preserve">Crozes-Hermitage, Petite Ruche 2019, M.Chapoutier
</v>
          </cell>
          <cell r="E1434" t="str">
            <v>EA</v>
          </cell>
          <cell r="F1434">
            <v>6</v>
          </cell>
          <cell r="G1434" t="str">
            <v>75 cl x 6</v>
          </cell>
          <cell r="H1434" t="str">
            <v>U</v>
          </cell>
          <cell r="I1434" t="str">
            <v>France</v>
          </cell>
          <cell r="J1434" t="str">
            <v>France</v>
          </cell>
          <cell r="K1434" t="str">
            <v>Rhône Valley</v>
          </cell>
          <cell r="L1434" t="str">
            <v>Still Red</v>
          </cell>
          <cell r="M1434" t="str">
            <v>Better</v>
          </cell>
          <cell r="N1434">
            <v>9.3265999999999991</v>
          </cell>
          <cell r="O1434">
            <v>2.6718999999999999</v>
          </cell>
        </row>
        <row r="1435">
          <cell r="B1435">
            <v>28346</v>
          </cell>
          <cell r="C1435" t="str">
            <v>ORG M.CHAP SIZERANNE 75X6</v>
          </cell>
          <cell r="D1435" t="str">
            <v>Hermitage, Monier de la Sizeranne, Organic, M.Chapoutier</v>
          </cell>
          <cell r="E1435" t="str">
            <v>EA</v>
          </cell>
          <cell r="F1435">
            <v>6</v>
          </cell>
          <cell r="G1435" t="str">
            <v>75 cl x 6</v>
          </cell>
          <cell r="H1435" t="str">
            <v>S</v>
          </cell>
          <cell r="I1435" t="str">
            <v>France</v>
          </cell>
          <cell r="J1435" t="str">
            <v>France</v>
          </cell>
          <cell r="K1435" t="str">
            <v>Rhône Valley</v>
          </cell>
          <cell r="L1435" t="str">
            <v>Still Red</v>
          </cell>
          <cell r="M1435" t="str">
            <v>Fine Wine</v>
          </cell>
          <cell r="N1435">
            <v>39.636400000000002</v>
          </cell>
          <cell r="O1435">
            <v>2.6718999999999999</v>
          </cell>
        </row>
        <row r="1436">
          <cell r="B1436">
            <v>28347</v>
          </cell>
          <cell r="C1436" t="str">
            <v>ORG M.CHAP ALOUETTE 75X6</v>
          </cell>
          <cell r="D1436" t="str">
            <v>Hermitage Blanc, Chante-Alouette, Organic, M.Chapoutier</v>
          </cell>
          <cell r="E1436" t="str">
            <v>EA</v>
          </cell>
          <cell r="F1436">
            <v>6</v>
          </cell>
          <cell r="G1436" t="str">
            <v>75 cl x 6</v>
          </cell>
          <cell r="H1436" t="str">
            <v>S</v>
          </cell>
          <cell r="I1436" t="str">
            <v>France</v>
          </cell>
          <cell r="J1436" t="str">
            <v>France</v>
          </cell>
          <cell r="K1436" t="str">
            <v>Rhône Valley</v>
          </cell>
          <cell r="L1436" t="str">
            <v>Still White</v>
          </cell>
          <cell r="M1436" t="str">
            <v>Fine Wine</v>
          </cell>
          <cell r="N1436">
            <v>30.8248</v>
          </cell>
          <cell r="O1436">
            <v>2.6718999999999999</v>
          </cell>
        </row>
        <row r="1437">
          <cell r="B1437">
            <v>37737</v>
          </cell>
          <cell r="C1437" t="str">
            <v>M.CHAP CDR BELLE BLANC 75X6</v>
          </cell>
          <cell r="D1437" t="str">
            <v>Côtes du Rhône Blanc Belleruche, M. Chapoutier</v>
          </cell>
          <cell r="E1437" t="str">
            <v>EA</v>
          </cell>
          <cell r="F1437">
            <v>6</v>
          </cell>
          <cell r="G1437" t="str">
            <v>75 cl x 6</v>
          </cell>
          <cell r="H1437" t="str">
            <v>S</v>
          </cell>
          <cell r="I1437" t="str">
            <v>France</v>
          </cell>
          <cell r="J1437" t="str">
            <v>France</v>
          </cell>
          <cell r="K1437" t="str">
            <v>Rhône Valley</v>
          </cell>
          <cell r="L1437" t="str">
            <v>Still White</v>
          </cell>
          <cell r="M1437" t="str">
            <v>Good</v>
          </cell>
          <cell r="N1437">
            <v>4.1032999999999999</v>
          </cell>
          <cell r="O1437">
            <v>2.6718999999999999</v>
          </cell>
        </row>
        <row r="1438">
          <cell r="B1438">
            <v>37738</v>
          </cell>
          <cell r="C1438" t="str">
            <v>M.CHAP CDR BELLE ROSE 75X6</v>
          </cell>
          <cell r="D1438" t="str">
            <v>Côtes du Rhône Rosé Belleruche, M. Chapoutier</v>
          </cell>
          <cell r="E1438" t="str">
            <v>EA</v>
          </cell>
          <cell r="F1438">
            <v>6</v>
          </cell>
          <cell r="G1438" t="str">
            <v>75 cl x 6</v>
          </cell>
          <cell r="H1438" t="str">
            <v>S</v>
          </cell>
          <cell r="I1438" t="str">
            <v>France</v>
          </cell>
          <cell r="J1438" t="str">
            <v>France</v>
          </cell>
          <cell r="K1438" t="str">
            <v>Rhône Valley</v>
          </cell>
          <cell r="L1438" t="str">
            <v>Still Rose</v>
          </cell>
          <cell r="M1438" t="str">
            <v>Good</v>
          </cell>
          <cell r="N1438">
            <v>4.1032999999999999</v>
          </cell>
          <cell r="O1438">
            <v>2.6718999999999999</v>
          </cell>
        </row>
        <row r="1439">
          <cell r="B1439">
            <v>37739</v>
          </cell>
          <cell r="C1439" t="str">
            <v>M.CHAP CDR BELLE ROUGE 75X6</v>
          </cell>
          <cell r="D1439" t="str">
            <v>Côtes du Rhône Rouge Belleruche, M. Chapoutier</v>
          </cell>
          <cell r="E1439" t="str">
            <v>EA</v>
          </cell>
          <cell r="F1439">
            <v>6</v>
          </cell>
          <cell r="G1439" t="str">
            <v>75 cl x 6</v>
          </cell>
          <cell r="H1439" t="str">
            <v>S</v>
          </cell>
          <cell r="I1439" t="str">
            <v>France</v>
          </cell>
          <cell r="J1439" t="str">
            <v>France</v>
          </cell>
          <cell r="K1439" t="str">
            <v>Rhône Valley</v>
          </cell>
          <cell r="L1439" t="str">
            <v>Still Red</v>
          </cell>
          <cell r="M1439" t="str">
            <v>Good</v>
          </cell>
          <cell r="N1439">
            <v>4.1032999999999999</v>
          </cell>
          <cell r="O1439">
            <v>2.6718999999999999</v>
          </cell>
        </row>
        <row r="1440">
          <cell r="B1440">
            <v>37740</v>
          </cell>
          <cell r="C1440" t="str">
            <v>M.CHAP COST CIBOISE ROUGE 75X6</v>
          </cell>
          <cell r="D1440" t="str">
            <v>Costières de Nimes La Ciboise, M. Chapoutier</v>
          </cell>
          <cell r="E1440" t="str">
            <v>EA</v>
          </cell>
          <cell r="F1440">
            <v>6</v>
          </cell>
          <cell r="G1440" t="str">
            <v>75 cl x 6</v>
          </cell>
          <cell r="H1440" t="str">
            <v>S</v>
          </cell>
          <cell r="I1440" t="str">
            <v>France</v>
          </cell>
          <cell r="J1440" t="str">
            <v>France</v>
          </cell>
          <cell r="K1440" t="str">
            <v>Rhône Valley</v>
          </cell>
          <cell r="L1440" t="str">
            <v>Still Red</v>
          </cell>
          <cell r="M1440" t="str">
            <v>Good</v>
          </cell>
          <cell r="N1440">
            <v>3.5933000000000002</v>
          </cell>
          <cell r="O1440">
            <v>2.6718999999999999</v>
          </cell>
        </row>
        <row r="1441">
          <cell r="B1441">
            <v>37741</v>
          </cell>
          <cell r="C1441" t="str">
            <v>M.CHAP VACQUEYRAS 75X6</v>
          </cell>
          <cell r="D1441" t="str">
            <v>Vacqueyras Avarum, M. Chapoutier</v>
          </cell>
          <cell r="E1441" t="str">
            <v>EA</v>
          </cell>
          <cell r="F1441">
            <v>6</v>
          </cell>
          <cell r="G1441" t="str">
            <v>75 cl x 6</v>
          </cell>
          <cell r="H1441" t="str">
            <v>S</v>
          </cell>
          <cell r="I1441" t="str">
            <v>France</v>
          </cell>
          <cell r="J1441" t="str">
            <v>France</v>
          </cell>
          <cell r="K1441" t="str">
            <v>Rhône Valley</v>
          </cell>
          <cell r="L1441" t="str">
            <v>Still Red</v>
          </cell>
          <cell r="M1441" t="str">
            <v>Better</v>
          </cell>
          <cell r="N1441">
            <v>9.4549000000000003</v>
          </cell>
          <cell r="O1441">
            <v>3.2063000000000001</v>
          </cell>
        </row>
        <row r="1442">
          <cell r="B1442">
            <v>37742</v>
          </cell>
          <cell r="C1442" t="str">
            <v>M.CHAP GIGONDAS 75X6</v>
          </cell>
          <cell r="D1442" t="str">
            <v>Gigondas Les Jocasses, M. Chapoutier</v>
          </cell>
          <cell r="E1442" t="str">
            <v>EA</v>
          </cell>
          <cell r="F1442">
            <v>6</v>
          </cell>
          <cell r="G1442" t="str">
            <v>75 cl x 6</v>
          </cell>
          <cell r="H1442" t="str">
            <v>U</v>
          </cell>
          <cell r="I1442" t="str">
            <v>France</v>
          </cell>
          <cell r="J1442" t="str">
            <v>France</v>
          </cell>
          <cell r="K1442" t="str">
            <v>Rhône Valley</v>
          </cell>
          <cell r="L1442" t="str">
            <v>Still Red</v>
          </cell>
          <cell r="M1442" t="str">
            <v>Best</v>
          </cell>
          <cell r="N1442">
            <v>11.978300000000001</v>
          </cell>
          <cell r="O1442">
            <v>3.2063000000000001</v>
          </cell>
        </row>
        <row r="1443">
          <cell r="B1443">
            <v>37743</v>
          </cell>
          <cell r="C1443" t="str">
            <v>M.CHAP CNDP BERNADINE  75X6</v>
          </cell>
          <cell r="D1443" t="str">
            <v>Châteauneuf-du-Pape La Bernardine, M. Chapoutier</v>
          </cell>
          <cell r="E1443" t="str">
            <v>EA</v>
          </cell>
          <cell r="F1443">
            <v>6</v>
          </cell>
          <cell r="G1443" t="str">
            <v>75 cl x 6</v>
          </cell>
          <cell r="H1443" t="str">
            <v>S</v>
          </cell>
          <cell r="I1443" t="str">
            <v>France</v>
          </cell>
          <cell r="J1443" t="str">
            <v>France</v>
          </cell>
          <cell r="K1443" t="str">
            <v>Rhône Valley</v>
          </cell>
          <cell r="L1443" t="str">
            <v>Still Red</v>
          </cell>
          <cell r="M1443" t="str">
            <v>Best</v>
          </cell>
          <cell r="N1443">
            <v>17.403300000000002</v>
          </cell>
          <cell r="O1443">
            <v>3.2063000000000001</v>
          </cell>
        </row>
        <row r="1444">
          <cell r="B1444">
            <v>37744</v>
          </cell>
          <cell r="C1444" t="str">
            <v>M.CHAP RASTEAU 75X6</v>
          </cell>
          <cell r="D1444" t="str">
            <v>Rasteau Les Gadilles, M. Chapoutier</v>
          </cell>
          <cell r="E1444" t="str">
            <v>EA</v>
          </cell>
          <cell r="F1444">
            <v>6</v>
          </cell>
          <cell r="G1444" t="str">
            <v>75 cl x 6</v>
          </cell>
          <cell r="H1444" t="str">
            <v>U</v>
          </cell>
          <cell r="I1444" t="str">
            <v>France</v>
          </cell>
          <cell r="J1444" t="str">
            <v>France</v>
          </cell>
          <cell r="K1444" t="str">
            <v>Rhône Valley</v>
          </cell>
          <cell r="L1444" t="str">
            <v>Still Red</v>
          </cell>
          <cell r="M1444" t="str">
            <v>Better</v>
          </cell>
          <cell r="N1444">
            <v>6.9882999999999997</v>
          </cell>
          <cell r="O1444">
            <v>3.2063000000000001</v>
          </cell>
        </row>
        <row r="1445">
          <cell r="B1445">
            <v>37746</v>
          </cell>
          <cell r="C1445" t="str">
            <v>ORG M.CHAP L'OREE BLANC 75X6</v>
          </cell>
          <cell r="D1445" t="str">
            <v>Ermitage De l'Oree Blanc, Organic, M. Chapoutier</v>
          </cell>
          <cell r="E1445" t="str">
            <v>EA</v>
          </cell>
          <cell r="F1445">
            <v>6</v>
          </cell>
          <cell r="G1445" t="str">
            <v>75 cl x 6</v>
          </cell>
          <cell r="H1445" t="str">
            <v>S</v>
          </cell>
          <cell r="I1445" t="str">
            <v>France</v>
          </cell>
          <cell r="J1445" t="str">
            <v>France</v>
          </cell>
          <cell r="K1445" t="str">
            <v>Rhône Valley</v>
          </cell>
          <cell r="L1445" t="str">
            <v>Still White</v>
          </cell>
          <cell r="M1445" t="str">
            <v>Fine Wine</v>
          </cell>
          <cell r="N1445">
            <v>101.2877</v>
          </cell>
          <cell r="O1445">
            <v>2.6718999999999999</v>
          </cell>
        </row>
        <row r="1446">
          <cell r="B1446">
            <v>40869</v>
          </cell>
          <cell r="C1446" t="str">
            <v>M.CHAP INVITARE CONDRIEU 75X6</v>
          </cell>
          <cell r="D1446" t="str">
            <v>Condrieu Invitare, M.Chapoutier</v>
          </cell>
          <cell r="E1446" t="str">
            <v>EA</v>
          </cell>
          <cell r="F1446">
            <v>6</v>
          </cell>
          <cell r="G1446" t="str">
            <v>75 cl x 6</v>
          </cell>
          <cell r="H1446" t="str">
            <v>S</v>
          </cell>
          <cell r="I1446" t="str">
            <v>France</v>
          </cell>
          <cell r="J1446" t="str">
            <v>France</v>
          </cell>
          <cell r="K1446" t="str">
            <v>Rhône Valley</v>
          </cell>
          <cell r="L1446" t="str">
            <v>Still White</v>
          </cell>
          <cell r="M1446" t="str">
            <v>Best</v>
          </cell>
          <cell r="N1446">
            <v>21.731100000000001</v>
          </cell>
          <cell r="O1446">
            <v>2.6718999999999999</v>
          </cell>
        </row>
        <row r="1447">
          <cell r="B1447">
            <v>40870</v>
          </cell>
          <cell r="C1447" t="str">
            <v>SCHIEFERKOPF RIESL BADEN 75X6</v>
          </cell>
          <cell r="D1447" t="str">
            <v>Schieferkopf Riesling Baden, M.Chapoutier</v>
          </cell>
          <cell r="E1447" t="str">
            <v>EA</v>
          </cell>
          <cell r="F1447">
            <v>6</v>
          </cell>
          <cell r="G1447" t="str">
            <v>75 cl x 6</v>
          </cell>
          <cell r="H1447" t="str">
            <v>U</v>
          </cell>
          <cell r="I1447" t="str">
            <v>Germany</v>
          </cell>
          <cell r="J1447" t="str">
            <v>Germany</v>
          </cell>
          <cell r="K1447" t="str">
            <v>Baden</v>
          </cell>
          <cell r="L1447" t="str">
            <v>Still White</v>
          </cell>
          <cell r="M1447" t="str">
            <v>Better</v>
          </cell>
          <cell r="N1447">
            <v>5.6963999999999997</v>
          </cell>
          <cell r="O1447">
            <v>2.6718999999999999</v>
          </cell>
        </row>
        <row r="1448">
          <cell r="B1448">
            <v>43561</v>
          </cell>
          <cell r="C1448" t="str">
            <v>ORG M.CHAP PAVILLION ROUG 75X6</v>
          </cell>
          <cell r="D1448" t="str">
            <v>Ermitage le Pavillon Rouge, Organic, M. Chapoutier</v>
          </cell>
          <cell r="E1448" t="str">
            <v>EA</v>
          </cell>
          <cell r="F1448">
            <v>6</v>
          </cell>
          <cell r="G1448" t="str">
            <v>75 cl x 6</v>
          </cell>
          <cell r="H1448" t="str">
            <v>S</v>
          </cell>
          <cell r="I1448" t="str">
            <v>France</v>
          </cell>
          <cell r="J1448" t="str">
            <v>France</v>
          </cell>
          <cell r="K1448" t="str">
            <v>Rhône Valley</v>
          </cell>
          <cell r="M1448" t="str">
            <v>Best</v>
          </cell>
          <cell r="N1448">
            <v>148.21610000000001</v>
          </cell>
          <cell r="O1448">
            <v>2.6718999999999999</v>
          </cell>
        </row>
        <row r="1449">
          <cell r="B1449">
            <v>44154</v>
          </cell>
          <cell r="C1449" t="str">
            <v>S JOSEPH LES GRANITS ROUG 75X6</v>
          </cell>
          <cell r="D1449" t="str">
            <v>Saint-Joseph F&amp;S Les Granits Rouge Organic M.Chapoutier</v>
          </cell>
          <cell r="E1449" t="str">
            <v>EA</v>
          </cell>
          <cell r="F1449">
            <v>6</v>
          </cell>
          <cell r="G1449" t="str">
            <v>75 cl x 6</v>
          </cell>
          <cell r="H1449" t="str">
            <v>S</v>
          </cell>
          <cell r="I1449" t="str">
            <v>France</v>
          </cell>
          <cell r="J1449" t="str">
            <v>France</v>
          </cell>
          <cell r="K1449" t="str">
            <v>France</v>
          </cell>
          <cell r="M1449" t="str">
            <v>Best</v>
          </cell>
          <cell r="N1449">
            <v>30.651399999999999</v>
          </cell>
          <cell r="O1449">
            <v>2.6718999999999999</v>
          </cell>
        </row>
        <row r="1450">
          <cell r="B1450">
            <v>46535</v>
          </cell>
          <cell r="C1450" t="str">
            <v>M.CHAP PETIT RUCHE RED 21 75X6</v>
          </cell>
          <cell r="D1450" t="str">
            <v>Crozes-Hermitage, Petite Ruche 2021, M.Chapoutier</v>
          </cell>
          <cell r="E1450" t="str">
            <v>EA</v>
          </cell>
          <cell r="F1450">
            <v>6</v>
          </cell>
          <cell r="G1450" t="str">
            <v>75 cl x 6</v>
          </cell>
          <cell r="H1450" t="str">
            <v>S</v>
          </cell>
          <cell r="I1450" t="str">
            <v>France</v>
          </cell>
          <cell r="J1450" t="str">
            <v>France</v>
          </cell>
          <cell r="K1450" t="str">
            <v>Rhône Valley</v>
          </cell>
          <cell r="L1450" t="str">
            <v>Still Red</v>
          </cell>
          <cell r="M1450" t="str">
            <v>Better</v>
          </cell>
          <cell r="N1450">
            <v>9.3265999999999991</v>
          </cell>
          <cell r="O1450">
            <v>2.6718999999999999</v>
          </cell>
        </row>
        <row r="1451">
          <cell r="B1451">
            <v>46536</v>
          </cell>
          <cell r="C1451" t="str">
            <v>M.CHAP PETIT RUCHE RED 22 75X6</v>
          </cell>
          <cell r="D1451" t="str">
            <v>Crozes-Hermitage, Petite Ruche 2022, M.Chapoutier</v>
          </cell>
          <cell r="E1451" t="str">
            <v>EA</v>
          </cell>
          <cell r="F1451">
            <v>6</v>
          </cell>
          <cell r="G1451" t="str">
            <v>75 cl x 6</v>
          </cell>
          <cell r="H1451" t="str">
            <v>S</v>
          </cell>
          <cell r="I1451" t="str">
            <v>France</v>
          </cell>
          <cell r="J1451" t="str">
            <v>France</v>
          </cell>
          <cell r="K1451" t="str">
            <v>Rhône Valley</v>
          </cell>
          <cell r="L1451" t="str">
            <v>Still Red</v>
          </cell>
          <cell r="M1451" t="str">
            <v>Better</v>
          </cell>
          <cell r="N1451">
            <v>9.3265999999999991</v>
          </cell>
          <cell r="O1451">
            <v>2.6718999999999999</v>
          </cell>
        </row>
        <row r="1452">
          <cell r="B1452">
            <v>40868</v>
          </cell>
          <cell r="C1452" t="str">
            <v>BILA HAUT BANYULS VIN D 50X6</v>
          </cell>
          <cell r="D1452" t="str">
            <v>Bila-Haut Banyuls Vin Doux Naturel Rouge, M.Chapoutier</v>
          </cell>
          <cell r="E1452" t="str">
            <v>EA</v>
          </cell>
          <cell r="F1452">
            <v>6</v>
          </cell>
          <cell r="G1452" t="str">
            <v>50 cl x 6</v>
          </cell>
          <cell r="H1452" t="str">
            <v>U</v>
          </cell>
          <cell r="I1452" t="str">
            <v>France</v>
          </cell>
          <cell r="J1452" t="str">
            <v>France</v>
          </cell>
          <cell r="K1452" t="str">
            <v>Banyuls</v>
          </cell>
          <cell r="L1452" t="str">
            <v>Still Red</v>
          </cell>
          <cell r="M1452" t="str">
            <v>Better</v>
          </cell>
          <cell r="N1452">
            <v>8.2713000000000001</v>
          </cell>
          <cell r="O1452">
            <v>2.3513000000000002</v>
          </cell>
        </row>
        <row r="1453">
          <cell r="B1453">
            <v>43155</v>
          </cell>
          <cell r="C1453" t="str">
            <v>ORG MCHAP CROIS BOIS CNDP 3Lx1</v>
          </cell>
          <cell r="D1453" t="str">
            <v>Croix de Bois Jeroboam Organic, Chateauneuf-du-pape (Direct) M. Chapoutier</v>
          </cell>
          <cell r="E1453" t="str">
            <v>CS</v>
          </cell>
          <cell r="F1453">
            <v>1</v>
          </cell>
          <cell r="G1453" t="str">
            <v>3 lt x 1</v>
          </cell>
          <cell r="H1453" t="str">
            <v>S</v>
          </cell>
          <cell r="I1453" t="str">
            <v>France</v>
          </cell>
          <cell r="J1453" t="str">
            <v>France</v>
          </cell>
          <cell r="K1453" t="str">
            <v>Rhône Valley</v>
          </cell>
          <cell r="L1453" t="str">
            <v>Still Red</v>
          </cell>
          <cell r="M1453" t="str">
            <v>Best</v>
          </cell>
          <cell r="N1453">
            <v>241.8725</v>
          </cell>
          <cell r="O1453">
            <v>10.6875</v>
          </cell>
        </row>
        <row r="1454">
          <cell r="B1454">
            <v>42109</v>
          </cell>
          <cell r="C1454" t="str">
            <v>MONIER SIZERA HERMIT RED 75X3</v>
          </cell>
          <cell r="D1454" t="str">
            <v>Monier de la Sizeranne Hermitage Red Vertical</v>
          </cell>
          <cell r="E1454" t="str">
            <v>EA</v>
          </cell>
          <cell r="F1454">
            <v>3</v>
          </cell>
          <cell r="G1454" t="str">
            <v>75 cl x 3</v>
          </cell>
          <cell r="H1454" t="str">
            <v>U</v>
          </cell>
          <cell r="I1454" t="str">
            <v>France</v>
          </cell>
          <cell r="J1454" t="str">
            <v>France</v>
          </cell>
          <cell r="K1454" t="str">
            <v>Rhône Valley</v>
          </cell>
          <cell r="L1454" t="str">
            <v>Still Red</v>
          </cell>
          <cell r="M1454" t="str">
            <v>Still Red Wine</v>
          </cell>
          <cell r="N1454">
            <v>41.588099999999997</v>
          </cell>
          <cell r="O1454">
            <v>2.6718999999999999</v>
          </cell>
        </row>
        <row r="1455">
          <cell r="B1455">
            <v>40562</v>
          </cell>
          <cell r="C1455" t="str">
            <v>FERRAGES ROUMERY ROSE 150X3</v>
          </cell>
          <cell r="D1455" t="str">
            <v>Côtes de Provence Roumery Organic Rosé, Chateau des Ferrages</v>
          </cell>
          <cell r="E1455" t="str">
            <v>CS</v>
          </cell>
          <cell r="F1455">
            <v>1</v>
          </cell>
          <cell r="G1455" t="str">
            <v>150cl x 3</v>
          </cell>
          <cell r="H1455" t="str">
            <v>S</v>
          </cell>
          <cell r="I1455" t="str">
            <v>France</v>
          </cell>
          <cell r="J1455" t="str">
            <v>France</v>
          </cell>
          <cell r="K1455" t="str">
            <v>Provence</v>
          </cell>
          <cell r="M1455" t="str">
            <v>Best</v>
          </cell>
          <cell r="N1455">
            <v>50.7468</v>
          </cell>
          <cell r="O1455">
            <v>16.031300000000002</v>
          </cell>
        </row>
        <row r="1456">
          <cell r="B1456">
            <v>28768</v>
          </cell>
          <cell r="C1456" t="str">
            <v>AYRUM VERDEJO 75X12</v>
          </cell>
          <cell r="D1456" t="str">
            <v>Ayrum Verdejo Blanco, Valdepeñas</v>
          </cell>
          <cell r="E1456" t="str">
            <v>EA</v>
          </cell>
          <cell r="F1456">
            <v>12</v>
          </cell>
          <cell r="G1456" t="str">
            <v>75 cl x 12</v>
          </cell>
          <cell r="H1456" t="str">
            <v>U</v>
          </cell>
          <cell r="I1456" t="str">
            <v>Spain</v>
          </cell>
          <cell r="J1456" t="str">
            <v>Spain</v>
          </cell>
          <cell r="K1456" t="str">
            <v>Castilla - La Mancha</v>
          </cell>
          <cell r="L1456" t="str">
            <v>Still White</v>
          </cell>
          <cell r="M1456" t="str">
            <v>Price Fighter</v>
          </cell>
          <cell r="N1456">
            <v>0.95479999999999998</v>
          </cell>
          <cell r="O1456">
            <v>2.3513000000000002</v>
          </cell>
        </row>
        <row r="1457">
          <cell r="B1457">
            <v>19523</v>
          </cell>
          <cell r="C1457" t="str">
            <v>AYRUM CRIANZA 75x6</v>
          </cell>
          <cell r="D1457" t="str">
            <v>Ayrum Crianza, Valdepeñas</v>
          </cell>
          <cell r="E1457" t="str">
            <v>EA</v>
          </cell>
          <cell r="F1457">
            <v>6</v>
          </cell>
          <cell r="G1457" t="str">
            <v>75 cl x 6</v>
          </cell>
          <cell r="H1457" t="str">
            <v>U</v>
          </cell>
          <cell r="I1457" t="str">
            <v>Spain</v>
          </cell>
          <cell r="J1457" t="str">
            <v>Spain</v>
          </cell>
          <cell r="K1457" t="str">
            <v>Castilla - La Mancha</v>
          </cell>
          <cell r="L1457" t="str">
            <v>Still Red</v>
          </cell>
          <cell r="M1457" t="str">
            <v>Price Fighter</v>
          </cell>
          <cell r="N1457">
            <v>1.4904999999999999</v>
          </cell>
          <cell r="O1457">
            <v>2.6718999999999999</v>
          </cell>
        </row>
        <row r="1458">
          <cell r="B1458">
            <v>42878</v>
          </cell>
          <cell r="C1458" t="str">
            <v>AYRUM AIREN 75x6</v>
          </cell>
          <cell r="D1458" t="str">
            <v>Ayrum Airén Blanco, Spain</v>
          </cell>
          <cell r="E1458" t="str">
            <v>EA</v>
          </cell>
          <cell r="F1458">
            <v>6</v>
          </cell>
          <cell r="G1458" t="str">
            <v>75 cl x 6</v>
          </cell>
          <cell r="H1458" t="str">
            <v>U</v>
          </cell>
          <cell r="I1458" t="str">
            <v>Spain</v>
          </cell>
          <cell r="J1458" t="str">
            <v>Spain</v>
          </cell>
          <cell r="K1458" t="str">
            <v>Castilla - La Mancha</v>
          </cell>
          <cell r="L1458" t="str">
            <v>Still White</v>
          </cell>
          <cell r="M1458" t="str">
            <v>Price Fighter</v>
          </cell>
          <cell r="N1458">
            <v>1.1543000000000001</v>
          </cell>
          <cell r="O1458">
            <v>2.3513000000000002</v>
          </cell>
        </row>
        <row r="1459">
          <cell r="B1459">
            <v>42879</v>
          </cell>
          <cell r="C1459" t="str">
            <v>AYRUM ROSADO TEMP GARNAC 75x6</v>
          </cell>
          <cell r="D1459" t="str">
            <v>Ayrum Tempranillo Garnacha Rosado, Spain</v>
          </cell>
          <cell r="E1459" t="str">
            <v>EA</v>
          </cell>
          <cell r="F1459">
            <v>6</v>
          </cell>
          <cell r="G1459" t="str">
            <v>75 cl x 6</v>
          </cell>
          <cell r="H1459" t="str">
            <v>U</v>
          </cell>
          <cell r="I1459" t="str">
            <v>Spain</v>
          </cell>
          <cell r="J1459" t="str">
            <v>Spain</v>
          </cell>
          <cell r="K1459" t="str">
            <v>Castilla - La Mancha</v>
          </cell>
          <cell r="L1459" t="str">
            <v>Still Rose</v>
          </cell>
          <cell r="M1459" t="str">
            <v>Price Fighter</v>
          </cell>
          <cell r="N1459">
            <v>1.1631</v>
          </cell>
          <cell r="O1459">
            <v>2.2444000000000002</v>
          </cell>
        </row>
        <row r="1460">
          <cell r="B1460">
            <v>42881</v>
          </cell>
          <cell r="C1460" t="str">
            <v>AYRUM VERDEJO 75X6</v>
          </cell>
          <cell r="D1460" t="str">
            <v>Ayrum Verdejo Blanco, Spain</v>
          </cell>
          <cell r="E1460" t="str">
            <v>EA</v>
          </cell>
          <cell r="F1460">
            <v>6</v>
          </cell>
          <cell r="G1460" t="str">
            <v>75 cl x 6</v>
          </cell>
          <cell r="H1460" t="str">
            <v>U</v>
          </cell>
          <cell r="I1460" t="str">
            <v>Spain</v>
          </cell>
          <cell r="J1460" t="str">
            <v>Spain</v>
          </cell>
          <cell r="K1460" t="str">
            <v>Castilla - La Mancha</v>
          </cell>
          <cell r="L1460" t="str">
            <v>Still White</v>
          </cell>
          <cell r="M1460" t="str">
            <v>Price Fighter</v>
          </cell>
          <cell r="N1460">
            <v>1.1543000000000001</v>
          </cell>
          <cell r="O1460">
            <v>2.2444000000000002</v>
          </cell>
        </row>
        <row r="1461">
          <cell r="B1461">
            <v>27159</v>
          </cell>
          <cell r="C1461" t="str">
            <v>VINUVA LEAVES TREBBIANO 1.5x6</v>
          </cell>
          <cell r="D1461" t="str">
            <v>Vinuva Trebbiano, Rubicone</v>
          </cell>
          <cell r="E1461" t="str">
            <v>EA</v>
          </cell>
          <cell r="F1461">
            <v>6</v>
          </cell>
          <cell r="G1461" t="str">
            <v>1.5 lt x 6</v>
          </cell>
          <cell r="H1461" t="str">
            <v>U</v>
          </cell>
          <cell r="I1461" t="str">
            <v>Italy</v>
          </cell>
          <cell r="J1461" t="str">
            <v>Italy</v>
          </cell>
          <cell r="K1461" t="str">
            <v>Emilia Romagna</v>
          </cell>
          <cell r="L1461" t="str">
            <v>Still White</v>
          </cell>
          <cell r="M1461" t="str">
            <v>Price Fighter</v>
          </cell>
          <cell r="N1461">
            <v>1.9966999999999999</v>
          </cell>
          <cell r="O1461">
            <v>5.3437999999999999</v>
          </cell>
        </row>
        <row r="1462">
          <cell r="B1462">
            <v>23154</v>
          </cell>
          <cell r="C1462" t="str">
            <v>ORG VINUVA NERO D'AVOLA 75X12</v>
          </cell>
          <cell r="D1462" t="str">
            <v>Vinuva Organic Nero d'Avola DOC, Sicilia</v>
          </cell>
          <cell r="E1462" t="str">
            <v>EA</v>
          </cell>
          <cell r="F1462">
            <v>12</v>
          </cell>
          <cell r="G1462" t="str">
            <v>75 cl x 12</v>
          </cell>
          <cell r="H1462" t="str">
            <v>S</v>
          </cell>
          <cell r="I1462" t="str">
            <v>Italy</v>
          </cell>
          <cell r="J1462" t="str">
            <v>Italy</v>
          </cell>
          <cell r="K1462" t="str">
            <v>Sicilia</v>
          </cell>
          <cell r="L1462" t="str">
            <v>Still Red</v>
          </cell>
          <cell r="M1462" t="str">
            <v>Price Fighter</v>
          </cell>
          <cell r="N1462">
            <v>2.1025</v>
          </cell>
          <cell r="O1462">
            <v>2.6718999999999999</v>
          </cell>
        </row>
        <row r="1463">
          <cell r="B1463">
            <v>25915</v>
          </cell>
          <cell r="C1463" t="str">
            <v>VINUVA LEAVES BARBERA 75x12</v>
          </cell>
          <cell r="D1463" t="str">
            <v>Vinuva Barbera, Oltrepo Pavese</v>
          </cell>
          <cell r="E1463" t="str">
            <v>EA</v>
          </cell>
          <cell r="F1463">
            <v>12</v>
          </cell>
          <cell r="G1463" t="str">
            <v>75 cl x 12</v>
          </cell>
          <cell r="H1463" t="str">
            <v>U</v>
          </cell>
          <cell r="I1463" t="str">
            <v>Italy</v>
          </cell>
          <cell r="J1463" t="str">
            <v>Italy</v>
          </cell>
          <cell r="K1463" t="str">
            <v>Campania</v>
          </cell>
          <cell r="L1463" t="str">
            <v>Still Red</v>
          </cell>
          <cell r="M1463" t="str">
            <v>Price Fighter</v>
          </cell>
          <cell r="N1463">
            <v>1.4529000000000001</v>
          </cell>
          <cell r="O1463">
            <v>2.6718999999999999</v>
          </cell>
        </row>
        <row r="1464">
          <cell r="B1464">
            <v>25917</v>
          </cell>
          <cell r="C1464" t="str">
            <v>VINUVA LEAVES MONTEP 75X12</v>
          </cell>
          <cell r="D1464" t="str">
            <v>Vinuva Montepulciano d'Abruzzo DOC</v>
          </cell>
          <cell r="E1464" t="str">
            <v>EA</v>
          </cell>
          <cell r="F1464">
            <v>12</v>
          </cell>
          <cell r="G1464" t="str">
            <v>75 cl x 12</v>
          </cell>
          <cell r="H1464" t="str">
            <v>S</v>
          </cell>
          <cell r="I1464" t="str">
            <v>Italy</v>
          </cell>
          <cell r="J1464" t="str">
            <v>Italy</v>
          </cell>
          <cell r="K1464" t="str">
            <v>Abruzzo</v>
          </cell>
          <cell r="L1464" t="str">
            <v>Still Red</v>
          </cell>
          <cell r="M1464" t="str">
            <v>Price Fighter</v>
          </cell>
          <cell r="N1464">
            <v>1.6375999999999999</v>
          </cell>
          <cell r="O1464">
            <v>2.6718999999999999</v>
          </cell>
        </row>
        <row r="1465">
          <cell r="B1465">
            <v>44817</v>
          </cell>
          <cell r="C1465" t="str">
            <v>VINUVA LVS PG ROSE 11%  75x12</v>
          </cell>
          <cell r="D1465" t="str">
            <v>Vinuva Pinot Grigio Rosato delle Venezie</v>
          </cell>
          <cell r="E1465" t="str">
            <v>EA</v>
          </cell>
          <cell r="F1465">
            <v>12</v>
          </cell>
          <cell r="G1465" t="str">
            <v>75 cl x 12</v>
          </cell>
          <cell r="H1465" t="str">
            <v>U</v>
          </cell>
          <cell r="I1465" t="str">
            <v>Italy</v>
          </cell>
          <cell r="J1465" t="str">
            <v>Italy</v>
          </cell>
          <cell r="K1465" t="str">
            <v>Veneto</v>
          </cell>
          <cell r="L1465" t="str">
            <v>Still Rose</v>
          </cell>
          <cell r="M1465" t="str">
            <v>Price Fighter</v>
          </cell>
          <cell r="N1465">
            <v>1.5938000000000001</v>
          </cell>
          <cell r="O1465">
            <v>2.3513000000000002</v>
          </cell>
        </row>
        <row r="1466">
          <cell r="B1466">
            <v>44844</v>
          </cell>
          <cell r="C1466" t="str">
            <v>ORG FC VINUVA P GRIGIO 75X12</v>
          </cell>
          <cell r="D1466" t="str">
            <v>Vinuva Organic Pinot Grigio, IGT Terre Siciliane 11%</v>
          </cell>
          <cell r="E1466" t="str">
            <v>EA</v>
          </cell>
          <cell r="F1466">
            <v>12</v>
          </cell>
          <cell r="G1466" t="str">
            <v>75 cl x 12</v>
          </cell>
          <cell r="H1466" t="str">
            <v>U</v>
          </cell>
          <cell r="I1466" t="str">
            <v>Italy</v>
          </cell>
          <cell r="J1466" t="str">
            <v>Italy</v>
          </cell>
          <cell r="K1466" t="str">
            <v>Sicilia</v>
          </cell>
          <cell r="L1466" t="str">
            <v>Still White</v>
          </cell>
          <cell r="M1466" t="str">
            <v>Price Fighter</v>
          </cell>
          <cell r="N1466">
            <v>1.9884999999999999</v>
          </cell>
          <cell r="O1466">
            <v>2.3513000000000002</v>
          </cell>
        </row>
        <row r="1467">
          <cell r="B1467">
            <v>45879</v>
          </cell>
          <cell r="C1467" t="str">
            <v>VINUVA LEAVE P GRI 10.5% 75X12</v>
          </cell>
          <cell r="D1467" t="str">
            <v>Vinuva Pinot Grigio delle Venezie</v>
          </cell>
          <cell r="E1467" t="str">
            <v>EA</v>
          </cell>
          <cell r="F1467">
            <v>12</v>
          </cell>
          <cell r="G1467" t="str">
            <v>75 cl x 12</v>
          </cell>
          <cell r="H1467" t="str">
            <v>S</v>
          </cell>
          <cell r="I1467" t="str">
            <v>Italy</v>
          </cell>
          <cell r="J1467" t="str">
            <v>Italy</v>
          </cell>
          <cell r="K1467" t="str">
            <v>Italy</v>
          </cell>
          <cell r="L1467" t="str">
            <v>Still White</v>
          </cell>
          <cell r="M1467" t="str">
            <v>Price Fighter</v>
          </cell>
          <cell r="N1467">
            <v>1.6852</v>
          </cell>
          <cell r="O1467">
            <v>2.2444000000000002</v>
          </cell>
        </row>
        <row r="1468">
          <cell r="B1468">
            <v>46016</v>
          </cell>
          <cell r="C1468" t="str">
            <v>ORG FC VINUVA PG 10.5% 75X12</v>
          </cell>
          <cell r="D1468" t="str">
            <v>Vinuva Organic Pinot Grigio, IGT Terre Siciliane</v>
          </cell>
          <cell r="E1468" t="str">
            <v>EA</v>
          </cell>
          <cell r="F1468">
            <v>12</v>
          </cell>
          <cell r="G1468" t="str">
            <v>75 cl x 12</v>
          </cell>
          <cell r="H1468" t="str">
            <v>S</v>
          </cell>
          <cell r="I1468" t="str">
            <v>Italy</v>
          </cell>
          <cell r="J1468" t="str">
            <v>Italy</v>
          </cell>
          <cell r="K1468" t="str">
            <v>Sicilia</v>
          </cell>
          <cell r="L1468" t="str">
            <v>Still White</v>
          </cell>
          <cell r="M1468" t="str">
            <v>Price Fighter</v>
          </cell>
          <cell r="N1468">
            <v>1.9746999999999999</v>
          </cell>
          <cell r="O1468">
            <v>2.2444000000000002</v>
          </cell>
        </row>
        <row r="1469">
          <cell r="B1469">
            <v>46017</v>
          </cell>
          <cell r="C1469" t="str">
            <v>VINUVA LVS PG ROSE 10.5% 75x12</v>
          </cell>
          <cell r="D1469" t="str">
            <v>Vinuva Pinot Grigio Rosato delle Venezie</v>
          </cell>
          <cell r="E1469" t="str">
            <v>EA</v>
          </cell>
          <cell r="F1469">
            <v>12</v>
          </cell>
          <cell r="G1469" t="str">
            <v>75 cl x 12</v>
          </cell>
          <cell r="H1469" t="str">
            <v>S</v>
          </cell>
          <cell r="I1469" t="str">
            <v>Italy</v>
          </cell>
          <cell r="J1469" t="str">
            <v>Italy</v>
          </cell>
          <cell r="K1469" t="str">
            <v>Veneto</v>
          </cell>
          <cell r="L1469" t="str">
            <v>Still Rose</v>
          </cell>
          <cell r="M1469" t="str">
            <v>Price Fighter</v>
          </cell>
          <cell r="N1469">
            <v>1.58</v>
          </cell>
          <cell r="O1469">
            <v>2.2444000000000002</v>
          </cell>
        </row>
        <row r="1470">
          <cell r="B1470">
            <v>46569</v>
          </cell>
          <cell r="C1470" t="str">
            <v>ORG VINUVA PG DE VEN 11% 75X12</v>
          </cell>
          <cell r="D1470" t="str">
            <v>VINUVA Organic Pinot Grigio Delle Venezie 11%.</v>
          </cell>
          <cell r="E1470" t="str">
            <v>EA</v>
          </cell>
          <cell r="F1470">
            <v>12</v>
          </cell>
          <cell r="G1470" t="str">
            <v>75 cl x 12</v>
          </cell>
          <cell r="H1470" t="str">
            <v>S</v>
          </cell>
          <cell r="I1470" t="str">
            <v>Italy</v>
          </cell>
          <cell r="J1470" t="str">
            <v>Italy</v>
          </cell>
          <cell r="K1470" t="str">
            <v>Venezie</v>
          </cell>
          <cell r="L1470" t="str">
            <v>Still White</v>
          </cell>
          <cell r="M1470" t="str">
            <v>Price Fighter</v>
          </cell>
          <cell r="N1470">
            <v>1.9938</v>
          </cell>
          <cell r="O1470">
            <v>2.3513000000000002</v>
          </cell>
        </row>
        <row r="1471">
          <cell r="B1471">
            <v>40227</v>
          </cell>
          <cell r="C1471" t="str">
            <v>VINUVA PROSECCO ROSE 75X6</v>
          </cell>
          <cell r="D1471" t="str">
            <v>Vinuva Prosecco Spumante Rosé DOC</v>
          </cell>
          <cell r="E1471" t="str">
            <v>EA</v>
          </cell>
          <cell r="F1471">
            <v>6</v>
          </cell>
          <cell r="G1471" t="str">
            <v>75 cl x 6</v>
          </cell>
          <cell r="H1471" t="str">
            <v>U</v>
          </cell>
          <cell r="I1471" t="str">
            <v>Italy</v>
          </cell>
          <cell r="J1471" t="str">
            <v>Italy</v>
          </cell>
          <cell r="K1471" t="str">
            <v>Prosecco</v>
          </cell>
          <cell r="L1471" t="str">
            <v>Sparkling Rose</v>
          </cell>
          <cell r="M1471" t="str">
            <v>Price Fighter</v>
          </cell>
          <cell r="N1471">
            <v>2.6888999999999998</v>
          </cell>
          <cell r="O1471">
            <v>2.3513000000000002</v>
          </cell>
        </row>
        <row r="1472">
          <cell r="B1472">
            <v>44799</v>
          </cell>
          <cell r="C1472" t="str">
            <v>VINUVA PROSECCO 10.5% 75X6</v>
          </cell>
          <cell r="D1472" t="str">
            <v>Vinuva Prosecco Spumante DOC Extra Dry (Stonegate Only)</v>
          </cell>
          <cell r="E1472" t="str">
            <v>EA</v>
          </cell>
          <cell r="F1472">
            <v>6</v>
          </cell>
          <cell r="G1472" t="str">
            <v>75 cl x 6</v>
          </cell>
          <cell r="H1472" t="str">
            <v>S</v>
          </cell>
          <cell r="I1472" t="str">
            <v>Italy</v>
          </cell>
          <cell r="J1472" t="str">
            <v>Italy</v>
          </cell>
          <cell r="K1472" t="str">
            <v>Italy</v>
          </cell>
          <cell r="L1472" t="str">
            <v>Sparkling White</v>
          </cell>
          <cell r="M1472" t="str">
            <v>Price Fighter</v>
          </cell>
          <cell r="N1472">
            <v>2.6187999999999998</v>
          </cell>
          <cell r="O1472">
            <v>2.2444000000000002</v>
          </cell>
        </row>
        <row r="1473">
          <cell r="B1473">
            <v>45878</v>
          </cell>
          <cell r="C1473" t="str">
            <v>FC VINUVA PROS ROSE 10.5% 75X6</v>
          </cell>
          <cell r="D1473" t="str">
            <v>Vinuva Prosecco Spumante Rosé DOC</v>
          </cell>
          <cell r="E1473" t="str">
            <v>EA</v>
          </cell>
          <cell r="F1473">
            <v>6</v>
          </cell>
          <cell r="G1473" t="str">
            <v>75 cl x 6</v>
          </cell>
          <cell r="H1473" t="str">
            <v>S</v>
          </cell>
          <cell r="I1473" t="str">
            <v>Italy</v>
          </cell>
          <cell r="J1473" t="str">
            <v>Italy</v>
          </cell>
          <cell r="K1473" t="str">
            <v>Italy</v>
          </cell>
          <cell r="L1473" t="str">
            <v>Sparkling Rose</v>
          </cell>
          <cell r="M1473" t="str">
            <v>Price Fighter</v>
          </cell>
          <cell r="N1473">
            <v>2.9247000000000001</v>
          </cell>
          <cell r="O1473">
            <v>2.2444000000000002</v>
          </cell>
        </row>
        <row r="1474">
          <cell r="B1474">
            <v>36360</v>
          </cell>
          <cell r="C1474" t="str">
            <v>VINUVA PROSECCO 20X24</v>
          </cell>
          <cell r="D1474" t="str">
            <v>Vinuva Prosecco Spumante DOC Extra Dry (Stonegate Only)</v>
          </cell>
          <cell r="E1474" t="str">
            <v>CS</v>
          </cell>
          <cell r="F1474">
            <v>1</v>
          </cell>
          <cell r="G1474" t="str">
            <v>20 cl x 24</v>
          </cell>
          <cell r="H1474" t="str">
            <v>S</v>
          </cell>
          <cell r="I1474" t="str">
            <v>Italy</v>
          </cell>
          <cell r="J1474" t="str">
            <v>Italy</v>
          </cell>
          <cell r="K1474" t="str">
            <v>Prosecco</v>
          </cell>
          <cell r="M1474" t="str">
            <v>Price Fighter</v>
          </cell>
          <cell r="N1474">
            <v>22.825399999999998</v>
          </cell>
          <cell r="O1474">
            <v>14.364000000000001</v>
          </cell>
        </row>
        <row r="1475">
          <cell r="B1475">
            <v>19704</v>
          </cell>
          <cell r="C1475" t="str">
            <v>TIERRA MERLOT 75x12</v>
          </cell>
          <cell r="D1475" t="str">
            <v>Tierra Merlot, Central Valley</v>
          </cell>
          <cell r="E1475" t="str">
            <v>EA</v>
          </cell>
          <cell r="F1475">
            <v>12</v>
          </cell>
          <cell r="G1475" t="str">
            <v>75 cl x 12</v>
          </cell>
          <cell r="H1475" t="str">
            <v>S</v>
          </cell>
          <cell r="I1475" t="str">
            <v>Chile</v>
          </cell>
          <cell r="J1475" t="str">
            <v>Chile</v>
          </cell>
          <cell r="K1475" t="str">
            <v>Colchagua Valley</v>
          </cell>
          <cell r="L1475" t="str">
            <v>Still Red</v>
          </cell>
          <cell r="M1475" t="str">
            <v>Price Fighter</v>
          </cell>
          <cell r="N1475">
            <v>1.5248999999999999</v>
          </cell>
          <cell r="O1475">
            <v>2.6718999999999999</v>
          </cell>
        </row>
        <row r="1476">
          <cell r="B1476">
            <v>19705</v>
          </cell>
          <cell r="C1476" t="str">
            <v>TIERRA CHARDONNAY 75x12</v>
          </cell>
          <cell r="D1476" t="str">
            <v>Tierra Unoaked Chardonnay, Central Valley</v>
          </cell>
          <cell r="E1476" t="str">
            <v>EA</v>
          </cell>
          <cell r="F1476">
            <v>12</v>
          </cell>
          <cell r="G1476" t="str">
            <v>75 cl x 12</v>
          </cell>
          <cell r="H1476" t="str">
            <v>S</v>
          </cell>
          <cell r="I1476" t="str">
            <v>Chile</v>
          </cell>
          <cell r="J1476" t="str">
            <v>Chile</v>
          </cell>
          <cell r="K1476" t="str">
            <v>Maule Valley</v>
          </cell>
          <cell r="L1476" t="str">
            <v>Still White</v>
          </cell>
          <cell r="M1476" t="str">
            <v>Price Fighter</v>
          </cell>
          <cell r="N1476">
            <v>1.5248999999999999</v>
          </cell>
          <cell r="O1476">
            <v>2.6718999999999999</v>
          </cell>
        </row>
        <row r="1477">
          <cell r="B1477">
            <v>19706</v>
          </cell>
          <cell r="C1477" t="str">
            <v>TIERRA SAUVIGNON BLANC 75x12</v>
          </cell>
          <cell r="D1477" t="str">
            <v>Tierra Sauvignon Blanc, Central Valley</v>
          </cell>
          <cell r="E1477" t="str">
            <v>EA</v>
          </cell>
          <cell r="F1477">
            <v>12</v>
          </cell>
          <cell r="G1477" t="str">
            <v>75 cl x 12</v>
          </cell>
          <cell r="H1477" t="str">
            <v>S</v>
          </cell>
          <cell r="I1477" t="str">
            <v>Chile</v>
          </cell>
          <cell r="J1477" t="str">
            <v>Chile</v>
          </cell>
          <cell r="K1477" t="str">
            <v>Maule Valley</v>
          </cell>
          <cell r="L1477" t="str">
            <v>Still White</v>
          </cell>
          <cell r="M1477" t="str">
            <v>Price Fighter</v>
          </cell>
          <cell r="N1477">
            <v>1.5248999999999999</v>
          </cell>
          <cell r="O1477">
            <v>2.6718999999999999</v>
          </cell>
        </row>
        <row r="1478">
          <cell r="B1478">
            <v>41941</v>
          </cell>
          <cell r="C1478" t="str">
            <v>BROADWOODS FOLLY SPARKLIN 75x6</v>
          </cell>
          <cell r="D1478" t="str">
            <v>Broadwoods Folly Sparkling Wine, Surrey (JDW)</v>
          </cell>
          <cell r="E1478" t="str">
            <v>EA</v>
          </cell>
          <cell r="F1478">
            <v>6</v>
          </cell>
          <cell r="G1478" t="str">
            <v>75 cl x 6</v>
          </cell>
          <cell r="H1478" t="str">
            <v>S</v>
          </cell>
          <cell r="I1478" t="str">
            <v>United Kingdom</v>
          </cell>
          <cell r="J1478" t="str">
            <v>England</v>
          </cell>
          <cell r="K1478" t="str">
            <v>Surrey Hills</v>
          </cell>
          <cell r="M1478" t="str">
            <v>Best</v>
          </cell>
          <cell r="N1478">
            <v>11.8514</v>
          </cell>
          <cell r="O1478">
            <v>2.6718999999999999</v>
          </cell>
        </row>
        <row r="1479">
          <cell r="B1479">
            <v>23385</v>
          </cell>
          <cell r="C1479" t="str">
            <v>S.FLORIANO PINOT GRIGIO 75x12</v>
          </cell>
          <cell r="D1479" t="str">
            <v>San Floriano Pinot Grigio delle Venezie</v>
          </cell>
          <cell r="E1479" t="str">
            <v>EA</v>
          </cell>
          <cell r="F1479">
            <v>12</v>
          </cell>
          <cell r="G1479" t="str">
            <v>75 cl x 12</v>
          </cell>
          <cell r="H1479" t="str">
            <v>U</v>
          </cell>
          <cell r="I1479" t="str">
            <v>Italy</v>
          </cell>
          <cell r="J1479" t="str">
            <v>Italy</v>
          </cell>
          <cell r="K1479" t="str">
            <v>Venezie</v>
          </cell>
          <cell r="L1479" t="str">
            <v>Still White</v>
          </cell>
          <cell r="M1479" t="str">
            <v>Price Fighter</v>
          </cell>
          <cell r="N1479">
            <v>1.5762</v>
          </cell>
          <cell r="O1479">
            <v>2.6718999999999999</v>
          </cell>
        </row>
        <row r="1480">
          <cell r="B1480">
            <v>44815</v>
          </cell>
          <cell r="C1480" t="str">
            <v>S.FLORIANO PG 11% 75x12</v>
          </cell>
          <cell r="D1480" t="str">
            <v>San Floriano Pinot Grigio delle Venezie</v>
          </cell>
          <cell r="E1480" t="str">
            <v>EA</v>
          </cell>
          <cell r="F1480">
            <v>12</v>
          </cell>
          <cell r="G1480" t="str">
            <v>75 cl x 12</v>
          </cell>
          <cell r="H1480" t="str">
            <v>U</v>
          </cell>
          <cell r="I1480" t="str">
            <v>Italy</v>
          </cell>
          <cell r="J1480" t="str">
            <v>Italy</v>
          </cell>
          <cell r="K1480" t="str">
            <v>Venezie</v>
          </cell>
          <cell r="L1480" t="str">
            <v>Still White</v>
          </cell>
          <cell r="M1480" t="str">
            <v>Price Fighter</v>
          </cell>
          <cell r="N1480">
            <v>1.5762</v>
          </cell>
          <cell r="O1480">
            <v>2.3513000000000002</v>
          </cell>
        </row>
        <row r="1481">
          <cell r="B1481">
            <v>46050</v>
          </cell>
          <cell r="C1481" t="str">
            <v>S.FLORIANO PG 10.5%  75x12</v>
          </cell>
          <cell r="D1481" t="str">
            <v>San Floriano Pinot Grigio delle Venezie</v>
          </cell>
          <cell r="E1481" t="str">
            <v>EA</v>
          </cell>
          <cell r="F1481">
            <v>12</v>
          </cell>
          <cell r="G1481" t="str">
            <v>75 cl x 12</v>
          </cell>
          <cell r="H1481" t="str">
            <v>S</v>
          </cell>
          <cell r="I1481" t="str">
            <v>Italy</v>
          </cell>
          <cell r="J1481" t="str">
            <v>Italy</v>
          </cell>
          <cell r="K1481" t="str">
            <v>Venezie</v>
          </cell>
          <cell r="L1481" t="str">
            <v>Still White</v>
          </cell>
          <cell r="M1481" t="str">
            <v>Price Fighter</v>
          </cell>
          <cell r="N1481">
            <v>1.5869</v>
          </cell>
          <cell r="O1481">
            <v>2.2444000000000002</v>
          </cell>
        </row>
        <row r="1482">
          <cell r="B1482">
            <v>19794</v>
          </cell>
          <cell r="C1482" t="str">
            <v>M DE MONGUERET SAMUR 75x6</v>
          </cell>
          <cell r="D1482" t="str">
            <v>Château de Montguéret Saumur Brut</v>
          </cell>
          <cell r="E1482" t="str">
            <v>EA</v>
          </cell>
          <cell r="F1482">
            <v>6</v>
          </cell>
          <cell r="G1482" t="str">
            <v>75 cl x 6</v>
          </cell>
          <cell r="H1482" t="str">
            <v>U</v>
          </cell>
          <cell r="I1482" t="str">
            <v>France</v>
          </cell>
          <cell r="J1482" t="str">
            <v>France</v>
          </cell>
          <cell r="K1482" t="str">
            <v>Loire Valley</v>
          </cell>
          <cell r="L1482" t="str">
            <v>Sparkling White</v>
          </cell>
          <cell r="M1482" t="str">
            <v>Good</v>
          </cell>
          <cell r="N1482">
            <v>4.8369999999999997</v>
          </cell>
          <cell r="O1482">
            <v>2.6718999999999999</v>
          </cell>
        </row>
        <row r="1483">
          <cell r="B1483">
            <v>19905</v>
          </cell>
          <cell r="C1483" t="str">
            <v>M&amp;B ROSSE CATARRATTO PG 75x12</v>
          </cell>
          <cell r="D1483" t="str">
            <v>Rosselini Catarratto Pinot Grigio</v>
          </cell>
          <cell r="E1483" t="str">
            <v>EA</v>
          </cell>
          <cell r="F1483">
            <v>12</v>
          </cell>
          <cell r="G1483" t="str">
            <v>75 cl x 12</v>
          </cell>
          <cell r="H1483" t="str">
            <v>S</v>
          </cell>
          <cell r="I1483" t="str">
            <v>Italy</v>
          </cell>
          <cell r="J1483" t="str">
            <v>Italy</v>
          </cell>
          <cell r="K1483" t="str">
            <v>Veneto</v>
          </cell>
          <cell r="L1483" t="str">
            <v>Still White</v>
          </cell>
          <cell r="M1483" t="str">
            <v>Entry/Exclusive</v>
          </cell>
          <cell r="N1483">
            <v>0.8236</v>
          </cell>
          <cell r="O1483">
            <v>2.6718999999999999</v>
          </cell>
        </row>
        <row r="1484">
          <cell r="B1484">
            <v>23068</v>
          </cell>
          <cell r="C1484" t="str">
            <v>CAS DEL DIABLO MERLOT 75X6</v>
          </cell>
          <cell r="D1484" t="str">
            <v>Casillero del Diablo Merlot, Rapel Valley</v>
          </cell>
          <cell r="E1484" t="str">
            <v>EA</v>
          </cell>
          <cell r="F1484">
            <v>6</v>
          </cell>
          <cell r="G1484" t="str">
            <v>75 cl x 6</v>
          </cell>
          <cell r="H1484" t="str">
            <v>U</v>
          </cell>
          <cell r="I1484" t="str">
            <v>Chile</v>
          </cell>
          <cell r="J1484" t="str">
            <v>Chile</v>
          </cell>
          <cell r="K1484" t="str">
            <v>Rapel Valley</v>
          </cell>
          <cell r="L1484" t="str">
            <v>Still Red</v>
          </cell>
          <cell r="M1484" t="str">
            <v>Good</v>
          </cell>
          <cell r="N1484">
            <v>2.2892000000000001</v>
          </cell>
          <cell r="O1484">
            <v>2.6718999999999999</v>
          </cell>
        </row>
        <row r="1485">
          <cell r="B1485">
            <v>23069</v>
          </cell>
          <cell r="C1485" t="str">
            <v>CAS DEL DIABLO CAB SAU 75X6</v>
          </cell>
          <cell r="D1485" t="str">
            <v>Casillero del Diablo Cabernet Sauvignon, Central Valley</v>
          </cell>
          <cell r="E1485" t="str">
            <v>EA</v>
          </cell>
          <cell r="F1485">
            <v>6</v>
          </cell>
          <cell r="G1485" t="str">
            <v>75 cl x 6</v>
          </cell>
          <cell r="H1485" t="str">
            <v>S</v>
          </cell>
          <cell r="I1485" t="str">
            <v>Chile</v>
          </cell>
          <cell r="J1485" t="str">
            <v>Chile</v>
          </cell>
          <cell r="K1485" t="str">
            <v>Central Valley</v>
          </cell>
          <cell r="L1485" t="str">
            <v>Still Red</v>
          </cell>
          <cell r="M1485" t="str">
            <v>Good</v>
          </cell>
          <cell r="N1485">
            <v>2.4824000000000002</v>
          </cell>
          <cell r="O1485">
            <v>2.6718999999999999</v>
          </cell>
        </row>
        <row r="1486">
          <cell r="B1486">
            <v>39514</v>
          </cell>
          <cell r="C1486" t="str">
            <v>CAS DEL DIABLO CAB SAUV 187X12</v>
          </cell>
          <cell r="D1486" t="str">
            <v>Casillero del Diablo Cabernet Sauvignon, Central Valley</v>
          </cell>
          <cell r="E1486" t="str">
            <v>CS</v>
          </cell>
          <cell r="F1486">
            <v>1</v>
          </cell>
          <cell r="G1486" t="str">
            <v>187 ml  x 12</v>
          </cell>
          <cell r="H1486" t="str">
            <v>U</v>
          </cell>
          <cell r="I1486" t="str">
            <v>Chile</v>
          </cell>
          <cell r="J1486" t="str">
            <v>Chile</v>
          </cell>
          <cell r="K1486" t="str">
            <v>Central Valley</v>
          </cell>
          <cell r="L1486" t="str">
            <v>Still Red</v>
          </cell>
          <cell r="M1486" t="str">
            <v>Good</v>
          </cell>
          <cell r="N1486">
            <v>8.2142999999999997</v>
          </cell>
          <cell r="O1486">
            <v>7.9943</v>
          </cell>
        </row>
        <row r="1487">
          <cell r="B1487">
            <v>39562</v>
          </cell>
          <cell r="C1487" t="str">
            <v>CAS DEL DIABLO SAUV 187X12</v>
          </cell>
          <cell r="D1487" t="str">
            <v>Casillero del Diablo Sauvignon Blanc, Central Valley</v>
          </cell>
          <cell r="E1487" t="str">
            <v>CS</v>
          </cell>
          <cell r="F1487">
            <v>1</v>
          </cell>
          <cell r="G1487" t="str">
            <v>187 ml  x 12</v>
          </cell>
          <cell r="H1487" t="str">
            <v>S</v>
          </cell>
          <cell r="I1487" t="str">
            <v>Chile</v>
          </cell>
          <cell r="J1487" t="str">
            <v>Chile</v>
          </cell>
          <cell r="K1487" t="str">
            <v>Central Valley</v>
          </cell>
          <cell r="L1487" t="str">
            <v>Still White</v>
          </cell>
          <cell r="M1487" t="str">
            <v>Good</v>
          </cell>
          <cell r="N1487">
            <v>25.244299999999999</v>
          </cell>
          <cell r="O1487">
            <v>7.9943</v>
          </cell>
        </row>
        <row r="1488">
          <cell r="B1488">
            <v>20351</v>
          </cell>
          <cell r="C1488" t="str">
            <v>JACOBS CREEK SHIRAZ ROSE 75x6</v>
          </cell>
          <cell r="D1488" t="str">
            <v>Jacob's Creek Shiraz Rosé, South Eastern Australia</v>
          </cell>
          <cell r="E1488" t="str">
            <v>EA</v>
          </cell>
          <cell r="F1488">
            <v>6</v>
          </cell>
          <cell r="G1488" t="str">
            <v>75 cl x 6</v>
          </cell>
          <cell r="H1488" t="str">
            <v>U</v>
          </cell>
          <cell r="I1488" t="str">
            <v>Australia</v>
          </cell>
          <cell r="J1488" t="str">
            <v>Australia</v>
          </cell>
          <cell r="K1488" t="str">
            <v>South Eastern Australia</v>
          </cell>
          <cell r="L1488" t="str">
            <v>Still Rose</v>
          </cell>
          <cell r="M1488" t="str">
            <v>Good</v>
          </cell>
          <cell r="N1488">
            <v>2.6573000000000002</v>
          </cell>
          <cell r="O1488">
            <v>2.6718999999999999</v>
          </cell>
        </row>
        <row r="1489">
          <cell r="B1489">
            <v>23411</v>
          </cell>
          <cell r="C1489" t="str">
            <v>JACOBS CREEK SAUV BLANC 75x6</v>
          </cell>
          <cell r="D1489" t="str">
            <v>Jacob's Creek Sauvignon Blanc, South Eastern Australia</v>
          </cell>
          <cell r="E1489" t="str">
            <v>EA</v>
          </cell>
          <cell r="F1489">
            <v>6</v>
          </cell>
          <cell r="G1489" t="str">
            <v>75 cl x 6</v>
          </cell>
          <cell r="H1489" t="str">
            <v>U</v>
          </cell>
          <cell r="I1489" t="str">
            <v>Australia</v>
          </cell>
          <cell r="J1489" t="str">
            <v>Australia</v>
          </cell>
          <cell r="K1489" t="str">
            <v>South Eastern Australia</v>
          </cell>
          <cell r="L1489" t="str">
            <v>Still White</v>
          </cell>
          <cell r="M1489" t="str">
            <v>Good</v>
          </cell>
          <cell r="N1489">
            <v>2.8043999999999998</v>
          </cell>
          <cell r="O1489">
            <v>2.6718999999999999</v>
          </cell>
        </row>
        <row r="1490">
          <cell r="B1490">
            <v>25490</v>
          </cell>
          <cell r="C1490" t="str">
            <v>J CREEK CABERNET SAUV 75x6</v>
          </cell>
          <cell r="D1490" t="str">
            <v>Jacob's Creek Cabernet Sauvignon, South Eastern Australia</v>
          </cell>
          <cell r="E1490" t="str">
            <v>EA</v>
          </cell>
          <cell r="F1490">
            <v>6</v>
          </cell>
          <cell r="G1490" t="str">
            <v>75 cl x 6</v>
          </cell>
          <cell r="H1490" t="str">
            <v>U</v>
          </cell>
          <cell r="I1490" t="str">
            <v>Australia</v>
          </cell>
          <cell r="J1490" t="str">
            <v>Australia</v>
          </cell>
          <cell r="K1490" t="str">
            <v>South Eastern Australia</v>
          </cell>
          <cell r="L1490" t="str">
            <v>Still Red</v>
          </cell>
          <cell r="M1490" t="str">
            <v>Good</v>
          </cell>
          <cell r="N1490">
            <v>2.4148000000000001</v>
          </cell>
          <cell r="O1490">
            <v>2.6718999999999999</v>
          </cell>
        </row>
        <row r="1491">
          <cell r="B1491">
            <v>25494</v>
          </cell>
          <cell r="C1491" t="str">
            <v>J CREEK CHARDONNAY 75x6</v>
          </cell>
          <cell r="D1491" t="str">
            <v>Jacob's Creek Chardonnay, South Eastern Australia</v>
          </cell>
          <cell r="E1491" t="str">
            <v>EA</v>
          </cell>
          <cell r="F1491">
            <v>6</v>
          </cell>
          <cell r="G1491" t="str">
            <v>75 cl x 6</v>
          </cell>
          <cell r="H1491" t="str">
            <v>U</v>
          </cell>
          <cell r="I1491" t="str">
            <v>Australia</v>
          </cell>
          <cell r="J1491" t="str">
            <v>Australia</v>
          </cell>
          <cell r="K1491" t="str">
            <v>South Eastern Australia</v>
          </cell>
          <cell r="L1491" t="str">
            <v>Still White</v>
          </cell>
          <cell r="M1491" t="str">
            <v>Good</v>
          </cell>
          <cell r="N1491">
            <v>2.8043999999999998</v>
          </cell>
          <cell r="O1491">
            <v>2.6718999999999999</v>
          </cell>
        </row>
        <row r="1492">
          <cell r="B1492">
            <v>25496</v>
          </cell>
          <cell r="C1492" t="str">
            <v>J CREEK SEMILLON CHARD 75x6</v>
          </cell>
          <cell r="D1492" t="str">
            <v>Jacob's Creek Semillon-Chardonnay, South Eastern Australia</v>
          </cell>
          <cell r="E1492" t="str">
            <v>EA</v>
          </cell>
          <cell r="F1492">
            <v>6</v>
          </cell>
          <cell r="G1492" t="str">
            <v>75 cl x 6</v>
          </cell>
          <cell r="H1492" t="str">
            <v>U</v>
          </cell>
          <cell r="I1492" t="str">
            <v>Australia</v>
          </cell>
          <cell r="J1492" t="str">
            <v>Australia</v>
          </cell>
          <cell r="K1492" t="str">
            <v>South Eastern Australia</v>
          </cell>
          <cell r="L1492" t="str">
            <v>Still White</v>
          </cell>
          <cell r="M1492" t="str">
            <v>Good</v>
          </cell>
          <cell r="N1492">
            <v>2.6560000000000001</v>
          </cell>
          <cell r="O1492">
            <v>2.6718999999999999</v>
          </cell>
        </row>
        <row r="1493">
          <cell r="B1493">
            <v>37993</v>
          </cell>
          <cell r="C1493" t="str">
            <v>JACOBS CREEK PETIT ROSE 75X6</v>
          </cell>
          <cell r="D1493" t="str">
            <v>Jacob's Creek Le Petit Rosé, Australia</v>
          </cell>
          <cell r="E1493" t="str">
            <v>EA</v>
          </cell>
          <cell r="F1493">
            <v>6</v>
          </cell>
          <cell r="G1493" t="str">
            <v>75 cl x 6</v>
          </cell>
          <cell r="H1493" t="str">
            <v>U</v>
          </cell>
          <cell r="I1493" t="str">
            <v>Australia</v>
          </cell>
          <cell r="J1493" t="str">
            <v>Australia</v>
          </cell>
          <cell r="K1493" t="str">
            <v>Australia</v>
          </cell>
          <cell r="L1493" t="str">
            <v>Still Rose</v>
          </cell>
          <cell r="M1493" t="str">
            <v>Good</v>
          </cell>
          <cell r="N1493">
            <v>2.7976999999999999</v>
          </cell>
          <cell r="O1493">
            <v>2.6718999999999999</v>
          </cell>
        </row>
        <row r="1494">
          <cell r="B1494">
            <v>42528</v>
          </cell>
          <cell r="C1494" t="str">
            <v>JACOBS CREEK SHIRAZ 75x6</v>
          </cell>
          <cell r="D1494" t="str">
            <v>Jacob's Creek Shiraz, South Eastern Australia</v>
          </cell>
          <cell r="E1494" t="str">
            <v>EA</v>
          </cell>
          <cell r="F1494">
            <v>6</v>
          </cell>
          <cell r="G1494" t="str">
            <v>75 cl x 6</v>
          </cell>
          <cell r="H1494" t="str">
            <v>U</v>
          </cell>
          <cell r="I1494" t="str">
            <v>Australia</v>
          </cell>
          <cell r="J1494" t="str">
            <v>Australia</v>
          </cell>
          <cell r="K1494" t="str">
            <v>Australia</v>
          </cell>
          <cell r="L1494" t="str">
            <v>Still Red</v>
          </cell>
          <cell r="M1494" t="str">
            <v>Good</v>
          </cell>
          <cell r="N1494">
            <v>2.8043999999999998</v>
          </cell>
          <cell r="O1494">
            <v>2.6718999999999999</v>
          </cell>
        </row>
        <row r="1495">
          <cell r="B1495">
            <v>20509</v>
          </cell>
          <cell r="C1495" t="str">
            <v>CHATEAU LYONNAT 150x6</v>
          </cell>
          <cell r="D1495" t="str">
            <v>Château Lyonnat, Lussac-Saint-Émilion</v>
          </cell>
          <cell r="E1495" t="str">
            <v>EA</v>
          </cell>
          <cell r="F1495">
            <v>6</v>
          </cell>
          <cell r="G1495" t="str">
            <v>1.5 lt x 6</v>
          </cell>
          <cell r="H1495" t="str">
            <v>S</v>
          </cell>
          <cell r="I1495" t="str">
            <v>France</v>
          </cell>
          <cell r="J1495" t="str">
            <v>France</v>
          </cell>
          <cell r="K1495" t="str">
            <v>Bordeaux</v>
          </cell>
          <cell r="L1495" t="str">
            <v>Still Red</v>
          </cell>
          <cell r="M1495" t="str">
            <v>Better</v>
          </cell>
          <cell r="N1495">
            <v>11.3073</v>
          </cell>
          <cell r="O1495">
            <v>5.3437999999999999</v>
          </cell>
        </row>
        <row r="1496">
          <cell r="B1496">
            <v>11173</v>
          </cell>
          <cell r="C1496" t="str">
            <v>CH LYONNAT 75x12</v>
          </cell>
          <cell r="D1496" t="str">
            <v>Château Lyonnat, Lussac-Saint-Émilion</v>
          </cell>
          <cell r="E1496" t="str">
            <v>EA</v>
          </cell>
          <cell r="F1496">
            <v>12</v>
          </cell>
          <cell r="G1496" t="str">
            <v>75 cl x 12</v>
          </cell>
          <cell r="H1496" t="str">
            <v>S</v>
          </cell>
          <cell r="I1496" t="str">
            <v>France</v>
          </cell>
          <cell r="J1496" t="str">
            <v>France</v>
          </cell>
          <cell r="K1496" t="str">
            <v>Bordeaux</v>
          </cell>
          <cell r="M1496" t="str">
            <v>Better</v>
          </cell>
          <cell r="N1496">
            <v>5.3493000000000004</v>
          </cell>
          <cell r="O1496">
            <v>2.6718999999999999</v>
          </cell>
        </row>
        <row r="1497">
          <cell r="B1497">
            <v>20584</v>
          </cell>
          <cell r="C1497" t="str">
            <v>FLAGSTONE DARK HORSE SHZ 75x6</v>
          </cell>
          <cell r="D1497" t="str">
            <v>Flagstone Dark Horse Shiraz, Western Cape</v>
          </cell>
          <cell r="E1497" t="str">
            <v>EA</v>
          </cell>
          <cell r="F1497">
            <v>6</v>
          </cell>
          <cell r="G1497" t="str">
            <v>75 cl x 6</v>
          </cell>
          <cell r="H1497" t="str">
            <v>S</v>
          </cell>
          <cell r="I1497" t="str">
            <v>South Africa</v>
          </cell>
          <cell r="J1497" t="str">
            <v>South Africa</v>
          </cell>
          <cell r="K1497" t="str">
            <v>Western Cape</v>
          </cell>
          <cell r="L1497" t="str">
            <v>Still Red</v>
          </cell>
          <cell r="M1497" t="str">
            <v>Better</v>
          </cell>
          <cell r="N1497">
            <v>7.6010999999999997</v>
          </cell>
          <cell r="O1497">
            <v>2.6718999999999999</v>
          </cell>
        </row>
        <row r="1498">
          <cell r="B1498">
            <v>20585</v>
          </cell>
          <cell r="C1498" t="str">
            <v>DRAGON TREE RED 75x6</v>
          </cell>
          <cell r="D1498" t="str">
            <v>Flagstone Dragon Tree Cape Blend, Western Cape</v>
          </cell>
          <cell r="E1498" t="str">
            <v>EA</v>
          </cell>
          <cell r="F1498">
            <v>6</v>
          </cell>
          <cell r="G1498" t="str">
            <v>75 cl x 6</v>
          </cell>
          <cell r="H1498" t="str">
            <v>S</v>
          </cell>
          <cell r="I1498" t="str">
            <v>South Africa</v>
          </cell>
          <cell r="J1498" t="str">
            <v>South Africa</v>
          </cell>
          <cell r="K1498" t="str">
            <v>Western Cape</v>
          </cell>
          <cell r="L1498" t="str">
            <v>Still Red</v>
          </cell>
          <cell r="M1498" t="str">
            <v>Good</v>
          </cell>
          <cell r="N1498">
            <v>4.1261000000000001</v>
          </cell>
          <cell r="O1498">
            <v>2.6718999999999999</v>
          </cell>
        </row>
        <row r="1499">
          <cell r="B1499">
            <v>20601</v>
          </cell>
          <cell r="C1499" t="str">
            <v>FREE RUN SAUVIGNON BL 75x6</v>
          </cell>
          <cell r="D1499" t="str">
            <v>Flagstone Free Run Sauvignon Blanc, Elim</v>
          </cell>
          <cell r="E1499" t="str">
            <v>EA</v>
          </cell>
          <cell r="F1499">
            <v>6</v>
          </cell>
          <cell r="G1499" t="str">
            <v>75 cl x 6</v>
          </cell>
          <cell r="H1499" t="str">
            <v>S</v>
          </cell>
          <cell r="I1499" t="str">
            <v>South Africa</v>
          </cell>
          <cell r="J1499" t="str">
            <v>South Africa</v>
          </cell>
          <cell r="K1499" t="str">
            <v>Elim</v>
          </cell>
          <cell r="L1499" t="str">
            <v>Still White</v>
          </cell>
          <cell r="M1499" t="str">
            <v>Good</v>
          </cell>
          <cell r="N1499">
            <v>4.3177000000000003</v>
          </cell>
          <cell r="O1499">
            <v>2.6718999999999999</v>
          </cell>
        </row>
        <row r="1500">
          <cell r="B1500">
            <v>20613</v>
          </cell>
          <cell r="C1500" t="str">
            <v>F'STONE MUSIC ROOM CABER 75x6</v>
          </cell>
          <cell r="D1500" t="str">
            <v>Flagstone The Music Room Cabernet Sauvignon, Western Cape</v>
          </cell>
          <cell r="E1500" t="str">
            <v>EA</v>
          </cell>
          <cell r="F1500">
            <v>6</v>
          </cell>
          <cell r="G1500" t="str">
            <v>75 cl x 6</v>
          </cell>
          <cell r="H1500" t="str">
            <v>S</v>
          </cell>
          <cell r="I1500" t="str">
            <v>South Africa</v>
          </cell>
          <cell r="J1500" t="str">
            <v>South Africa</v>
          </cell>
          <cell r="K1500" t="str">
            <v>Western Cape</v>
          </cell>
          <cell r="L1500" t="str">
            <v>Still Red</v>
          </cell>
          <cell r="M1500" t="str">
            <v>Better</v>
          </cell>
          <cell r="N1500">
            <v>8.6060999999999996</v>
          </cell>
          <cell r="O1500">
            <v>2.6718999999999999</v>
          </cell>
        </row>
        <row r="1501">
          <cell r="B1501">
            <v>20645</v>
          </cell>
          <cell r="C1501" t="str">
            <v>WRITERS BLOCK PINOTAGE 75x6</v>
          </cell>
          <cell r="D1501" t="str">
            <v>Flagstone Writer's Block Pinotage, Western Cape</v>
          </cell>
          <cell r="E1501" t="str">
            <v>EA</v>
          </cell>
          <cell r="F1501">
            <v>6</v>
          </cell>
          <cell r="G1501" t="str">
            <v>75 cl x 6</v>
          </cell>
          <cell r="H1501" t="str">
            <v>S</v>
          </cell>
          <cell r="I1501" t="str">
            <v>South Africa</v>
          </cell>
          <cell r="J1501" t="str">
            <v>South Africa</v>
          </cell>
          <cell r="K1501" t="str">
            <v>Western Cape</v>
          </cell>
          <cell r="L1501" t="str">
            <v>Still Red</v>
          </cell>
          <cell r="M1501" t="str">
            <v>Better</v>
          </cell>
          <cell r="N1501">
            <v>7.8177000000000003</v>
          </cell>
          <cell r="O1501">
            <v>2.6718999999999999</v>
          </cell>
        </row>
        <row r="1502">
          <cell r="B1502">
            <v>21432</v>
          </cell>
          <cell r="C1502" t="str">
            <v>NOON GUN DRY WHITE 75x6</v>
          </cell>
          <cell r="D1502" t="str">
            <v>Flagstone Noon Gun Chenin Blanc-Sauvignon Blanc-Viognier, Western Cape</v>
          </cell>
          <cell r="E1502" t="str">
            <v>EA</v>
          </cell>
          <cell r="F1502">
            <v>6</v>
          </cell>
          <cell r="G1502" t="str">
            <v>75 cl x 6</v>
          </cell>
          <cell r="H1502" t="str">
            <v>S</v>
          </cell>
          <cell r="I1502" t="str">
            <v>South Africa</v>
          </cell>
          <cell r="J1502" t="str">
            <v>South Africa</v>
          </cell>
          <cell r="K1502" t="str">
            <v>Western Cape</v>
          </cell>
          <cell r="L1502" t="str">
            <v>Still White</v>
          </cell>
          <cell r="M1502" t="str">
            <v>Good</v>
          </cell>
          <cell r="N1502">
            <v>2.4361000000000002</v>
          </cell>
          <cell r="O1502">
            <v>2.6718999999999999</v>
          </cell>
        </row>
        <row r="1503">
          <cell r="B1503">
            <v>21433</v>
          </cell>
          <cell r="C1503" t="str">
            <v>LONGITUDE SHIRAZ CAB 75X6</v>
          </cell>
          <cell r="D1503" t="str">
            <v>Flagstone Longitude Shiraz-Cabernet Sauvignon-Malbec, Western Cape</v>
          </cell>
          <cell r="E1503" t="str">
            <v>EA</v>
          </cell>
          <cell r="F1503">
            <v>6</v>
          </cell>
          <cell r="G1503" t="str">
            <v>75 cl x 6</v>
          </cell>
          <cell r="H1503" t="str">
            <v>S</v>
          </cell>
          <cell r="I1503" t="str">
            <v>South Africa</v>
          </cell>
          <cell r="J1503" t="str">
            <v>South Africa</v>
          </cell>
          <cell r="K1503" t="str">
            <v>Western Cape</v>
          </cell>
          <cell r="L1503" t="str">
            <v>Still Red</v>
          </cell>
          <cell r="M1503" t="str">
            <v>Good</v>
          </cell>
          <cell r="N1503">
            <v>2.5827</v>
          </cell>
          <cell r="O1503">
            <v>2.6718999999999999</v>
          </cell>
        </row>
        <row r="1504">
          <cell r="B1504">
            <v>22089</v>
          </cell>
          <cell r="C1504" t="str">
            <v>WORD OF MOUTH VIOGNIER 75x6</v>
          </cell>
          <cell r="D1504" t="str">
            <v>Flagstone Word of Mouth Viognier, Western Cape</v>
          </cell>
          <cell r="E1504" t="str">
            <v>EA</v>
          </cell>
          <cell r="F1504">
            <v>6</v>
          </cell>
          <cell r="G1504" t="str">
            <v>75 cl x 6</v>
          </cell>
          <cell r="H1504" t="str">
            <v>S</v>
          </cell>
          <cell r="I1504" t="str">
            <v>South Africa</v>
          </cell>
          <cell r="J1504" t="str">
            <v>South Africa</v>
          </cell>
          <cell r="K1504" t="str">
            <v>Western Cape</v>
          </cell>
          <cell r="L1504" t="str">
            <v>Still White</v>
          </cell>
          <cell r="M1504" t="str">
            <v>Good</v>
          </cell>
          <cell r="N1504">
            <v>4.2526999999999999</v>
          </cell>
          <cell r="O1504">
            <v>2.6718999999999999</v>
          </cell>
        </row>
        <row r="1505">
          <cell r="B1505">
            <v>29298</v>
          </cell>
          <cell r="C1505" t="str">
            <v>FLAGSTONE TRIB CHENIN 75X6</v>
          </cell>
          <cell r="D1505" t="str">
            <v>Flagstone Tributary Chenin Blanc, South Africa</v>
          </cell>
          <cell r="E1505" t="str">
            <v>EA</v>
          </cell>
          <cell r="F1505">
            <v>6</v>
          </cell>
          <cell r="G1505" t="str">
            <v>75 cl x 6</v>
          </cell>
          <cell r="H1505" t="str">
            <v>U</v>
          </cell>
          <cell r="I1505" t="str">
            <v>South Africa</v>
          </cell>
          <cell r="J1505" t="str">
            <v>South Africa</v>
          </cell>
          <cell r="K1505" t="str">
            <v>South Africa</v>
          </cell>
          <cell r="L1505" t="str">
            <v>Still White</v>
          </cell>
          <cell r="M1505" t="str">
            <v>Good</v>
          </cell>
          <cell r="N1505">
            <v>3.3176999999999999</v>
          </cell>
          <cell r="O1505">
            <v>2.6718999999999999</v>
          </cell>
        </row>
        <row r="1506">
          <cell r="B1506">
            <v>29005</v>
          </cell>
          <cell r="C1506" t="str">
            <v>FLAGSTONE TIME MANNER PL 75X3</v>
          </cell>
          <cell r="D1506" t="str">
            <v>Flagstone Time Manner Place Pinotage Reserve, Breedekloof</v>
          </cell>
          <cell r="E1506" t="str">
            <v>EA</v>
          </cell>
          <cell r="F1506">
            <v>3</v>
          </cell>
          <cell r="G1506" t="str">
            <v>75 cl x 3</v>
          </cell>
          <cell r="H1506" t="str">
            <v>S</v>
          </cell>
          <cell r="I1506" t="str">
            <v>South Africa</v>
          </cell>
          <cell r="J1506" t="str">
            <v>South Africa</v>
          </cell>
          <cell r="K1506" t="str">
            <v>Western Cape</v>
          </cell>
          <cell r="L1506" t="str">
            <v>Still Red</v>
          </cell>
          <cell r="M1506" t="str">
            <v>Best</v>
          </cell>
          <cell r="N1506">
            <v>25.284400000000002</v>
          </cell>
          <cell r="O1506">
            <v>2.6718999999999999</v>
          </cell>
        </row>
        <row r="1507">
          <cell r="B1507">
            <v>20706</v>
          </cell>
          <cell r="C1507" t="str">
            <v>ANLIVIA VERDEJO 75x6</v>
          </cell>
          <cell r="D1507" t="str">
            <v>Analivia, Verdejo Rueda, Pagos del Rey</v>
          </cell>
          <cell r="E1507" t="str">
            <v>EA</v>
          </cell>
          <cell r="F1507">
            <v>6</v>
          </cell>
          <cell r="G1507" t="str">
            <v>75 cl x 6</v>
          </cell>
          <cell r="H1507" t="str">
            <v>S</v>
          </cell>
          <cell r="I1507" t="str">
            <v>Spain</v>
          </cell>
          <cell r="J1507" t="str">
            <v>Spain</v>
          </cell>
          <cell r="K1507" t="str">
            <v>Castilla y Leon</v>
          </cell>
          <cell r="L1507" t="str">
            <v>Still White</v>
          </cell>
          <cell r="M1507" t="str">
            <v>Good</v>
          </cell>
          <cell r="N1507">
            <v>1.8472999999999999</v>
          </cell>
          <cell r="O1507">
            <v>2.6718999999999999</v>
          </cell>
        </row>
        <row r="1508">
          <cell r="B1508">
            <v>41934</v>
          </cell>
          <cell r="C1508" t="str">
            <v>ANALIVIA RUEDA SAUVIGN BL 75x6</v>
          </cell>
          <cell r="D1508" t="str">
            <v>Analivia Rueda Sauvignon Blanc, Rueda</v>
          </cell>
          <cell r="E1508" t="str">
            <v>EA</v>
          </cell>
          <cell r="F1508">
            <v>6</v>
          </cell>
          <cell r="G1508" t="str">
            <v>750 ml x 6</v>
          </cell>
          <cell r="H1508" t="str">
            <v>S</v>
          </cell>
          <cell r="I1508" t="str">
            <v>Spain</v>
          </cell>
          <cell r="J1508" t="str">
            <v>Spain</v>
          </cell>
          <cell r="K1508" t="str">
            <v>Castilla y Leon</v>
          </cell>
          <cell r="L1508" t="str">
            <v>Still White</v>
          </cell>
          <cell r="M1508" t="str">
            <v>Price Fighter</v>
          </cell>
          <cell r="N1508">
            <v>1.821</v>
          </cell>
          <cell r="O1508">
            <v>2.6718999999999999</v>
          </cell>
        </row>
        <row r="1509">
          <cell r="B1509">
            <v>20744</v>
          </cell>
          <cell r="C1509" t="str">
            <v>GRANFORT SAUVIGNON 75x12</v>
          </cell>
          <cell r="D1509" t="str">
            <v>Granfort Sauvignon Blanc, Vin de France</v>
          </cell>
          <cell r="E1509" t="str">
            <v>EA</v>
          </cell>
          <cell r="F1509">
            <v>12</v>
          </cell>
          <cell r="G1509" t="str">
            <v>75 cl x 12</v>
          </cell>
          <cell r="H1509" t="str">
            <v>U</v>
          </cell>
          <cell r="I1509" t="str">
            <v>France</v>
          </cell>
          <cell r="J1509" t="str">
            <v>France</v>
          </cell>
          <cell r="K1509" t="str">
            <v>VdP Vignobles de France</v>
          </cell>
          <cell r="L1509" t="str">
            <v>Still White</v>
          </cell>
          <cell r="M1509" t="str">
            <v>Price Fighter</v>
          </cell>
          <cell r="N1509">
            <v>1.8942000000000001</v>
          </cell>
          <cell r="O1509">
            <v>2.6718999999999999</v>
          </cell>
        </row>
        <row r="1510">
          <cell r="B1510">
            <v>20745</v>
          </cell>
          <cell r="C1510" t="str">
            <v>GRANFORT CINSAULT ROSE 75x12</v>
          </cell>
          <cell r="D1510" t="str">
            <v>Granfort Rosé de Cinsault, Pays d’Oc</v>
          </cell>
          <cell r="E1510" t="str">
            <v>EA</v>
          </cell>
          <cell r="F1510">
            <v>12</v>
          </cell>
          <cell r="G1510" t="str">
            <v>75 cl x 12</v>
          </cell>
          <cell r="H1510" t="str">
            <v>U</v>
          </cell>
          <cell r="I1510" t="str">
            <v>France</v>
          </cell>
          <cell r="J1510" t="str">
            <v>France</v>
          </cell>
          <cell r="K1510" t="str">
            <v>Languedoc-Roussillon</v>
          </cell>
          <cell r="L1510" t="str">
            <v>Still Rose</v>
          </cell>
          <cell r="M1510" t="str">
            <v>Price Fighter</v>
          </cell>
          <cell r="N1510">
            <v>1.6346000000000001</v>
          </cell>
          <cell r="O1510">
            <v>2.6718999999999999</v>
          </cell>
        </row>
        <row r="1511">
          <cell r="B1511">
            <v>43135</v>
          </cell>
          <cell r="C1511" t="str">
            <v>GRANFORT CABERNET SAUV 75x6</v>
          </cell>
          <cell r="D1511" t="str">
            <v>Granfort Cabernet Sauvignon, Pays d'Oc</v>
          </cell>
          <cell r="E1511" t="str">
            <v>EA</v>
          </cell>
          <cell r="F1511">
            <v>6</v>
          </cell>
          <cell r="G1511" t="str">
            <v>75 cl x 6</v>
          </cell>
          <cell r="H1511" t="str">
            <v>S</v>
          </cell>
          <cell r="I1511" t="str">
            <v>France</v>
          </cell>
          <cell r="J1511" t="str">
            <v>France</v>
          </cell>
          <cell r="K1511" t="str">
            <v>Languedoc-Roussillon</v>
          </cell>
          <cell r="M1511" t="str">
            <v>Still Red Wine</v>
          </cell>
          <cell r="N1511">
            <v>1.8889</v>
          </cell>
          <cell r="O1511">
            <v>2.6718999999999999</v>
          </cell>
        </row>
        <row r="1512">
          <cell r="B1512">
            <v>43148</v>
          </cell>
          <cell r="C1512" t="str">
            <v>GRANFORT CHARDONNAY 75x6</v>
          </cell>
          <cell r="D1512" t="str">
            <v>Granfort Chardonnay, Pays d’Oc</v>
          </cell>
          <cell r="E1512" t="str">
            <v>EA</v>
          </cell>
          <cell r="F1512">
            <v>6</v>
          </cell>
          <cell r="G1512" t="str">
            <v>75 cl x 6</v>
          </cell>
          <cell r="H1512" t="str">
            <v>S</v>
          </cell>
          <cell r="I1512" t="str">
            <v>France</v>
          </cell>
          <cell r="J1512" t="str">
            <v>France</v>
          </cell>
          <cell r="K1512" t="str">
            <v>Languedoc-Roussillon</v>
          </cell>
          <cell r="M1512" t="str">
            <v>Price Fighter</v>
          </cell>
          <cell r="N1512">
            <v>1.9941</v>
          </cell>
          <cell r="O1512">
            <v>2.6718999999999999</v>
          </cell>
        </row>
        <row r="1513">
          <cell r="B1513">
            <v>43173</v>
          </cell>
          <cell r="C1513" t="str">
            <v>GRANFORT CINSAULT ROSE 75x6</v>
          </cell>
          <cell r="D1513" t="str">
            <v>Granfort Rosé de Cinsault, Languedoc-Roussillon</v>
          </cell>
          <cell r="E1513" t="str">
            <v>EA</v>
          </cell>
          <cell r="F1513">
            <v>6</v>
          </cell>
          <cell r="G1513" t="str">
            <v>75 cl x 6</v>
          </cell>
          <cell r="H1513" t="str">
            <v>S</v>
          </cell>
          <cell r="I1513" t="str">
            <v>France</v>
          </cell>
          <cell r="J1513" t="str">
            <v>France</v>
          </cell>
          <cell r="K1513" t="str">
            <v>Languedoc-Roussillon</v>
          </cell>
          <cell r="M1513" t="str">
            <v>Price Fighter</v>
          </cell>
          <cell r="N1513">
            <v>1.7661</v>
          </cell>
          <cell r="O1513">
            <v>2.6718999999999999</v>
          </cell>
        </row>
        <row r="1514">
          <cell r="B1514">
            <v>43546</v>
          </cell>
          <cell r="C1514" t="str">
            <v>GRANFORT MERLOT 75X6</v>
          </cell>
          <cell r="D1514" t="str">
            <v>Granfort Merlot, Pays d’Oc</v>
          </cell>
          <cell r="E1514" t="str">
            <v>EA</v>
          </cell>
          <cell r="F1514">
            <v>6</v>
          </cell>
          <cell r="G1514" t="str">
            <v>75 cl x 6</v>
          </cell>
          <cell r="H1514" t="str">
            <v>S</v>
          </cell>
          <cell r="I1514" t="str">
            <v>France</v>
          </cell>
          <cell r="J1514" t="str">
            <v>France</v>
          </cell>
          <cell r="K1514" t="str">
            <v>Languedoc-Roussillon</v>
          </cell>
          <cell r="M1514" t="str">
            <v>Price Fighter</v>
          </cell>
          <cell r="N1514">
            <v>1.8801000000000001</v>
          </cell>
          <cell r="O1514">
            <v>2.6718999999999999</v>
          </cell>
        </row>
        <row r="1515">
          <cell r="B1515">
            <v>43633</v>
          </cell>
          <cell r="C1515" t="str">
            <v>GRANFORT SAUVIGNON  BLANC 75x6</v>
          </cell>
          <cell r="D1515" t="str">
            <v>Granfort Sauvignon Blanc, Vin de France</v>
          </cell>
          <cell r="E1515" t="str">
            <v>EA</v>
          </cell>
          <cell r="F1515">
            <v>6</v>
          </cell>
          <cell r="G1515" t="str">
            <v>75 cl x 6</v>
          </cell>
          <cell r="H1515" t="str">
            <v>S</v>
          </cell>
          <cell r="I1515" t="str">
            <v>France</v>
          </cell>
          <cell r="J1515" t="str">
            <v>France</v>
          </cell>
          <cell r="K1515" t="str">
            <v>VdP Vignobles de France</v>
          </cell>
          <cell r="L1515" t="str">
            <v>Still White</v>
          </cell>
          <cell r="M1515" t="str">
            <v>Price Fighter</v>
          </cell>
          <cell r="N1515">
            <v>1.9941</v>
          </cell>
          <cell r="O1515">
            <v>2.6718999999999999</v>
          </cell>
        </row>
        <row r="1516">
          <cell r="B1516">
            <v>33497</v>
          </cell>
          <cell r="C1516" t="str">
            <v>BORGO TESIS MERLOT 75x12</v>
          </cell>
          <cell r="D1516" t="str">
            <v>Fantinel Borgo Tesis Merlot Friuli</v>
          </cell>
          <cell r="E1516" t="str">
            <v>EA</v>
          </cell>
          <cell r="F1516">
            <v>12</v>
          </cell>
          <cell r="G1516" t="str">
            <v>75 cl x 12</v>
          </cell>
          <cell r="H1516" t="str">
            <v>U</v>
          </cell>
          <cell r="I1516" t="str">
            <v>Italy</v>
          </cell>
          <cell r="J1516" t="str">
            <v>Italy</v>
          </cell>
          <cell r="K1516" t="str">
            <v>Friuli-Venezia Giulia</v>
          </cell>
          <cell r="L1516" t="str">
            <v>Still Red</v>
          </cell>
          <cell r="M1516" t="str">
            <v>Good</v>
          </cell>
          <cell r="N1516">
            <v>2.9007999999999998</v>
          </cell>
          <cell r="O1516">
            <v>2.6718999999999999</v>
          </cell>
        </row>
        <row r="1517">
          <cell r="B1517">
            <v>33839</v>
          </cell>
          <cell r="C1517" t="str">
            <v>BORGO TESIS CAB/SAUV 75x12</v>
          </cell>
          <cell r="D1517" t="str">
            <v>Fantinel Borgo Tesis Cabernet Sauvignon Friuli</v>
          </cell>
          <cell r="E1517" t="str">
            <v>EA</v>
          </cell>
          <cell r="F1517">
            <v>12</v>
          </cell>
          <cell r="G1517" t="str">
            <v>75 cl x 12</v>
          </cell>
          <cell r="H1517" t="str">
            <v>S</v>
          </cell>
          <cell r="I1517" t="str">
            <v>Italy</v>
          </cell>
          <cell r="J1517" t="str">
            <v>Italy</v>
          </cell>
          <cell r="K1517" t="str">
            <v>Friuli-Venezia Giulia</v>
          </cell>
          <cell r="L1517" t="str">
            <v>Still Red</v>
          </cell>
          <cell r="M1517" t="str">
            <v>Good</v>
          </cell>
          <cell r="N1517">
            <v>2.9007999999999998</v>
          </cell>
          <cell r="O1517">
            <v>2.6718999999999999</v>
          </cell>
        </row>
        <row r="1518">
          <cell r="B1518">
            <v>33840</v>
          </cell>
          <cell r="C1518" t="str">
            <v>BORGO TESIS SAUVIGNON 75x12</v>
          </cell>
          <cell r="D1518" t="str">
            <v>Fantinel Borgo Tesis Sauvignon Blanc Doc Friuli</v>
          </cell>
          <cell r="E1518" t="str">
            <v>EA</v>
          </cell>
          <cell r="F1518">
            <v>12</v>
          </cell>
          <cell r="G1518" t="str">
            <v>75 cl x 12</v>
          </cell>
          <cell r="H1518" t="str">
            <v>S</v>
          </cell>
          <cell r="I1518" t="str">
            <v>Italy</v>
          </cell>
          <cell r="J1518" t="str">
            <v>Italy</v>
          </cell>
          <cell r="K1518" t="str">
            <v>Friuli-Venezia Giulia</v>
          </cell>
          <cell r="L1518" t="str">
            <v>Still White</v>
          </cell>
          <cell r="M1518" t="str">
            <v>Good</v>
          </cell>
          <cell r="N1518">
            <v>2.9007999999999998</v>
          </cell>
          <cell r="O1518">
            <v>2.6718999999999999</v>
          </cell>
        </row>
        <row r="1519">
          <cell r="B1519">
            <v>33841</v>
          </cell>
          <cell r="C1519" t="str">
            <v>BORGO TESIS PINOT GRIGIO 75x12</v>
          </cell>
          <cell r="D1519" t="str">
            <v>Fantinel Borgo Tesis Pinot Grigio Friuli</v>
          </cell>
          <cell r="E1519" t="str">
            <v>EA</v>
          </cell>
          <cell r="F1519">
            <v>12</v>
          </cell>
          <cell r="G1519" t="str">
            <v>75 cl x 12</v>
          </cell>
          <cell r="H1519" t="str">
            <v>S</v>
          </cell>
          <cell r="I1519" t="str">
            <v>Italy</v>
          </cell>
          <cell r="J1519" t="str">
            <v>Italy</v>
          </cell>
          <cell r="K1519" t="str">
            <v>Friuli-Venezia Giulia</v>
          </cell>
          <cell r="L1519" t="str">
            <v>Still White</v>
          </cell>
          <cell r="M1519" t="str">
            <v>Good</v>
          </cell>
          <cell r="N1519">
            <v>2.9007999999999998</v>
          </cell>
          <cell r="O1519">
            <v>2.6718999999999999</v>
          </cell>
        </row>
        <row r="1520">
          <cell r="B1520">
            <v>23021</v>
          </cell>
          <cell r="C1520" t="str">
            <v>S ORSOLA PROSECCO 75X6</v>
          </cell>
          <cell r="D1520" t="str">
            <v>Sant' Orsola Prosecco Extra Dry</v>
          </cell>
          <cell r="E1520" t="str">
            <v>EA</v>
          </cell>
          <cell r="F1520">
            <v>6</v>
          </cell>
          <cell r="G1520" t="str">
            <v>75 cl x 6</v>
          </cell>
          <cell r="H1520" t="str">
            <v>S</v>
          </cell>
          <cell r="I1520" t="str">
            <v>Italy</v>
          </cell>
          <cell r="J1520" t="str">
            <v>Italy</v>
          </cell>
          <cell r="K1520" t="str">
            <v>Prosecco</v>
          </cell>
          <cell r="L1520" t="str">
            <v>Sparkling White</v>
          </cell>
          <cell r="M1520" t="str">
            <v>Price Fighter</v>
          </cell>
          <cell r="N1520">
            <v>2.7766999999999999</v>
          </cell>
          <cell r="O1520">
            <v>2.3513000000000002</v>
          </cell>
        </row>
        <row r="1521">
          <cell r="B1521">
            <v>20839</v>
          </cell>
          <cell r="C1521" t="str">
            <v>RIVERSTONE SAUV B N ZEA 75x12</v>
          </cell>
          <cell r="D1521" t="str">
            <v>Riverstone Ridge Sauvignon Blanc, Marlborough</v>
          </cell>
          <cell r="E1521" t="str">
            <v>EA</v>
          </cell>
          <cell r="F1521">
            <v>12</v>
          </cell>
          <cell r="G1521" t="str">
            <v>75 cl x 12</v>
          </cell>
          <cell r="H1521" t="str">
            <v>U</v>
          </cell>
          <cell r="I1521" t="str">
            <v>New Zealand</v>
          </cell>
          <cell r="J1521" t="str">
            <v>New Zealand</v>
          </cell>
          <cell r="K1521" t="str">
            <v>Marlborough</v>
          </cell>
          <cell r="L1521" t="str">
            <v>Still White</v>
          </cell>
          <cell r="M1521" t="str">
            <v>Good</v>
          </cell>
          <cell r="N1521">
            <v>3.3401999999999998</v>
          </cell>
          <cell r="O1521">
            <v>2.6718999999999999</v>
          </cell>
        </row>
        <row r="1522">
          <cell r="B1522">
            <v>41043</v>
          </cell>
          <cell r="C1522" t="str">
            <v>RIVERSTONE SAUV B S AFRI 75X12</v>
          </cell>
          <cell r="D1522" t="str">
            <v>Riverstone Ridge Sauvignon Blanc, Western Cape</v>
          </cell>
          <cell r="E1522" t="str">
            <v>EA</v>
          </cell>
          <cell r="F1522">
            <v>12</v>
          </cell>
          <cell r="G1522" t="str">
            <v>75 cl x 12</v>
          </cell>
          <cell r="H1522" t="str">
            <v>U</v>
          </cell>
          <cell r="I1522" t="str">
            <v>South Africa</v>
          </cell>
          <cell r="J1522" t="str">
            <v>South Africa</v>
          </cell>
          <cell r="K1522" t="str">
            <v>Western Cape</v>
          </cell>
          <cell r="L1522" t="str">
            <v>Still White</v>
          </cell>
          <cell r="M1522" t="str">
            <v>Price Fighter</v>
          </cell>
          <cell r="N1522">
            <v>2.3252000000000002</v>
          </cell>
          <cell r="O1522">
            <v>2.6718999999999999</v>
          </cell>
        </row>
        <row r="1523">
          <cell r="B1523">
            <v>41044</v>
          </cell>
          <cell r="C1523" t="str">
            <v>RIVERSTONE SAUV B CHILE 75X12</v>
          </cell>
          <cell r="D1523" t="str">
            <v>Riverstone Ridge Sauvignon Blanc, Aconcagua</v>
          </cell>
          <cell r="E1523" t="str">
            <v>EA</v>
          </cell>
          <cell r="F1523">
            <v>12</v>
          </cell>
          <cell r="G1523" t="str">
            <v>75 cl x 12</v>
          </cell>
          <cell r="H1523" t="str">
            <v>U</v>
          </cell>
          <cell r="I1523" t="str">
            <v>Chile</v>
          </cell>
          <cell r="J1523" t="str">
            <v>Chile</v>
          </cell>
          <cell r="K1523" t="str">
            <v>Aconcagua Valley</v>
          </cell>
          <cell r="L1523" t="str">
            <v>Still White</v>
          </cell>
          <cell r="M1523" t="str">
            <v>Price Fighter</v>
          </cell>
          <cell r="N1523">
            <v>2.4569000000000001</v>
          </cell>
          <cell r="O1523">
            <v>2.6718999999999999</v>
          </cell>
        </row>
        <row r="1524">
          <cell r="B1524">
            <v>20835</v>
          </cell>
          <cell r="C1524" t="str">
            <v>FC CAPE MENTELLE SAUV SEM 75x6</v>
          </cell>
          <cell r="D1524" t="str">
            <v>Cape Mentelle Sauvignon Blanc-Semillon, Margaret River</v>
          </cell>
          <cell r="E1524" t="str">
            <v>EA</v>
          </cell>
          <cell r="F1524">
            <v>6</v>
          </cell>
          <cell r="G1524" t="str">
            <v>75 cl x 6</v>
          </cell>
          <cell r="H1524" t="str">
            <v>U</v>
          </cell>
          <cell r="I1524" t="str">
            <v>Australia</v>
          </cell>
          <cell r="J1524" t="str">
            <v>Australia</v>
          </cell>
          <cell r="K1524" t="str">
            <v>Western Australia</v>
          </cell>
          <cell r="L1524" t="str">
            <v>Still White</v>
          </cell>
          <cell r="M1524" t="str">
            <v>Better</v>
          </cell>
          <cell r="N1524">
            <v>7.1643999999999997</v>
          </cell>
          <cell r="O1524">
            <v>2.6718999999999999</v>
          </cell>
        </row>
        <row r="1525">
          <cell r="B1525">
            <v>20836</v>
          </cell>
          <cell r="C1525" t="str">
            <v>CAPE MENTELLE CAB MERLT 75X6</v>
          </cell>
          <cell r="D1525" t="str">
            <v>Cape Mentelle Cabernet-Merlot, Margaret River</v>
          </cell>
          <cell r="E1525" t="str">
            <v>EA</v>
          </cell>
          <cell r="F1525">
            <v>6</v>
          </cell>
          <cell r="G1525" t="str">
            <v>75 cl x 6</v>
          </cell>
          <cell r="H1525" t="str">
            <v>U</v>
          </cell>
          <cell r="I1525" t="str">
            <v>Australia</v>
          </cell>
          <cell r="J1525" t="str">
            <v>Australia</v>
          </cell>
          <cell r="K1525" t="str">
            <v>Western Australia</v>
          </cell>
          <cell r="L1525" t="str">
            <v>Still Red</v>
          </cell>
          <cell r="M1525" t="str">
            <v>Better</v>
          </cell>
          <cell r="N1525">
            <v>8.5556999999999999</v>
          </cell>
          <cell r="O1525">
            <v>2.6718999999999999</v>
          </cell>
        </row>
        <row r="1526">
          <cell r="B1526">
            <v>40547</v>
          </cell>
          <cell r="C1526" t="str">
            <v>CAPE MENTELLE CAB SHIRAZ 75X6</v>
          </cell>
          <cell r="D1526" t="str">
            <v>Cape Mentelle Cabernet Shiraz, Margaret River</v>
          </cell>
          <cell r="E1526" t="str">
            <v>EA</v>
          </cell>
          <cell r="F1526">
            <v>6</v>
          </cell>
          <cell r="G1526" t="str">
            <v>75 cl x 6</v>
          </cell>
          <cell r="H1526" t="str">
            <v>U</v>
          </cell>
          <cell r="I1526" t="str">
            <v>Australia</v>
          </cell>
          <cell r="J1526" t="str">
            <v>Australia</v>
          </cell>
          <cell r="K1526" t="str">
            <v>Western Australia</v>
          </cell>
          <cell r="M1526" t="str">
            <v>Better</v>
          </cell>
          <cell r="N1526">
            <v>9.1023999999999994</v>
          </cell>
          <cell r="O1526">
            <v>3.2063000000000001</v>
          </cell>
        </row>
        <row r="1527">
          <cell r="B1527">
            <v>11183</v>
          </cell>
          <cell r="C1527" t="str">
            <v>CH LA FLEUR PLAISANCE 75x12</v>
          </cell>
          <cell r="D1527" t="str">
            <v>Château La Fleur Plaisance, Montagne-Saint-Émilion</v>
          </cell>
          <cell r="E1527" t="str">
            <v>EA</v>
          </cell>
          <cell r="F1527">
            <v>12</v>
          </cell>
          <cell r="G1527" t="str">
            <v>75 cl x 12</v>
          </cell>
          <cell r="H1527" t="str">
            <v>U</v>
          </cell>
          <cell r="I1527" t="str">
            <v>France</v>
          </cell>
          <cell r="J1527" t="str">
            <v>France</v>
          </cell>
          <cell r="K1527" t="str">
            <v>Bordeaux</v>
          </cell>
          <cell r="M1527" t="str">
            <v>Good</v>
          </cell>
          <cell r="N1527">
            <v>4.7537000000000003</v>
          </cell>
          <cell r="O1527">
            <v>2.6718999999999999</v>
          </cell>
        </row>
        <row r="1528">
          <cell r="B1528">
            <v>46462</v>
          </cell>
          <cell r="C1528" t="str">
            <v>LIONNES DE LYANNAT 21 75x6</v>
          </cell>
          <cell r="D1528" t="str">
            <v>Lionnes du Lyonnat 2021, Lussac Saint Emilion</v>
          </cell>
          <cell r="E1528" t="str">
            <v>EA</v>
          </cell>
          <cell r="F1528">
            <v>6</v>
          </cell>
          <cell r="G1528" t="str">
            <v>75 cl x 6</v>
          </cell>
          <cell r="H1528" t="str">
            <v>S</v>
          </cell>
          <cell r="I1528" t="str">
            <v>France</v>
          </cell>
          <cell r="J1528" t="str">
            <v>France</v>
          </cell>
          <cell r="K1528" t="str">
            <v>Bordeaux</v>
          </cell>
          <cell r="L1528" t="str">
            <v>Still Red</v>
          </cell>
          <cell r="M1528" t="str">
            <v>Good</v>
          </cell>
          <cell r="N1528">
            <v>3.0728</v>
          </cell>
          <cell r="O1528">
            <v>2.6718999999999999</v>
          </cell>
        </row>
        <row r="1529">
          <cell r="B1529">
            <v>22476</v>
          </cell>
          <cell r="C1529" t="str">
            <v>ORG SOELLNER WOGEN VELT 75x6</v>
          </cell>
          <cell r="D1529" t="str">
            <v>Soellner Wogenrain Organic Grüner Veltliner, Wagram</v>
          </cell>
          <cell r="E1529" t="str">
            <v>EA</v>
          </cell>
          <cell r="F1529">
            <v>6</v>
          </cell>
          <cell r="G1529" t="str">
            <v>75 cl x 6</v>
          </cell>
          <cell r="H1529" t="str">
            <v>S</v>
          </cell>
          <cell r="I1529" t="str">
            <v>Austria</v>
          </cell>
          <cell r="J1529" t="str">
            <v>Austria</v>
          </cell>
          <cell r="K1529" t="str">
            <v>Wagram</v>
          </cell>
          <cell r="L1529" t="str">
            <v>Still White</v>
          </cell>
          <cell r="M1529" t="str">
            <v>Good</v>
          </cell>
          <cell r="N1529">
            <v>5.0263</v>
          </cell>
          <cell r="O1529">
            <v>2.6718999999999999</v>
          </cell>
        </row>
        <row r="1530">
          <cell r="B1530">
            <v>22477</v>
          </cell>
          <cell r="C1530" t="str">
            <v>ORG SOELLNER FUM VELT RES 75x6</v>
          </cell>
          <cell r="D1530" t="str">
            <v>Soellner Fumberg Organic Grüner Veltliner, Wagram</v>
          </cell>
          <cell r="E1530" t="str">
            <v>EA</v>
          </cell>
          <cell r="F1530">
            <v>6</v>
          </cell>
          <cell r="G1530" t="str">
            <v>75 cl x 6</v>
          </cell>
          <cell r="H1530" t="str">
            <v>S</v>
          </cell>
          <cell r="I1530" t="str">
            <v>Austria</v>
          </cell>
          <cell r="J1530" t="str">
            <v>Austria</v>
          </cell>
          <cell r="K1530" t="str">
            <v>Wagram</v>
          </cell>
          <cell r="L1530" t="str">
            <v>Still White</v>
          </cell>
          <cell r="M1530" t="str">
            <v>Better</v>
          </cell>
          <cell r="N1530">
            <v>6.6929999999999996</v>
          </cell>
          <cell r="O1530">
            <v>2.6718999999999999</v>
          </cell>
        </row>
        <row r="1531">
          <cell r="B1531">
            <v>35753</v>
          </cell>
          <cell r="C1531" t="str">
            <v>ORG SOELLNER GOSING RIES 75X6</v>
          </cell>
          <cell r="D1531" t="str">
            <v>Soellner Riesling von Gösing Organic, Wagram</v>
          </cell>
          <cell r="E1531" t="str">
            <v>EA</v>
          </cell>
          <cell r="F1531">
            <v>6</v>
          </cell>
          <cell r="G1531" t="str">
            <v>75 cl x 6</v>
          </cell>
          <cell r="H1531" t="str">
            <v>S</v>
          </cell>
          <cell r="I1531" t="str">
            <v>Austria</v>
          </cell>
          <cell r="J1531" t="str">
            <v>Austria</v>
          </cell>
          <cell r="K1531" t="str">
            <v>Wagram</v>
          </cell>
          <cell r="M1531" t="str">
            <v>Better</v>
          </cell>
          <cell r="N1531">
            <v>5.9035000000000002</v>
          </cell>
          <cell r="O1531">
            <v>2.6718999999999999</v>
          </cell>
        </row>
        <row r="1532">
          <cell r="B1532">
            <v>35754</v>
          </cell>
          <cell r="C1532" t="str">
            <v>ORG SOELLNER ROTER VELT 75X6</v>
          </cell>
          <cell r="D1532" t="str">
            <v>Soellner Roter Veltliner von Gösing Organic, Wagram</v>
          </cell>
          <cell r="E1532" t="str">
            <v>EA</v>
          </cell>
          <cell r="F1532">
            <v>6</v>
          </cell>
          <cell r="G1532" t="str">
            <v>75 cl x 6</v>
          </cell>
          <cell r="H1532" t="str">
            <v>S</v>
          </cell>
          <cell r="I1532" t="str">
            <v>Austria</v>
          </cell>
          <cell r="J1532" t="str">
            <v>Austria</v>
          </cell>
          <cell r="K1532" t="str">
            <v>Wagram</v>
          </cell>
          <cell r="M1532" t="str">
            <v>Better</v>
          </cell>
          <cell r="N1532">
            <v>5.9035000000000002</v>
          </cell>
          <cell r="O1532">
            <v>2.6718999999999999</v>
          </cell>
        </row>
        <row r="1533">
          <cell r="B1533">
            <v>17116</v>
          </cell>
          <cell r="C1533" t="str">
            <v>RUINART BLANC DE BLANC 75x6</v>
          </cell>
          <cell r="D1533" t="str">
            <v>Ruinart Blanc de Blanc NV</v>
          </cell>
          <cell r="E1533" t="str">
            <v>EA</v>
          </cell>
          <cell r="F1533">
            <v>6</v>
          </cell>
          <cell r="G1533" t="str">
            <v>75 cl x 6</v>
          </cell>
          <cell r="H1533" t="str">
            <v>S</v>
          </cell>
          <cell r="I1533" t="str">
            <v>France</v>
          </cell>
          <cell r="J1533" t="str">
            <v>France</v>
          </cell>
          <cell r="K1533" t="str">
            <v>Champagne</v>
          </cell>
          <cell r="L1533" t="str">
            <v>Champagne White</v>
          </cell>
          <cell r="M1533" t="str">
            <v>Best</v>
          </cell>
          <cell r="N1533">
            <v>51.851100000000002</v>
          </cell>
          <cell r="O1533">
            <v>2.6718999999999999</v>
          </cell>
        </row>
        <row r="1534">
          <cell r="B1534">
            <v>20846</v>
          </cell>
          <cell r="C1534" t="str">
            <v>R DE RUINART BRUT 75x6</v>
          </cell>
          <cell r="D1534" t="str">
            <v>R de Ruinart Brut NV</v>
          </cell>
          <cell r="E1534" t="str">
            <v>EA</v>
          </cell>
          <cell r="F1534">
            <v>6</v>
          </cell>
          <cell r="G1534" t="str">
            <v>75 cl x 6</v>
          </cell>
          <cell r="H1534" t="str">
            <v>S</v>
          </cell>
          <cell r="I1534" t="str">
            <v>France</v>
          </cell>
          <cell r="J1534" t="str">
            <v>France</v>
          </cell>
          <cell r="K1534" t="str">
            <v>Champagne</v>
          </cell>
          <cell r="L1534" t="str">
            <v>Champagne White</v>
          </cell>
          <cell r="M1534" t="str">
            <v>Better</v>
          </cell>
          <cell r="N1534">
            <v>35.556100000000001</v>
          </cell>
          <cell r="O1534">
            <v>2.6718999999999999</v>
          </cell>
        </row>
        <row r="1535">
          <cell r="B1535">
            <v>22912</v>
          </cell>
          <cell r="C1535" t="str">
            <v>RUINART ROSE 75x6</v>
          </cell>
          <cell r="D1535" t="str">
            <v>Ruinart Rosé NV</v>
          </cell>
          <cell r="E1535" t="str">
            <v>EA</v>
          </cell>
          <cell r="F1535">
            <v>6</v>
          </cell>
          <cell r="G1535" t="str">
            <v>75 cl x 6</v>
          </cell>
          <cell r="H1535" t="str">
            <v>S</v>
          </cell>
          <cell r="I1535" t="str">
            <v>France</v>
          </cell>
          <cell r="J1535" t="str">
            <v>France</v>
          </cell>
          <cell r="K1535" t="str">
            <v>Champagne</v>
          </cell>
          <cell r="L1535" t="str">
            <v>Champagne Rose</v>
          </cell>
          <cell r="M1535" t="str">
            <v>Best</v>
          </cell>
          <cell r="N1535">
            <v>51.851100000000002</v>
          </cell>
          <cell r="O1535">
            <v>2.6718999999999999</v>
          </cell>
        </row>
        <row r="1536">
          <cell r="B1536">
            <v>24963</v>
          </cell>
          <cell r="C1536" t="str">
            <v>DOM RUINART ROSE NV 75x6</v>
          </cell>
          <cell r="D1536" t="str">
            <v>Dom Ruinart Rosé</v>
          </cell>
          <cell r="E1536" t="str">
            <v>EA</v>
          </cell>
          <cell r="F1536">
            <v>6</v>
          </cell>
          <cell r="G1536" t="str">
            <v>75 cl x 6</v>
          </cell>
          <cell r="H1536" t="str">
            <v>S</v>
          </cell>
          <cell r="I1536" t="str">
            <v>France</v>
          </cell>
          <cell r="J1536" t="str">
            <v>France</v>
          </cell>
          <cell r="K1536" t="str">
            <v>Champagne</v>
          </cell>
          <cell r="L1536" t="str">
            <v>Champagne Rose</v>
          </cell>
          <cell r="M1536" t="str">
            <v>Best</v>
          </cell>
          <cell r="N1536">
            <v>176.12440000000001</v>
          </cell>
          <cell r="O1536">
            <v>2.6718999999999999</v>
          </cell>
        </row>
        <row r="1537">
          <cell r="B1537">
            <v>42526</v>
          </cell>
          <cell r="C1537" t="str">
            <v>DOM RUINART BDB 2010 75x6</v>
          </cell>
          <cell r="D1537" t="str">
            <v>Dom Ruinart</v>
          </cell>
          <cell r="E1537" t="str">
            <v>EA</v>
          </cell>
          <cell r="F1537">
            <v>6</v>
          </cell>
          <cell r="G1537" t="str">
            <v>75 cl x 6</v>
          </cell>
          <cell r="H1537" t="str">
            <v>S</v>
          </cell>
          <cell r="I1537" t="str">
            <v>France</v>
          </cell>
          <cell r="J1537" t="str">
            <v>France</v>
          </cell>
          <cell r="K1537" t="str">
            <v>Champagne</v>
          </cell>
          <cell r="L1537" t="str">
            <v>Champagne White</v>
          </cell>
          <cell r="M1537" t="str">
            <v>Best</v>
          </cell>
          <cell r="N1537">
            <v>156.62440000000001</v>
          </cell>
          <cell r="O1537">
            <v>2.6718999999999999</v>
          </cell>
        </row>
        <row r="1538">
          <cell r="B1538">
            <v>72938</v>
          </cell>
          <cell r="C1538" t="str">
            <v>RUINART ROSE 75x6 GIFT</v>
          </cell>
          <cell r="D1538" t="str">
            <v>Ruinart Rosé NV Second Skin Gift pack</v>
          </cell>
          <cell r="E1538" t="str">
            <v>EA</v>
          </cell>
          <cell r="F1538">
            <v>6</v>
          </cell>
          <cell r="G1538" t="str">
            <v>75 cl x 6</v>
          </cell>
          <cell r="H1538" t="str">
            <v>S</v>
          </cell>
          <cell r="I1538" t="str">
            <v>France</v>
          </cell>
          <cell r="J1538" t="str">
            <v>France</v>
          </cell>
          <cell r="K1538" t="str">
            <v>Champagne</v>
          </cell>
          <cell r="L1538" t="str">
            <v>Champagne Rose</v>
          </cell>
          <cell r="M1538" t="str">
            <v>Best</v>
          </cell>
          <cell r="N1538">
            <v>55.177700000000002</v>
          </cell>
          <cell r="O1538">
            <v>2.6718999999999999</v>
          </cell>
        </row>
        <row r="1539">
          <cell r="B1539">
            <v>72939</v>
          </cell>
          <cell r="C1539" t="str">
            <v>RUINART B DE B 75x6 GIFT</v>
          </cell>
          <cell r="D1539" t="str">
            <v>Ruinart Blanc de Blanc NV Second Skin Gift Pack</v>
          </cell>
          <cell r="E1539" t="str">
            <v>EA</v>
          </cell>
          <cell r="F1539">
            <v>6</v>
          </cell>
          <cell r="G1539" t="str">
            <v>75 cl x 6</v>
          </cell>
          <cell r="H1539" t="str">
            <v>S</v>
          </cell>
          <cell r="I1539" t="str">
            <v>France</v>
          </cell>
          <cell r="J1539" t="str">
            <v>France</v>
          </cell>
          <cell r="K1539" t="str">
            <v>Champagne</v>
          </cell>
          <cell r="L1539" t="str">
            <v>Champagne White</v>
          </cell>
          <cell r="M1539" t="str">
            <v>Best</v>
          </cell>
          <cell r="N1539">
            <v>55.177700000000002</v>
          </cell>
          <cell r="O1539">
            <v>2.6718999999999999</v>
          </cell>
        </row>
        <row r="1540">
          <cell r="B1540">
            <v>74987</v>
          </cell>
          <cell r="C1540" t="str">
            <v>DOM RUINART ROSE 07 GP 75X6</v>
          </cell>
          <cell r="D1540" t="str">
            <v>Dom Ruinart Rose 2007 (Gift Pack)</v>
          </cell>
          <cell r="E1540" t="str">
            <v>EA</v>
          </cell>
          <cell r="F1540">
            <v>6</v>
          </cell>
          <cell r="G1540" t="str">
            <v>75 cl x 6</v>
          </cell>
          <cell r="H1540" t="str">
            <v>S</v>
          </cell>
          <cell r="I1540" t="str">
            <v>France</v>
          </cell>
          <cell r="J1540" t="str">
            <v>France</v>
          </cell>
          <cell r="K1540" t="str">
            <v>Champagne</v>
          </cell>
          <cell r="L1540" t="str">
            <v>Champagne Rose</v>
          </cell>
          <cell r="M1540" t="str">
            <v>Best</v>
          </cell>
          <cell r="N1540">
            <v>182.57810000000001</v>
          </cell>
          <cell r="O1540">
            <v>2.6718999999999999</v>
          </cell>
        </row>
        <row r="1541">
          <cell r="B1541">
            <v>23081</v>
          </cell>
          <cell r="C1541" t="str">
            <v>RUINART ROSE 37.5x12</v>
          </cell>
          <cell r="D1541" t="str">
            <v>Ruinart Rosé</v>
          </cell>
          <cell r="E1541" t="str">
            <v>EA</v>
          </cell>
          <cell r="F1541">
            <v>12</v>
          </cell>
          <cell r="G1541" t="str">
            <v>37.5 cl x 12</v>
          </cell>
          <cell r="H1541" t="str">
            <v>S</v>
          </cell>
          <cell r="I1541" t="str">
            <v>France</v>
          </cell>
          <cell r="J1541" t="str">
            <v>France</v>
          </cell>
          <cell r="K1541" t="str">
            <v>Champagne</v>
          </cell>
          <cell r="L1541" t="str">
            <v>Sparkling Rose</v>
          </cell>
          <cell r="M1541" t="str">
            <v>Best</v>
          </cell>
          <cell r="N1541">
            <v>28.4665</v>
          </cell>
          <cell r="O1541">
            <v>1.3359000000000001</v>
          </cell>
        </row>
        <row r="1542">
          <cell r="B1542">
            <v>23082</v>
          </cell>
          <cell r="C1542" t="str">
            <v>RUINART BLANC DE BLANC 37.5x12</v>
          </cell>
          <cell r="D1542" t="str">
            <v>Ruinart Blanc de Blanc</v>
          </cell>
          <cell r="E1542" t="str">
            <v>EA</v>
          </cell>
          <cell r="F1542">
            <v>12</v>
          </cell>
          <cell r="G1542" t="str">
            <v>37.5 cl x 12</v>
          </cell>
          <cell r="H1542" t="str">
            <v>S</v>
          </cell>
          <cell r="I1542" t="str">
            <v>France</v>
          </cell>
          <cell r="J1542" t="str">
            <v>France</v>
          </cell>
          <cell r="K1542" t="str">
            <v>Champagne</v>
          </cell>
          <cell r="L1542" t="str">
            <v>Sparkling White</v>
          </cell>
          <cell r="M1542" t="str">
            <v>Best</v>
          </cell>
          <cell r="N1542">
            <v>28.4665</v>
          </cell>
          <cell r="O1542">
            <v>1.3359000000000001</v>
          </cell>
        </row>
        <row r="1543">
          <cell r="B1543">
            <v>42527</v>
          </cell>
          <cell r="C1543" t="str">
            <v>R DE RUINART BRUT 37.5x12</v>
          </cell>
          <cell r="D1543" t="str">
            <v>R de Ruinart Brut NV</v>
          </cell>
          <cell r="E1543" t="str">
            <v>EA</v>
          </cell>
          <cell r="F1543">
            <v>12</v>
          </cell>
          <cell r="G1543" t="str">
            <v>37.5 cl x 12</v>
          </cell>
          <cell r="H1543" t="str">
            <v>S</v>
          </cell>
          <cell r="I1543" t="str">
            <v>France</v>
          </cell>
          <cell r="J1543" t="str">
            <v>France</v>
          </cell>
          <cell r="K1543" t="str">
            <v>Champagne</v>
          </cell>
          <cell r="L1543" t="str">
            <v>Champagne White</v>
          </cell>
          <cell r="M1543" t="str">
            <v>Better</v>
          </cell>
          <cell r="N1543">
            <v>20.6906</v>
          </cell>
          <cell r="O1543">
            <v>1.3359000000000001</v>
          </cell>
        </row>
        <row r="1544">
          <cell r="B1544">
            <v>24080</v>
          </cell>
          <cell r="C1544" t="str">
            <v>RUINART BLANC DE BLANCS 150x3</v>
          </cell>
          <cell r="D1544" t="str">
            <v>Ruinart Blanc de Blanc NV</v>
          </cell>
          <cell r="E1544" t="str">
            <v>EA</v>
          </cell>
          <cell r="F1544">
            <v>3</v>
          </cell>
          <cell r="G1544" t="str">
            <v>1.5 lt x 3</v>
          </cell>
          <cell r="H1544" t="str">
            <v>S</v>
          </cell>
          <cell r="I1544" t="str">
            <v>France</v>
          </cell>
          <cell r="J1544" t="str">
            <v>France</v>
          </cell>
          <cell r="K1544" t="str">
            <v>Champagne</v>
          </cell>
          <cell r="L1544" t="str">
            <v>Sparkling White</v>
          </cell>
          <cell r="M1544" t="str">
            <v>Best</v>
          </cell>
          <cell r="N1544">
            <v>112.5722</v>
          </cell>
          <cell r="O1544">
            <v>5.3437999999999999</v>
          </cell>
        </row>
        <row r="1545">
          <cell r="B1545">
            <v>24081</v>
          </cell>
          <cell r="C1545" t="str">
            <v>RUINART ROSE 150x3</v>
          </cell>
          <cell r="D1545" t="str">
            <v>Ruinart Rosé NV</v>
          </cell>
          <cell r="E1545" t="str">
            <v>EA</v>
          </cell>
          <cell r="F1545">
            <v>3</v>
          </cell>
          <cell r="G1545" t="str">
            <v>1.5 lt x 3</v>
          </cell>
          <cell r="H1545" t="str">
            <v>S</v>
          </cell>
          <cell r="I1545" t="str">
            <v>France</v>
          </cell>
          <cell r="J1545" t="str">
            <v>France</v>
          </cell>
          <cell r="K1545" t="str">
            <v>Champagne</v>
          </cell>
          <cell r="L1545" t="str">
            <v>Sparkling Rose</v>
          </cell>
          <cell r="M1545" t="str">
            <v>Best</v>
          </cell>
          <cell r="N1545">
            <v>112.5722</v>
          </cell>
          <cell r="O1545">
            <v>5.3437999999999999</v>
          </cell>
        </row>
        <row r="1546">
          <cell r="B1546">
            <v>42525</v>
          </cell>
          <cell r="C1546" t="str">
            <v>R DE RUINART  BRUT 150x3</v>
          </cell>
          <cell r="D1546" t="str">
            <v>R de Ruinart Brut NV</v>
          </cell>
          <cell r="E1546" t="str">
            <v>EA</v>
          </cell>
          <cell r="F1546">
            <v>3</v>
          </cell>
          <cell r="G1546" t="str">
            <v>1.5 lt x 3</v>
          </cell>
          <cell r="H1546" t="str">
            <v>S</v>
          </cell>
          <cell r="I1546" t="str">
            <v>France</v>
          </cell>
          <cell r="J1546" t="str">
            <v>France</v>
          </cell>
          <cell r="K1546" t="str">
            <v>Champagne</v>
          </cell>
          <cell r="L1546" t="str">
            <v>Champagne White</v>
          </cell>
          <cell r="M1546" t="str">
            <v>Better</v>
          </cell>
          <cell r="N1546">
            <v>75.632199999999997</v>
          </cell>
          <cell r="O1546">
            <v>5.3437999999999999</v>
          </cell>
        </row>
        <row r="1547">
          <cell r="B1547">
            <v>35337</v>
          </cell>
          <cell r="C1547" t="str">
            <v>RUINART BLANC DE BLANC 3LX1</v>
          </cell>
          <cell r="D1547" t="str">
            <v>Ruinart Blanc de Blanc</v>
          </cell>
          <cell r="E1547" t="str">
            <v>CS</v>
          </cell>
          <cell r="F1547">
            <v>1</v>
          </cell>
          <cell r="G1547" t="str">
            <v>3 lt x 1</v>
          </cell>
          <cell r="H1547" t="str">
            <v>U</v>
          </cell>
          <cell r="I1547" t="str">
            <v>France</v>
          </cell>
          <cell r="J1547" t="str">
            <v>France</v>
          </cell>
          <cell r="K1547" t="str">
            <v>Champagne</v>
          </cell>
          <cell r="L1547" t="str">
            <v>Champagne White</v>
          </cell>
          <cell r="M1547" t="str">
            <v>Best</v>
          </cell>
          <cell r="N1547">
            <v>453.88249999999999</v>
          </cell>
          <cell r="O1547">
            <v>10.6875</v>
          </cell>
        </row>
        <row r="1548">
          <cell r="B1548">
            <v>19751</v>
          </cell>
          <cell r="C1548" t="str">
            <v>LORON POUILLY FUISSE 75x12</v>
          </cell>
          <cell r="D1548" t="str">
            <v>Pouilly-Fuissé Les Ancolies, Jean Loron</v>
          </cell>
          <cell r="E1548" t="str">
            <v>EA</v>
          </cell>
          <cell r="F1548">
            <v>12</v>
          </cell>
          <cell r="G1548" t="str">
            <v>75 cl x 12</v>
          </cell>
          <cell r="H1548" t="str">
            <v>S</v>
          </cell>
          <cell r="I1548" t="str">
            <v>France</v>
          </cell>
          <cell r="J1548" t="str">
            <v>France</v>
          </cell>
          <cell r="K1548" t="str">
            <v>Burgundy</v>
          </cell>
          <cell r="L1548" t="str">
            <v>Still White</v>
          </cell>
          <cell r="M1548" t="str">
            <v>Better</v>
          </cell>
          <cell r="N1548">
            <v>14.8354</v>
          </cell>
          <cell r="O1548">
            <v>2.6718999999999999</v>
          </cell>
        </row>
        <row r="1549">
          <cell r="B1549">
            <v>19752</v>
          </cell>
          <cell r="C1549" t="str">
            <v>LORON MACON LUGNY MONTVA 75x12</v>
          </cell>
          <cell r="D1549" t="str">
            <v>Mâcon-Lugny Montvallon, Jean Loron</v>
          </cell>
          <cell r="E1549" t="str">
            <v>EA</v>
          </cell>
          <cell r="F1549">
            <v>12</v>
          </cell>
          <cell r="G1549" t="str">
            <v>75 cl x 12</v>
          </cell>
          <cell r="H1549" t="str">
            <v>U</v>
          </cell>
          <cell r="I1549" t="str">
            <v>France</v>
          </cell>
          <cell r="J1549" t="str">
            <v>France</v>
          </cell>
          <cell r="K1549" t="str">
            <v>Burgundy</v>
          </cell>
          <cell r="L1549" t="str">
            <v>Still White</v>
          </cell>
          <cell r="M1549" t="str">
            <v>Good</v>
          </cell>
          <cell r="N1549">
            <v>4.5575999999999999</v>
          </cell>
          <cell r="O1549">
            <v>2.6718999999999999</v>
          </cell>
        </row>
        <row r="1550">
          <cell r="B1550">
            <v>19754</v>
          </cell>
          <cell r="C1550" t="str">
            <v>LORON FLEURIE CH FLEURIE 75x12</v>
          </cell>
          <cell r="D1550" t="str">
            <v>Fleurie Château de Fleurie, Domaine Loron</v>
          </cell>
          <cell r="E1550" t="str">
            <v>EA</v>
          </cell>
          <cell r="F1550">
            <v>12</v>
          </cell>
          <cell r="G1550" t="str">
            <v>75 cl x 12</v>
          </cell>
          <cell r="H1550" t="str">
            <v>S</v>
          </cell>
          <cell r="I1550" t="str">
            <v>France</v>
          </cell>
          <cell r="J1550" t="str">
            <v>France</v>
          </cell>
          <cell r="K1550" t="str">
            <v>Burgundy</v>
          </cell>
          <cell r="L1550" t="str">
            <v>Still Red</v>
          </cell>
          <cell r="M1550" t="str">
            <v>Better</v>
          </cell>
          <cell r="N1550">
            <v>6.8170999999999999</v>
          </cell>
          <cell r="O1550">
            <v>2.6718999999999999</v>
          </cell>
        </row>
        <row r="1551">
          <cell r="B1551">
            <v>19755</v>
          </cell>
          <cell r="C1551" t="str">
            <v>LORON BROUILLY DOM ROCHE 75x12</v>
          </cell>
          <cell r="D1551" t="str">
            <v>Brouilly Domaine des Dames de la Roche, Jean Loron</v>
          </cell>
          <cell r="E1551" t="str">
            <v>EA</v>
          </cell>
          <cell r="F1551">
            <v>12</v>
          </cell>
          <cell r="G1551" t="str">
            <v>75 cl x 12</v>
          </cell>
          <cell r="H1551" t="str">
            <v>S</v>
          </cell>
          <cell r="I1551" t="str">
            <v>France</v>
          </cell>
          <cell r="J1551" t="str">
            <v>France</v>
          </cell>
          <cell r="K1551" t="str">
            <v>Burgundy</v>
          </cell>
          <cell r="L1551" t="str">
            <v>Still Red</v>
          </cell>
          <cell r="M1551" t="str">
            <v>Good</v>
          </cell>
          <cell r="N1551">
            <v>5.9991000000000003</v>
          </cell>
          <cell r="O1551">
            <v>2.6718999999999999</v>
          </cell>
        </row>
        <row r="1552">
          <cell r="B1552">
            <v>25898</v>
          </cell>
          <cell r="C1552" t="str">
            <v>FLEURIE CHAT DE BELLEVUE 75X12</v>
          </cell>
          <cell r="D1552" t="str">
            <v>Fleurie Château de Bellevue, Domaine Loron</v>
          </cell>
          <cell r="E1552" t="str">
            <v>EA</v>
          </cell>
          <cell r="F1552">
            <v>12</v>
          </cell>
          <cell r="G1552" t="str">
            <v>75 cl x 12</v>
          </cell>
          <cell r="H1552" t="str">
            <v>S</v>
          </cell>
          <cell r="I1552" t="str">
            <v>France</v>
          </cell>
          <cell r="J1552" t="str">
            <v>France</v>
          </cell>
          <cell r="K1552" t="str">
            <v>Burgundy</v>
          </cell>
          <cell r="L1552" t="str">
            <v>Still Red</v>
          </cell>
          <cell r="M1552" t="str">
            <v>Good</v>
          </cell>
          <cell r="N1552">
            <v>6.8170999999999999</v>
          </cell>
          <cell r="O1552">
            <v>2.6718999999999999</v>
          </cell>
        </row>
        <row r="1553">
          <cell r="B1553">
            <v>10806</v>
          </cell>
          <cell r="C1553" t="str">
            <v>FLEURIE CH DE FLEURIE 37.5x12</v>
          </cell>
          <cell r="D1553" t="str">
            <v>Fleurie Château de Fleurie, Domaine Loron</v>
          </cell>
          <cell r="E1553" t="str">
            <v>EA</v>
          </cell>
          <cell r="F1553">
            <v>12</v>
          </cell>
          <cell r="G1553" t="str">
            <v>37.5 cl x 12</v>
          </cell>
          <cell r="H1553" t="str">
            <v>U</v>
          </cell>
          <cell r="I1553" t="str">
            <v>France</v>
          </cell>
          <cell r="J1553" t="str">
            <v>France</v>
          </cell>
          <cell r="K1553" t="str">
            <v>Burgundy</v>
          </cell>
          <cell r="M1553" t="str">
            <v>Good</v>
          </cell>
          <cell r="N1553">
            <v>3.7679</v>
          </cell>
          <cell r="O1553">
            <v>1.3359000000000001</v>
          </cell>
        </row>
        <row r="1554">
          <cell r="B1554">
            <v>21800</v>
          </cell>
          <cell r="C1554" t="str">
            <v>MONTE VERDE MERLOT ROSE 75x12</v>
          </cell>
          <cell r="D1554" t="str">
            <v>Monte Verde Merlot Rosé, Central Valley</v>
          </cell>
          <cell r="E1554" t="str">
            <v>EA</v>
          </cell>
          <cell r="F1554">
            <v>12</v>
          </cell>
          <cell r="G1554" t="str">
            <v>75 cl x 12</v>
          </cell>
          <cell r="H1554" t="str">
            <v>S</v>
          </cell>
          <cell r="I1554" t="str">
            <v>Chile</v>
          </cell>
          <cell r="J1554" t="str">
            <v>Chile</v>
          </cell>
          <cell r="K1554" t="str">
            <v>Central Valley</v>
          </cell>
          <cell r="L1554" t="str">
            <v>Still Rose</v>
          </cell>
          <cell r="M1554" t="str">
            <v>Price Fighter</v>
          </cell>
          <cell r="N1554">
            <v>1.5248999999999999</v>
          </cell>
          <cell r="O1554">
            <v>2.6718999999999999</v>
          </cell>
        </row>
        <row r="1555">
          <cell r="B1555">
            <v>21801</v>
          </cell>
          <cell r="C1555" t="str">
            <v>MONTE VERDE CHARDONNAY 7512</v>
          </cell>
          <cell r="D1555" t="str">
            <v>Monte Verde Chardonnay, Central Valley</v>
          </cell>
          <cell r="E1555" t="str">
            <v>EA</v>
          </cell>
          <cell r="F1555">
            <v>12</v>
          </cell>
          <cell r="G1555" t="str">
            <v>75 cl x 12</v>
          </cell>
          <cell r="H1555" t="str">
            <v>S</v>
          </cell>
          <cell r="I1555" t="str">
            <v>Chile</v>
          </cell>
          <cell r="J1555" t="str">
            <v>Chile</v>
          </cell>
          <cell r="K1555" t="str">
            <v>Central Valley</v>
          </cell>
          <cell r="L1555" t="str">
            <v>Still White</v>
          </cell>
          <cell r="M1555" t="str">
            <v>Price Fighter</v>
          </cell>
          <cell r="N1555">
            <v>1.5248999999999999</v>
          </cell>
          <cell r="O1555">
            <v>2.6718999999999999</v>
          </cell>
        </row>
        <row r="1556">
          <cell r="B1556">
            <v>21802</v>
          </cell>
          <cell r="C1556" t="str">
            <v>FC MONTE VERDE MERLOT RE 75X12</v>
          </cell>
          <cell r="D1556" t="str">
            <v>Monte Verde Merlot, Central Valley</v>
          </cell>
          <cell r="E1556" t="str">
            <v>EA</v>
          </cell>
          <cell r="F1556">
            <v>12</v>
          </cell>
          <cell r="G1556" t="str">
            <v>75 cl x 12</v>
          </cell>
          <cell r="H1556" t="str">
            <v>S</v>
          </cell>
          <cell r="I1556" t="str">
            <v>Chile</v>
          </cell>
          <cell r="J1556" t="str">
            <v>Chile</v>
          </cell>
          <cell r="K1556" t="str">
            <v>Central Valley</v>
          </cell>
          <cell r="L1556" t="str">
            <v>Still Red</v>
          </cell>
          <cell r="M1556" t="str">
            <v>Price Fighter</v>
          </cell>
          <cell r="N1556">
            <v>1.5248999999999999</v>
          </cell>
          <cell r="O1556">
            <v>2.6718999999999999</v>
          </cell>
        </row>
        <row r="1557">
          <cell r="B1557">
            <v>21803</v>
          </cell>
          <cell r="C1557" t="str">
            <v>MONTE VERDE CAB SAUV 75x12</v>
          </cell>
          <cell r="D1557" t="str">
            <v>Monte Verde Cabernet Sauvignon, Central Valley</v>
          </cell>
          <cell r="E1557" t="str">
            <v>EA</v>
          </cell>
          <cell r="F1557">
            <v>12</v>
          </cell>
          <cell r="G1557" t="str">
            <v>75 cl x 12</v>
          </cell>
          <cell r="H1557" t="str">
            <v>S</v>
          </cell>
          <cell r="I1557" t="str">
            <v>Chile</v>
          </cell>
          <cell r="J1557" t="str">
            <v>Chile</v>
          </cell>
          <cell r="K1557" t="str">
            <v>Central Valley</v>
          </cell>
          <cell r="L1557" t="str">
            <v>Still Red</v>
          </cell>
          <cell r="M1557" t="str">
            <v>Price Fighter</v>
          </cell>
          <cell r="N1557">
            <v>1.5248999999999999</v>
          </cell>
          <cell r="O1557">
            <v>2.6718999999999999</v>
          </cell>
        </row>
        <row r="1558">
          <cell r="B1558">
            <v>21804</v>
          </cell>
          <cell r="C1558" t="str">
            <v>MONTE VERDE SAUVIGNON 75x12</v>
          </cell>
          <cell r="D1558" t="str">
            <v>Monte Verde Sauvignon Blanc, Central Valley</v>
          </cell>
          <cell r="E1558" t="str">
            <v>EA</v>
          </cell>
          <cell r="F1558">
            <v>12</v>
          </cell>
          <cell r="G1558" t="str">
            <v>75 cl x 12</v>
          </cell>
          <cell r="H1558" t="str">
            <v>S</v>
          </cell>
          <cell r="I1558" t="str">
            <v>Chile</v>
          </cell>
          <cell r="J1558" t="str">
            <v>Chile</v>
          </cell>
          <cell r="K1558" t="str">
            <v>Central Valley</v>
          </cell>
          <cell r="L1558" t="str">
            <v>Still White</v>
          </cell>
          <cell r="M1558" t="str">
            <v>Price Fighter</v>
          </cell>
          <cell r="N1558">
            <v>1.5248999999999999</v>
          </cell>
          <cell r="O1558">
            <v>2.6718999999999999</v>
          </cell>
        </row>
        <row r="1559">
          <cell r="B1559">
            <v>21950</v>
          </cell>
          <cell r="C1559" t="str">
            <v>LEIRAS ALBARINO 75x6</v>
          </cell>
          <cell r="D1559" t="str">
            <v>Leiras, Albariño Rías Baixas</v>
          </cell>
          <cell r="E1559" t="str">
            <v>EA</v>
          </cell>
          <cell r="F1559">
            <v>6</v>
          </cell>
          <cell r="G1559" t="str">
            <v>75 cl x 6</v>
          </cell>
          <cell r="H1559" t="str">
            <v>S</v>
          </cell>
          <cell r="I1559" t="str">
            <v>Spain</v>
          </cell>
          <cell r="J1559" t="str">
            <v>Spain</v>
          </cell>
          <cell r="K1559" t="str">
            <v>Galicia</v>
          </cell>
          <cell r="L1559" t="str">
            <v>Still White</v>
          </cell>
          <cell r="M1559" t="str">
            <v>Good</v>
          </cell>
          <cell r="N1559">
            <v>6.5186999999999999</v>
          </cell>
          <cell r="O1559">
            <v>2.6718999999999999</v>
          </cell>
        </row>
        <row r="1560">
          <cell r="B1560">
            <v>22105</v>
          </cell>
          <cell r="C1560" t="str">
            <v>ERRAZURIZ 1870 SAUVIGNON 75x12</v>
          </cell>
          <cell r="D1560" t="str">
            <v>Errázuriz 1870 Peñuelas Block Sauvignon Blanc, Casablanca Valley</v>
          </cell>
          <cell r="E1560" t="str">
            <v>EA</v>
          </cell>
          <cell r="F1560">
            <v>12</v>
          </cell>
          <cell r="G1560" t="str">
            <v>75 cl x 12</v>
          </cell>
          <cell r="H1560" t="str">
            <v>U</v>
          </cell>
          <cell r="I1560" t="str">
            <v>Chile</v>
          </cell>
          <cell r="J1560" t="str">
            <v>Chile</v>
          </cell>
          <cell r="K1560" t="str">
            <v>Casablanca Valley</v>
          </cell>
          <cell r="L1560" t="str">
            <v>Still White</v>
          </cell>
          <cell r="M1560" t="str">
            <v>Good</v>
          </cell>
          <cell r="N1560">
            <v>2.5415000000000001</v>
          </cell>
          <cell r="O1560">
            <v>2.6718999999999999</v>
          </cell>
        </row>
        <row r="1561">
          <cell r="B1561">
            <v>23233</v>
          </cell>
          <cell r="C1561" t="str">
            <v>ERRAZURIZ 1870 CAB S 75x12</v>
          </cell>
          <cell r="D1561" t="str">
            <v>Errázuriz 1870 Mapuche Block Cabernet Sauvignon, Aconcagua Valley</v>
          </cell>
          <cell r="E1561" t="str">
            <v>EA</v>
          </cell>
          <cell r="F1561">
            <v>12</v>
          </cell>
          <cell r="G1561" t="str">
            <v>75 cl x 12</v>
          </cell>
          <cell r="H1561" t="str">
            <v>U</v>
          </cell>
          <cell r="I1561" t="str">
            <v>Chile</v>
          </cell>
          <cell r="J1561" t="str">
            <v>Chile</v>
          </cell>
          <cell r="K1561" t="str">
            <v>Aconcagua Valley</v>
          </cell>
          <cell r="L1561" t="str">
            <v>Still Red</v>
          </cell>
          <cell r="M1561" t="str">
            <v>Good</v>
          </cell>
          <cell r="N1561">
            <v>2.5415000000000001</v>
          </cell>
          <cell r="O1561">
            <v>2.6718999999999999</v>
          </cell>
        </row>
        <row r="1562">
          <cell r="B1562">
            <v>43997</v>
          </cell>
          <cell r="C1562" t="str">
            <v>ERRAZURIZ 1870 MERLOT 75x6</v>
          </cell>
          <cell r="D1562" t="str">
            <v xml:space="preserve">Errázuriz 1870 Teno Block Merlot, Curicó Valley								
</v>
          </cell>
          <cell r="E1562" t="str">
            <v>EA</v>
          </cell>
          <cell r="F1562">
            <v>6</v>
          </cell>
          <cell r="G1562" t="str">
            <v>75 cl x 6</v>
          </cell>
          <cell r="H1562" t="str">
            <v>S</v>
          </cell>
          <cell r="I1562" t="str">
            <v>Chile</v>
          </cell>
          <cell r="J1562" t="str">
            <v>Chile</v>
          </cell>
          <cell r="K1562" t="str">
            <v>Curicó Valley</v>
          </cell>
          <cell r="L1562" t="str">
            <v>Still Red</v>
          </cell>
          <cell r="M1562" t="str">
            <v>Good</v>
          </cell>
          <cell r="N1562">
            <v>2.6278999999999999</v>
          </cell>
          <cell r="O1562">
            <v>2.6718999999999999</v>
          </cell>
        </row>
        <row r="1563">
          <cell r="B1563">
            <v>43999</v>
          </cell>
          <cell r="C1563" t="str">
            <v>ERRAZURIZ 1870 SAUVIGNON 75x6</v>
          </cell>
          <cell r="D1563" t="str">
            <v xml:space="preserve">Errázuriz 1870 Peñuelas Block Sauvignon Blanc, Casablanca Valley								
</v>
          </cell>
          <cell r="E1563" t="str">
            <v>EA</v>
          </cell>
          <cell r="F1563">
            <v>6</v>
          </cell>
          <cell r="G1563" t="str">
            <v>75 cl x 6</v>
          </cell>
          <cell r="H1563" t="str">
            <v>S</v>
          </cell>
          <cell r="I1563" t="str">
            <v>Chile</v>
          </cell>
          <cell r="J1563" t="str">
            <v>Chile</v>
          </cell>
          <cell r="K1563" t="str">
            <v>Casablanca Valley</v>
          </cell>
          <cell r="M1563" t="str">
            <v>Good</v>
          </cell>
          <cell r="N1563">
            <v>2.6278999999999999</v>
          </cell>
          <cell r="O1563">
            <v>2.6718999999999999</v>
          </cell>
        </row>
        <row r="1564">
          <cell r="B1564">
            <v>44007</v>
          </cell>
          <cell r="C1564" t="str">
            <v>ERRAZURIZ 1870 CAB S 75x6</v>
          </cell>
          <cell r="D1564" t="str">
            <v xml:space="preserve">Errázuriz 1870 Mapuche Block Cabernet Sauvignon, Aconcagua Valley								
</v>
          </cell>
          <cell r="E1564" t="str">
            <v>EA</v>
          </cell>
          <cell r="F1564">
            <v>6</v>
          </cell>
          <cell r="G1564" t="str">
            <v>75 cl x 6</v>
          </cell>
          <cell r="H1564" t="str">
            <v>S</v>
          </cell>
          <cell r="I1564" t="str">
            <v>Chile</v>
          </cell>
          <cell r="J1564" t="str">
            <v>Chile</v>
          </cell>
          <cell r="K1564" t="str">
            <v>Aconcagua Valley</v>
          </cell>
          <cell r="L1564" t="str">
            <v>Still Red</v>
          </cell>
          <cell r="M1564" t="str">
            <v>Good</v>
          </cell>
          <cell r="N1564">
            <v>2.6278999999999999</v>
          </cell>
          <cell r="O1564">
            <v>2.6718999999999999</v>
          </cell>
        </row>
        <row r="1565">
          <cell r="B1565">
            <v>38423</v>
          </cell>
          <cell r="C1565" t="str">
            <v>VOGA ROSATO SPK 75X6</v>
          </cell>
          <cell r="D1565" t="str">
            <v>Voga Spumate Rosato, Italia</v>
          </cell>
          <cell r="E1565" t="str">
            <v>EA</v>
          </cell>
          <cell r="F1565">
            <v>6</v>
          </cell>
          <cell r="G1565" t="str">
            <v>75 cl x 6</v>
          </cell>
          <cell r="H1565" t="str">
            <v>U</v>
          </cell>
          <cell r="I1565" t="str">
            <v>Italy</v>
          </cell>
          <cell r="J1565" t="str">
            <v>Italy</v>
          </cell>
          <cell r="K1565" t="str">
            <v>Italy</v>
          </cell>
          <cell r="L1565" t="str">
            <v>Sparkling Rose</v>
          </cell>
          <cell r="M1565" t="str">
            <v>Price Fighter</v>
          </cell>
          <cell r="N1565">
            <v>2.9375</v>
          </cell>
          <cell r="O1565">
            <v>2.3513000000000002</v>
          </cell>
        </row>
        <row r="1566">
          <cell r="B1566">
            <v>50014</v>
          </cell>
          <cell r="C1566" t="str">
            <v>VOGA PROSECCO BRUT 75X6</v>
          </cell>
          <cell r="D1566" t="str">
            <v>Voga Prosecco Spumante DOC Brut</v>
          </cell>
          <cell r="E1566" t="str">
            <v>EA</v>
          </cell>
          <cell r="F1566">
            <v>6</v>
          </cell>
          <cell r="G1566" t="str">
            <v>75 cl x 6</v>
          </cell>
          <cell r="H1566" t="str">
            <v>S</v>
          </cell>
          <cell r="I1566" t="str">
            <v>Italy</v>
          </cell>
          <cell r="J1566" t="str">
            <v>Italy</v>
          </cell>
          <cell r="K1566" t="str">
            <v>Prosecco</v>
          </cell>
          <cell r="L1566" t="str">
            <v>Sparkling White</v>
          </cell>
          <cell r="M1566" t="str">
            <v>Price Fighter</v>
          </cell>
          <cell r="N1566">
            <v>3.6714000000000002</v>
          </cell>
          <cell r="O1566">
            <v>2.2444000000000002</v>
          </cell>
        </row>
        <row r="1567">
          <cell r="B1567">
            <v>24111</v>
          </cell>
          <cell r="C1567" t="str">
            <v>PACO &amp; LOLA  ALBARINO 75x6</v>
          </cell>
          <cell r="D1567" t="str">
            <v>Paco &amp; Lola Albariño Rías Baixas</v>
          </cell>
          <cell r="E1567" t="str">
            <v>EA</v>
          </cell>
          <cell r="F1567">
            <v>6</v>
          </cell>
          <cell r="G1567" t="str">
            <v>75 cl x 6</v>
          </cell>
          <cell r="H1567" t="str">
            <v>S</v>
          </cell>
          <cell r="I1567" t="str">
            <v>Spain</v>
          </cell>
          <cell r="J1567" t="str">
            <v>Spain</v>
          </cell>
          <cell r="K1567" t="str">
            <v>Galicia</v>
          </cell>
          <cell r="L1567" t="str">
            <v>Still White</v>
          </cell>
          <cell r="M1567" t="str">
            <v>Better</v>
          </cell>
          <cell r="N1567">
            <v>5.9789000000000003</v>
          </cell>
          <cell r="O1567">
            <v>2.6718999999999999</v>
          </cell>
        </row>
        <row r="1568">
          <cell r="B1568">
            <v>26924</v>
          </cell>
          <cell r="C1568" t="str">
            <v>PACO TEMPRANILLO GARNACHA 75X6</v>
          </cell>
          <cell r="D1568" t="str">
            <v>Paco Garnacha-Tempranillo Navarra</v>
          </cell>
          <cell r="E1568" t="str">
            <v>EA</v>
          </cell>
          <cell r="F1568">
            <v>6</v>
          </cell>
          <cell r="G1568" t="str">
            <v>75 cl x 6</v>
          </cell>
          <cell r="H1568" t="str">
            <v>U</v>
          </cell>
          <cell r="I1568" t="str">
            <v>Spain</v>
          </cell>
          <cell r="J1568" t="str">
            <v>Spain</v>
          </cell>
          <cell r="K1568" t="str">
            <v>Navarra</v>
          </cell>
          <cell r="L1568" t="str">
            <v>Still Red</v>
          </cell>
          <cell r="M1568" t="str">
            <v>Good</v>
          </cell>
          <cell r="N1568">
            <v>4.2244999999999999</v>
          </cell>
          <cell r="O1568">
            <v>2.6718999999999999</v>
          </cell>
        </row>
        <row r="1569">
          <cell r="B1569">
            <v>33915</v>
          </cell>
          <cell r="C1569" t="str">
            <v>PACO &amp; LOLA CAVA 75X6</v>
          </cell>
          <cell r="D1569" t="str">
            <v>Lola Brut, Cava</v>
          </cell>
          <cell r="E1569" t="str">
            <v>EA</v>
          </cell>
          <cell r="F1569">
            <v>6</v>
          </cell>
          <cell r="G1569" t="str">
            <v>75 cl x 6</v>
          </cell>
          <cell r="H1569" t="str">
            <v>S</v>
          </cell>
          <cell r="I1569" t="str">
            <v>Spain</v>
          </cell>
          <cell r="J1569" t="str">
            <v>Spain</v>
          </cell>
          <cell r="K1569" t="str">
            <v>Catalunya</v>
          </cell>
          <cell r="L1569" t="str">
            <v>Still White</v>
          </cell>
          <cell r="M1569" t="str">
            <v>Good</v>
          </cell>
          <cell r="N1569">
            <v>5.4086999999999996</v>
          </cell>
          <cell r="O1569">
            <v>2.6718999999999999</v>
          </cell>
        </row>
        <row r="1570">
          <cell r="B1570">
            <v>33920</v>
          </cell>
          <cell r="C1570" t="str">
            <v>PACO &amp; LOLA LOLO 75X6</v>
          </cell>
          <cell r="D1570" t="str">
            <v>Paco &amp; Lola Lolo Albariño, Rías Baixas</v>
          </cell>
          <cell r="E1570" t="str">
            <v>EA</v>
          </cell>
          <cell r="F1570">
            <v>6</v>
          </cell>
          <cell r="G1570" t="str">
            <v>75 cl x 6</v>
          </cell>
          <cell r="H1570" t="str">
            <v>S</v>
          </cell>
          <cell r="I1570" t="str">
            <v>Spain</v>
          </cell>
          <cell r="J1570" t="str">
            <v>Spain</v>
          </cell>
          <cell r="K1570" t="str">
            <v>Galicia</v>
          </cell>
          <cell r="L1570" t="str">
            <v>Still White</v>
          </cell>
          <cell r="M1570" t="str">
            <v>Good</v>
          </cell>
          <cell r="N1570">
            <v>4.7069000000000001</v>
          </cell>
          <cell r="O1570">
            <v>2.6718999999999999</v>
          </cell>
        </row>
        <row r="1571">
          <cell r="B1571">
            <v>37576</v>
          </cell>
          <cell r="C1571" t="str">
            <v>PACO &amp; LOLA MENCIA 75X6</v>
          </cell>
          <cell r="D1571" t="str">
            <v>Paco &amp; Lola Mencía, Valdeorras</v>
          </cell>
          <cell r="E1571" t="str">
            <v>EA</v>
          </cell>
          <cell r="F1571">
            <v>6</v>
          </cell>
          <cell r="G1571" t="str">
            <v>75 cl x 6</v>
          </cell>
          <cell r="H1571" t="str">
            <v>S</v>
          </cell>
          <cell r="I1571" t="str">
            <v>Spain</v>
          </cell>
          <cell r="J1571" t="str">
            <v>Spain</v>
          </cell>
          <cell r="K1571" t="str">
            <v>Galicia</v>
          </cell>
          <cell r="L1571" t="str">
            <v>Still Red</v>
          </cell>
          <cell r="M1571" t="str">
            <v>Good</v>
          </cell>
          <cell r="N1571">
            <v>4.9261999999999997</v>
          </cell>
          <cell r="O1571">
            <v>2.6718999999999999</v>
          </cell>
        </row>
        <row r="1572">
          <cell r="B1572">
            <v>31094</v>
          </cell>
          <cell r="C1572" t="str">
            <v>MONTAUDON BRUT NV 75x6</v>
          </cell>
          <cell r="D1572" t="str">
            <v>Montaudon Brut NV</v>
          </cell>
          <cell r="E1572" t="str">
            <v>EA</v>
          </cell>
          <cell r="F1572">
            <v>6</v>
          </cell>
          <cell r="G1572" t="str">
            <v>75 cl x 6</v>
          </cell>
          <cell r="H1572" t="str">
            <v>U</v>
          </cell>
          <cell r="I1572" t="str">
            <v>France</v>
          </cell>
          <cell r="J1572" t="str">
            <v>France</v>
          </cell>
          <cell r="K1572" t="str">
            <v>Champagne</v>
          </cell>
          <cell r="L1572" t="str">
            <v>Champagne White</v>
          </cell>
          <cell r="M1572" t="str">
            <v>Price Fighter</v>
          </cell>
          <cell r="N1572">
            <v>11.0341</v>
          </cell>
          <cell r="O1572">
            <v>2.6718999999999999</v>
          </cell>
        </row>
        <row r="1573">
          <cell r="B1573">
            <v>31637</v>
          </cell>
          <cell r="C1573" t="str">
            <v>MONTAUDON BRUT NV 150X3</v>
          </cell>
          <cell r="D1573" t="str">
            <v>Montaudon Brut NV</v>
          </cell>
          <cell r="E1573" t="str">
            <v>EA</v>
          </cell>
          <cell r="F1573">
            <v>3</v>
          </cell>
          <cell r="G1573" t="str">
            <v>150cl x 3</v>
          </cell>
          <cell r="H1573" t="str">
            <v>U</v>
          </cell>
          <cell r="I1573" t="str">
            <v>France</v>
          </cell>
          <cell r="J1573" t="str">
            <v>France</v>
          </cell>
          <cell r="K1573" t="str">
            <v>Champagne</v>
          </cell>
          <cell r="L1573" t="str">
            <v>Still White</v>
          </cell>
          <cell r="M1573" t="str">
            <v>Price Fighter</v>
          </cell>
          <cell r="N1573">
            <v>23.108499999999999</v>
          </cell>
          <cell r="O1573">
            <v>5.3437999999999999</v>
          </cell>
        </row>
        <row r="1574">
          <cell r="B1574">
            <v>22652</v>
          </cell>
          <cell r="C1574" t="str">
            <v>VERAMONTE RES CHARD 75x6</v>
          </cell>
          <cell r="D1574" t="str">
            <v>Veramonte Organic Chardonnay, Casablanca Valley</v>
          </cell>
          <cell r="E1574" t="str">
            <v>EA</v>
          </cell>
          <cell r="F1574">
            <v>6</v>
          </cell>
          <cell r="G1574" t="str">
            <v>75 cl x 6</v>
          </cell>
          <cell r="H1574" t="str">
            <v>U</v>
          </cell>
          <cell r="I1574" t="str">
            <v>Chile</v>
          </cell>
          <cell r="J1574" t="str">
            <v>Chile</v>
          </cell>
          <cell r="K1574" t="str">
            <v>Casablanca Valley</v>
          </cell>
          <cell r="L1574" t="str">
            <v>Still White</v>
          </cell>
          <cell r="M1574" t="str">
            <v>Good</v>
          </cell>
          <cell r="N1574">
            <v>2.8264999999999998</v>
          </cell>
          <cell r="O1574">
            <v>2.6718999999999999</v>
          </cell>
        </row>
        <row r="1575">
          <cell r="B1575">
            <v>22654</v>
          </cell>
          <cell r="C1575" t="str">
            <v>VERAMONTE RES PINOT NOIR 75x6</v>
          </cell>
          <cell r="D1575" t="str">
            <v>Veramonte Pinot Noir, Central Valley</v>
          </cell>
          <cell r="E1575" t="str">
            <v>EA</v>
          </cell>
          <cell r="F1575">
            <v>6</v>
          </cell>
          <cell r="G1575" t="str">
            <v>75 cl x 6</v>
          </cell>
          <cell r="H1575" t="str">
            <v>U</v>
          </cell>
          <cell r="I1575" t="str">
            <v>Chile</v>
          </cell>
          <cell r="J1575" t="str">
            <v>Chile</v>
          </cell>
          <cell r="K1575" t="str">
            <v>Casablanca Valley</v>
          </cell>
          <cell r="L1575" t="str">
            <v>Still Red</v>
          </cell>
          <cell r="M1575" t="str">
            <v>Good</v>
          </cell>
          <cell r="N1575">
            <v>3.5964999999999998</v>
          </cell>
          <cell r="O1575">
            <v>2.6718999999999999</v>
          </cell>
        </row>
        <row r="1576">
          <cell r="B1576">
            <v>22655</v>
          </cell>
          <cell r="C1576" t="str">
            <v>VERAMONTE RES CAB SAUV 75x6</v>
          </cell>
          <cell r="D1576" t="str">
            <v>Veramonte Organic Cabernet Sauvignon, Colchagua Valley</v>
          </cell>
          <cell r="E1576" t="str">
            <v>EA</v>
          </cell>
          <cell r="F1576">
            <v>6</v>
          </cell>
          <cell r="G1576" t="str">
            <v>75 cl x 6</v>
          </cell>
          <cell r="H1576" t="str">
            <v>U</v>
          </cell>
          <cell r="I1576" t="str">
            <v>Chile</v>
          </cell>
          <cell r="J1576" t="str">
            <v>Chile</v>
          </cell>
          <cell r="K1576" t="str">
            <v>Colchagua Valley</v>
          </cell>
          <cell r="L1576" t="str">
            <v>Still Red</v>
          </cell>
          <cell r="M1576" t="str">
            <v>Good</v>
          </cell>
          <cell r="N1576">
            <v>2.8245</v>
          </cell>
          <cell r="O1576">
            <v>2.6718999999999999</v>
          </cell>
        </row>
        <row r="1577">
          <cell r="B1577">
            <v>22656</v>
          </cell>
          <cell r="C1577" t="str">
            <v>VERAMONTE PRIMUS BLEND 75x6</v>
          </cell>
          <cell r="D1577" t="str">
            <v>Primus The Blend, Apalta, Colchagua Valley</v>
          </cell>
          <cell r="E1577" t="str">
            <v>EA</v>
          </cell>
          <cell r="F1577">
            <v>6</v>
          </cell>
          <cell r="G1577" t="str">
            <v>75 cl x 6</v>
          </cell>
          <cell r="H1577" t="str">
            <v>S</v>
          </cell>
          <cell r="I1577" t="str">
            <v>Chile</v>
          </cell>
          <cell r="J1577" t="str">
            <v>Chile</v>
          </cell>
          <cell r="K1577" t="str">
            <v>Colchagua Valley</v>
          </cell>
          <cell r="L1577" t="str">
            <v>Still Red</v>
          </cell>
          <cell r="M1577" t="str">
            <v>Good</v>
          </cell>
          <cell r="N1577">
            <v>6.3212999999999999</v>
          </cell>
          <cell r="O1577">
            <v>2.6718999999999999</v>
          </cell>
        </row>
        <row r="1578">
          <cell r="B1578">
            <v>31599</v>
          </cell>
          <cell r="C1578" t="str">
            <v>VERMANOTE PRIMUS CARME 75x6</v>
          </cell>
          <cell r="D1578" t="str">
            <v>Primus Carmenère, Colchagua Valley</v>
          </cell>
          <cell r="E1578" t="str">
            <v>EA</v>
          </cell>
          <cell r="F1578">
            <v>6</v>
          </cell>
          <cell r="G1578" t="str">
            <v>75 cl x 6</v>
          </cell>
          <cell r="H1578" t="str">
            <v>U</v>
          </cell>
          <cell r="I1578" t="str">
            <v>Chile</v>
          </cell>
          <cell r="J1578" t="str">
            <v>Chile</v>
          </cell>
          <cell r="K1578" t="str">
            <v>Casablanca Valley</v>
          </cell>
          <cell r="L1578" t="str">
            <v>Still Red</v>
          </cell>
          <cell r="M1578" t="str">
            <v>Good</v>
          </cell>
          <cell r="N1578">
            <v>4.7918000000000003</v>
          </cell>
          <cell r="O1578">
            <v>2.6718999999999999</v>
          </cell>
        </row>
        <row r="1579">
          <cell r="B1579">
            <v>31600</v>
          </cell>
          <cell r="C1579" t="str">
            <v>VERMANOTE PRIMUS CAB SAUV 75x6</v>
          </cell>
          <cell r="D1579" t="str">
            <v>Primus Cabernet Sauvignon, Maipo Valley</v>
          </cell>
          <cell r="E1579" t="str">
            <v>EA</v>
          </cell>
          <cell r="F1579">
            <v>6</v>
          </cell>
          <cell r="G1579" t="str">
            <v>75 cl x 6</v>
          </cell>
          <cell r="H1579" t="str">
            <v>S</v>
          </cell>
          <cell r="I1579" t="str">
            <v>Chile</v>
          </cell>
          <cell r="J1579" t="str">
            <v>Chile</v>
          </cell>
          <cell r="K1579" t="str">
            <v>Casablanca Valley</v>
          </cell>
          <cell r="L1579" t="str">
            <v>Still Red</v>
          </cell>
          <cell r="M1579" t="str">
            <v>Good</v>
          </cell>
          <cell r="N1579">
            <v>6.3212999999999999</v>
          </cell>
          <cell r="O1579">
            <v>2.6718999999999999</v>
          </cell>
        </row>
        <row r="1580">
          <cell r="B1580">
            <v>36939</v>
          </cell>
          <cell r="C1580" t="str">
            <v>ORG VERAMONTE RES SAU BLA 75x6</v>
          </cell>
          <cell r="D1580" t="str">
            <v>Veramonte Organic Sauvignon Blanc, Casablanca Valley</v>
          </cell>
          <cell r="E1580" t="str">
            <v>EA</v>
          </cell>
          <cell r="F1580">
            <v>6</v>
          </cell>
          <cell r="G1580" t="str">
            <v>75 cl x 6</v>
          </cell>
          <cell r="H1580" t="str">
            <v>S</v>
          </cell>
          <cell r="I1580" t="str">
            <v>Chile</v>
          </cell>
          <cell r="J1580" t="str">
            <v>Chile</v>
          </cell>
          <cell r="K1580" t="str">
            <v>Casablanca Valley</v>
          </cell>
          <cell r="L1580" t="str">
            <v>Still White</v>
          </cell>
          <cell r="M1580" t="str">
            <v>Good</v>
          </cell>
          <cell r="N1580">
            <v>3.3679000000000001</v>
          </cell>
          <cell r="O1580">
            <v>2.6718999999999999</v>
          </cell>
        </row>
        <row r="1581">
          <cell r="B1581">
            <v>37037</v>
          </cell>
          <cell r="C1581" t="str">
            <v>ORG VERAMONTE ROSE SYRAH 75X6</v>
          </cell>
          <cell r="D1581" t="str">
            <v>Veramonte Organic Syrah Rosé, Casablanca Valley</v>
          </cell>
          <cell r="E1581" t="str">
            <v>EA</v>
          </cell>
          <cell r="F1581">
            <v>6</v>
          </cell>
          <cell r="G1581" t="str">
            <v>75 cl x 6</v>
          </cell>
          <cell r="H1581" t="str">
            <v>U</v>
          </cell>
          <cell r="I1581" t="str">
            <v>Chile</v>
          </cell>
          <cell r="J1581" t="str">
            <v>Chile</v>
          </cell>
          <cell r="K1581" t="str">
            <v>Casablanca Valley</v>
          </cell>
          <cell r="L1581" t="str">
            <v>Still Rose</v>
          </cell>
          <cell r="M1581" t="str">
            <v>Good</v>
          </cell>
          <cell r="N1581">
            <v>2.8245</v>
          </cell>
          <cell r="O1581">
            <v>2.6718999999999999</v>
          </cell>
        </row>
        <row r="1582">
          <cell r="B1582">
            <v>37840</v>
          </cell>
          <cell r="C1582" t="str">
            <v>ORG VERAMONTE CARMENERE 75X6</v>
          </cell>
          <cell r="D1582" t="str">
            <v>Veramonte Organic Carmenère, Colchagua Valley</v>
          </cell>
          <cell r="E1582" t="str">
            <v>EA</v>
          </cell>
          <cell r="F1582">
            <v>6</v>
          </cell>
          <cell r="G1582" t="str">
            <v>75 cl x 6</v>
          </cell>
          <cell r="H1582" t="str">
            <v>S</v>
          </cell>
          <cell r="I1582" t="str">
            <v>Chile</v>
          </cell>
          <cell r="J1582" t="str">
            <v>Chile</v>
          </cell>
          <cell r="K1582" t="str">
            <v>Chile</v>
          </cell>
          <cell r="L1582" t="str">
            <v>Still Red</v>
          </cell>
          <cell r="M1582" t="str">
            <v>Good</v>
          </cell>
          <cell r="N1582">
            <v>3.3679000000000001</v>
          </cell>
          <cell r="O1582">
            <v>2.6718999999999999</v>
          </cell>
        </row>
        <row r="1583">
          <cell r="B1583">
            <v>39362</v>
          </cell>
          <cell r="C1583" t="str">
            <v>ORG VERAMONTE RES PINOT N 75X6</v>
          </cell>
          <cell r="D1583" t="str">
            <v>Veramonte Organic Pinot Noir, Central Valley</v>
          </cell>
          <cell r="E1583" t="str">
            <v>EA</v>
          </cell>
          <cell r="F1583">
            <v>6</v>
          </cell>
          <cell r="G1583" t="str">
            <v>75 cl x 6</v>
          </cell>
          <cell r="H1583" t="str">
            <v>S</v>
          </cell>
          <cell r="I1583" t="str">
            <v>Chile</v>
          </cell>
          <cell r="J1583" t="str">
            <v>Chile</v>
          </cell>
          <cell r="K1583" t="str">
            <v>Casablanca Valley</v>
          </cell>
          <cell r="L1583" t="str">
            <v>Still Red</v>
          </cell>
          <cell r="M1583" t="str">
            <v>Good</v>
          </cell>
          <cell r="N1583">
            <v>4.0812999999999997</v>
          </cell>
          <cell r="O1583">
            <v>2.6718999999999999</v>
          </cell>
        </row>
        <row r="1584">
          <cell r="B1584">
            <v>40772</v>
          </cell>
          <cell r="C1584" t="str">
            <v>ORG VERAMONTE RES CHARD 75X6</v>
          </cell>
          <cell r="D1584" t="str">
            <v>Veramonte Reserva Organic Chardonnay, Casablanca Valley</v>
          </cell>
          <cell r="E1584" t="str">
            <v>EA</v>
          </cell>
          <cell r="F1584">
            <v>6</v>
          </cell>
          <cell r="G1584" t="str">
            <v>75 cl x 6</v>
          </cell>
          <cell r="H1584" t="str">
            <v>S</v>
          </cell>
          <cell r="I1584" t="str">
            <v>Chile</v>
          </cell>
          <cell r="J1584" t="str">
            <v>Chile</v>
          </cell>
          <cell r="K1584" t="str">
            <v>Chile</v>
          </cell>
          <cell r="L1584" t="str">
            <v>Still White</v>
          </cell>
          <cell r="M1584" t="str">
            <v>Price Fighter</v>
          </cell>
          <cell r="N1584">
            <v>3.3679000000000001</v>
          </cell>
          <cell r="O1584">
            <v>2.6718999999999999</v>
          </cell>
        </row>
        <row r="1585">
          <cell r="B1585">
            <v>40773</v>
          </cell>
          <cell r="C1585" t="str">
            <v>ORG VERAMONTE RES CAB S 75X6</v>
          </cell>
          <cell r="D1585" t="str">
            <v>Veramonte Reserva Organic Cabernet Sauvignon, Colchagua Valley</v>
          </cell>
          <cell r="E1585" t="str">
            <v>EA</v>
          </cell>
          <cell r="F1585">
            <v>6</v>
          </cell>
          <cell r="G1585" t="str">
            <v>75 cl x 6</v>
          </cell>
          <cell r="H1585" t="str">
            <v>S</v>
          </cell>
          <cell r="I1585" t="str">
            <v>Chile</v>
          </cell>
          <cell r="J1585" t="str">
            <v>Chile</v>
          </cell>
          <cell r="K1585" t="str">
            <v>Chile</v>
          </cell>
          <cell r="L1585" t="str">
            <v>Still Red</v>
          </cell>
          <cell r="M1585" t="str">
            <v>Price Fighter</v>
          </cell>
          <cell r="N1585">
            <v>3.3679000000000001</v>
          </cell>
          <cell r="O1585">
            <v>2.6718999999999999</v>
          </cell>
        </row>
        <row r="1586">
          <cell r="B1586">
            <v>40774</v>
          </cell>
          <cell r="C1586" t="str">
            <v>ORG VERAMONTE RES MERLOT 75X6</v>
          </cell>
          <cell r="D1586" t="str">
            <v>Veramonte Organic Merlot, Casablanca Valley</v>
          </cell>
          <cell r="E1586" t="str">
            <v>EA</v>
          </cell>
          <cell r="F1586">
            <v>6</v>
          </cell>
          <cell r="G1586" t="str">
            <v>75 cl x 6</v>
          </cell>
          <cell r="H1586" t="str">
            <v>S</v>
          </cell>
          <cell r="I1586" t="str">
            <v>Chile</v>
          </cell>
          <cell r="J1586" t="str">
            <v>Chile</v>
          </cell>
          <cell r="K1586" t="str">
            <v>Chile</v>
          </cell>
          <cell r="L1586" t="str">
            <v>Still Red</v>
          </cell>
          <cell r="M1586" t="str">
            <v>Price Fighter</v>
          </cell>
          <cell r="N1586">
            <v>3.3679000000000001</v>
          </cell>
          <cell r="O1586">
            <v>2.6718999999999999</v>
          </cell>
        </row>
        <row r="1587">
          <cell r="B1587">
            <v>40775</v>
          </cell>
          <cell r="C1587" t="str">
            <v>ORG VERAM RES P NOIR ROSE 75X6</v>
          </cell>
          <cell r="D1587" t="str">
            <v>Veramonte Organic Reserva Rosé Pinot Noir, Casablanca Valley</v>
          </cell>
          <cell r="E1587" t="str">
            <v>EA</v>
          </cell>
          <cell r="F1587">
            <v>6</v>
          </cell>
          <cell r="G1587" t="str">
            <v>75 cl x 6</v>
          </cell>
          <cell r="H1587" t="str">
            <v>S</v>
          </cell>
          <cell r="I1587" t="str">
            <v>Chile</v>
          </cell>
          <cell r="J1587" t="str">
            <v>Chile</v>
          </cell>
          <cell r="K1587" t="str">
            <v>Chile</v>
          </cell>
          <cell r="L1587" t="str">
            <v>Still Rose</v>
          </cell>
          <cell r="M1587" t="str">
            <v>Price Fighter</v>
          </cell>
          <cell r="N1587">
            <v>3.3679000000000001</v>
          </cell>
          <cell r="O1587">
            <v>2.6718999999999999</v>
          </cell>
        </row>
        <row r="1588">
          <cell r="B1588">
            <v>40818</v>
          </cell>
          <cell r="C1588" t="str">
            <v>ORG PRIMUS CARMENERE 75X6</v>
          </cell>
          <cell r="D1588" t="str">
            <v>Primus Organic Carmenere, Colchagua Valley</v>
          </cell>
          <cell r="E1588" t="str">
            <v>EA</v>
          </cell>
          <cell r="F1588">
            <v>6</v>
          </cell>
          <cell r="G1588" t="str">
            <v>75 cl x 6</v>
          </cell>
          <cell r="H1588" t="str">
            <v>S</v>
          </cell>
          <cell r="I1588" t="str">
            <v>Chile</v>
          </cell>
          <cell r="J1588" t="str">
            <v>Chile</v>
          </cell>
          <cell r="K1588" t="str">
            <v>Chile</v>
          </cell>
          <cell r="L1588" t="str">
            <v>Still Red</v>
          </cell>
          <cell r="M1588" t="str">
            <v>Good</v>
          </cell>
          <cell r="N1588">
            <v>6.3212999999999999</v>
          </cell>
          <cell r="O1588">
            <v>2.6718999999999999</v>
          </cell>
        </row>
        <row r="1589">
          <cell r="B1589">
            <v>41831</v>
          </cell>
          <cell r="C1589" t="str">
            <v>ESPORAO MONTE VELHO BRANC 75X6</v>
          </cell>
          <cell r="D1589" t="str">
            <v>Esporão Monte Velho Branco, Alentejo</v>
          </cell>
          <cell r="E1589" t="str">
            <v>EA</v>
          </cell>
          <cell r="F1589">
            <v>6</v>
          </cell>
          <cell r="G1589" t="str">
            <v>75 cl x 6</v>
          </cell>
          <cell r="H1589" t="str">
            <v>S</v>
          </cell>
          <cell r="I1589" t="str">
            <v>Portugal</v>
          </cell>
          <cell r="J1589" t="str">
            <v>50y</v>
          </cell>
          <cell r="K1589" t="str">
            <v>Alentejo</v>
          </cell>
          <cell r="L1589" t="str">
            <v>Still White</v>
          </cell>
          <cell r="M1589" t="str">
            <v>Price Fighter</v>
          </cell>
          <cell r="N1589">
            <v>3.0390000000000001</v>
          </cell>
          <cell r="O1589">
            <v>2.6718999999999999</v>
          </cell>
        </row>
        <row r="1590">
          <cell r="B1590">
            <v>41832</v>
          </cell>
          <cell r="C1590" t="str">
            <v>ESPORAO AMARELO VIN VERDE 75X6</v>
          </cell>
          <cell r="D1590" t="str">
            <v>Quinta do Ameal Bico Amarelo, Vinho Verde</v>
          </cell>
          <cell r="E1590" t="str">
            <v>EA</v>
          </cell>
          <cell r="F1590">
            <v>6</v>
          </cell>
          <cell r="G1590" t="str">
            <v>75 cl x 6</v>
          </cell>
          <cell r="H1590" t="str">
            <v>S</v>
          </cell>
          <cell r="I1590" t="str">
            <v>Portugal</v>
          </cell>
          <cell r="J1590" t="str">
            <v>Portugal</v>
          </cell>
          <cell r="K1590" t="str">
            <v>Minho</v>
          </cell>
          <cell r="L1590" t="str">
            <v>Still White</v>
          </cell>
          <cell r="M1590" t="str">
            <v>Price Fighter</v>
          </cell>
          <cell r="N1590">
            <v>2.9457</v>
          </cell>
          <cell r="O1590">
            <v>2.6718999999999999</v>
          </cell>
        </row>
        <row r="1591">
          <cell r="B1591">
            <v>41833</v>
          </cell>
          <cell r="C1591" t="str">
            <v>ESPORAO MONTE VELHO ROSE 75X6</v>
          </cell>
          <cell r="D1591" t="str">
            <v>Esporão Monte Velho Rosé, Alentejo</v>
          </cell>
          <cell r="E1591" t="str">
            <v>EA</v>
          </cell>
          <cell r="F1591">
            <v>6</v>
          </cell>
          <cell r="G1591" t="str">
            <v>75 cl x 6</v>
          </cell>
          <cell r="H1591" t="str">
            <v>S</v>
          </cell>
          <cell r="I1591" t="str">
            <v>Portugal</v>
          </cell>
          <cell r="J1591" t="str">
            <v>50y</v>
          </cell>
          <cell r="K1591" t="str">
            <v>Alentejo</v>
          </cell>
          <cell r="L1591" t="str">
            <v>Still Rose</v>
          </cell>
          <cell r="M1591" t="str">
            <v>Price Fighter</v>
          </cell>
          <cell r="N1591">
            <v>3.0390000000000001</v>
          </cell>
          <cell r="O1591">
            <v>2.6718999999999999</v>
          </cell>
        </row>
        <row r="1592">
          <cell r="B1592">
            <v>41834</v>
          </cell>
          <cell r="C1592" t="str">
            <v>ESPORAO MONTE VELHO TINTO 75X6</v>
          </cell>
          <cell r="D1592" t="str">
            <v>Esporão Monte Velho Tinto, Alentejo</v>
          </cell>
          <cell r="E1592" t="str">
            <v>EA</v>
          </cell>
          <cell r="F1592">
            <v>6</v>
          </cell>
          <cell r="G1592" t="str">
            <v>75 cl x 6</v>
          </cell>
          <cell r="H1592" t="str">
            <v>S</v>
          </cell>
          <cell r="I1592" t="str">
            <v>Portugal</v>
          </cell>
          <cell r="J1592" t="str">
            <v>50y</v>
          </cell>
          <cell r="K1592" t="str">
            <v>Alentejo</v>
          </cell>
          <cell r="L1592" t="str">
            <v>Still Red</v>
          </cell>
          <cell r="M1592" t="str">
            <v>Price Fighter</v>
          </cell>
          <cell r="N1592">
            <v>3.0390000000000001</v>
          </cell>
          <cell r="O1592">
            <v>2.6718999999999999</v>
          </cell>
        </row>
        <row r="1593">
          <cell r="B1593">
            <v>40049</v>
          </cell>
          <cell r="C1593" t="str">
            <v>CHOYA SAKE 72X6</v>
          </cell>
          <cell r="D1593" t="str">
            <v>Choya Sake</v>
          </cell>
          <cell r="E1593" t="str">
            <v>EA</v>
          </cell>
          <cell r="F1593">
            <v>6</v>
          </cell>
          <cell r="G1593" t="str">
            <v>72 cl x 6</v>
          </cell>
          <cell r="H1593" t="str">
            <v>U</v>
          </cell>
          <cell r="I1593" t="str">
            <v>Japan</v>
          </cell>
          <cell r="J1593" t="str">
            <v>Japan</v>
          </cell>
          <cell r="K1593" t="str">
            <v>Japan</v>
          </cell>
          <cell r="M1593" t="str">
            <v>Sake</v>
          </cell>
          <cell r="N1593">
            <v>5.3574999999999999</v>
          </cell>
          <cell r="O1593">
            <v>2.5649999999999999</v>
          </cell>
        </row>
        <row r="1594">
          <cell r="B1594">
            <v>23428</v>
          </cell>
          <cell r="C1594" t="str">
            <v>FC TERRAZAS SELECT CHAR 75X6</v>
          </cell>
          <cell r="D1594" t="str">
            <v>Terrazas Selection Chardonnay, Mendoza</v>
          </cell>
          <cell r="E1594" t="str">
            <v>EA</v>
          </cell>
          <cell r="F1594">
            <v>6</v>
          </cell>
          <cell r="G1594" t="str">
            <v>75 cl x 6</v>
          </cell>
          <cell r="H1594" t="str">
            <v>S</v>
          </cell>
          <cell r="I1594" t="str">
            <v>Argentina</v>
          </cell>
          <cell r="J1594" t="str">
            <v>Argentina</v>
          </cell>
          <cell r="K1594" t="str">
            <v>Argentina</v>
          </cell>
          <cell r="L1594" t="str">
            <v>Still White</v>
          </cell>
          <cell r="M1594" t="str">
            <v>Better</v>
          </cell>
          <cell r="N1594">
            <v>7.1627000000000001</v>
          </cell>
          <cell r="O1594">
            <v>2.6718999999999999</v>
          </cell>
        </row>
        <row r="1595">
          <cell r="B1595">
            <v>23804</v>
          </cell>
          <cell r="C1595" t="str">
            <v>FC TERRAZAS SELECT MALB 75X6</v>
          </cell>
          <cell r="D1595" t="str">
            <v>Terrazas Selection Malbec, Uco Valley, Mendoza</v>
          </cell>
          <cell r="E1595" t="str">
            <v>EA</v>
          </cell>
          <cell r="F1595">
            <v>6</v>
          </cell>
          <cell r="G1595" t="str">
            <v>75 cl x 6</v>
          </cell>
          <cell r="H1595" t="str">
            <v>U</v>
          </cell>
          <cell r="I1595" t="str">
            <v>Argentina</v>
          </cell>
          <cell r="J1595" t="str">
            <v>Argentina</v>
          </cell>
          <cell r="K1595" t="str">
            <v>Argentina</v>
          </cell>
          <cell r="L1595" t="str">
            <v>Still Red</v>
          </cell>
          <cell r="M1595" t="str">
            <v>Better</v>
          </cell>
          <cell r="N1595">
            <v>7.3422000000000001</v>
          </cell>
          <cell r="O1595">
            <v>2.6718999999999999</v>
          </cell>
        </row>
        <row r="1596">
          <cell r="B1596">
            <v>29923</v>
          </cell>
          <cell r="C1596" t="str">
            <v>FC TERRAZAS SELECT TORR 75X6</v>
          </cell>
          <cell r="D1596" t="str">
            <v>Terrazas Selection Torrontes, Mendoza</v>
          </cell>
          <cell r="E1596" t="str">
            <v>EA</v>
          </cell>
          <cell r="F1596">
            <v>6</v>
          </cell>
          <cell r="G1596" t="str">
            <v>75 cl x 6</v>
          </cell>
          <cell r="H1596" t="str">
            <v>S</v>
          </cell>
          <cell r="I1596" t="str">
            <v>Argentina</v>
          </cell>
          <cell r="J1596" t="str">
            <v>Argentina</v>
          </cell>
          <cell r="K1596" t="str">
            <v>Mendoza</v>
          </cell>
          <cell r="L1596" t="str">
            <v>Still White</v>
          </cell>
          <cell r="M1596" t="str">
            <v>Better</v>
          </cell>
          <cell r="N1596">
            <v>7.1627000000000001</v>
          </cell>
          <cell r="O1596">
            <v>2.6718999999999999</v>
          </cell>
        </row>
        <row r="1597">
          <cell r="B1597">
            <v>31367</v>
          </cell>
          <cell r="C1597" t="str">
            <v>TERRAZAS CAB SAUV 75x6</v>
          </cell>
          <cell r="D1597" t="str">
            <v>Terrazas Cabernet Sauvignon, Mendoza</v>
          </cell>
          <cell r="E1597" t="str">
            <v>EA</v>
          </cell>
          <cell r="F1597">
            <v>6</v>
          </cell>
          <cell r="G1597" t="str">
            <v>75 cl x 6</v>
          </cell>
          <cell r="H1597" t="str">
            <v>S</v>
          </cell>
          <cell r="I1597" t="str">
            <v>Argentina</v>
          </cell>
          <cell r="J1597" t="str">
            <v>Argentina</v>
          </cell>
          <cell r="K1597" t="str">
            <v>Mendoza</v>
          </cell>
          <cell r="L1597" t="str">
            <v>Still Red</v>
          </cell>
          <cell r="M1597" t="str">
            <v>Better</v>
          </cell>
          <cell r="N1597">
            <v>7.1627000000000001</v>
          </cell>
          <cell r="O1597">
            <v>2.6718999999999999</v>
          </cell>
        </row>
        <row r="1598">
          <cell r="B1598">
            <v>31369</v>
          </cell>
          <cell r="C1598" t="str">
            <v>TERRAZAS SINGLE CAB SAUV 75x6</v>
          </cell>
          <cell r="D1598" t="str">
            <v>Terrazas Single Vineyard Los Aromos Cabernet Sauvignon, Mendoza</v>
          </cell>
          <cell r="E1598" t="str">
            <v>EA</v>
          </cell>
          <cell r="F1598">
            <v>6</v>
          </cell>
          <cell r="G1598" t="str">
            <v>75 cl x 6</v>
          </cell>
          <cell r="H1598" t="str">
            <v>U</v>
          </cell>
          <cell r="I1598" t="str">
            <v>Argentina</v>
          </cell>
          <cell r="J1598" t="str">
            <v>Argentina</v>
          </cell>
          <cell r="K1598" t="str">
            <v>Mendoza</v>
          </cell>
          <cell r="L1598" t="str">
            <v>Still Red</v>
          </cell>
          <cell r="M1598" t="str">
            <v>Best</v>
          </cell>
          <cell r="N1598">
            <v>15.1577</v>
          </cell>
          <cell r="O1598">
            <v>2.6718999999999999</v>
          </cell>
        </row>
        <row r="1599">
          <cell r="B1599">
            <v>46526</v>
          </cell>
          <cell r="C1599" t="str">
            <v>ORG TERRAZAS SELECTI MALB 75X6</v>
          </cell>
          <cell r="D1599" t="str">
            <v>TZ Malbec Organic 2022 75cl C6 UK</v>
          </cell>
          <cell r="E1599" t="str">
            <v>EA</v>
          </cell>
          <cell r="F1599">
            <v>6</v>
          </cell>
          <cell r="G1599" t="str">
            <v>75 cl x 6</v>
          </cell>
          <cell r="H1599" t="str">
            <v>S</v>
          </cell>
          <cell r="I1599" t="str">
            <v>Argentina</v>
          </cell>
          <cell r="J1599" t="str">
            <v>Argentina</v>
          </cell>
          <cell r="K1599" t="str">
            <v>Mendoza</v>
          </cell>
          <cell r="L1599" t="str">
            <v>Still Red</v>
          </cell>
          <cell r="M1599" t="str">
            <v>Better</v>
          </cell>
          <cell r="N1599">
            <v>7.3406000000000002</v>
          </cell>
          <cell r="O1599">
            <v>2.6718999999999999</v>
          </cell>
        </row>
        <row r="1600">
          <cell r="B1600">
            <v>72636</v>
          </cell>
          <cell r="C1600" t="str">
            <v>TERRAZAS GRN MALBEC MV 75X6</v>
          </cell>
          <cell r="D1600" t="str">
            <v>Terrazas Grand Malbec</v>
          </cell>
          <cell r="E1600" t="str">
            <v>EA</v>
          </cell>
          <cell r="F1600">
            <v>6</v>
          </cell>
          <cell r="G1600" t="str">
            <v>75 cl x 6</v>
          </cell>
          <cell r="H1600" t="str">
            <v>S</v>
          </cell>
          <cell r="I1600" t="str">
            <v>Argentina</v>
          </cell>
          <cell r="J1600" t="str">
            <v>Argentina</v>
          </cell>
          <cell r="K1600" t="str">
            <v>Mendoza</v>
          </cell>
          <cell r="L1600" t="str">
            <v>Still Red</v>
          </cell>
          <cell r="M1600" t="str">
            <v>Best</v>
          </cell>
          <cell r="N1600">
            <v>16.264399999999998</v>
          </cell>
          <cell r="O1600">
            <v>2.6718999999999999</v>
          </cell>
        </row>
        <row r="1601">
          <cell r="B1601">
            <v>73744</v>
          </cell>
          <cell r="C1601" t="str">
            <v>TERRAZAS SELECTION CAB 17 75X6</v>
          </cell>
          <cell r="D1601" t="str">
            <v>Terrazas Selection Cabernet Sauvignon (GOODMAN GROUP ONLY) 2017</v>
          </cell>
          <cell r="E1601" t="str">
            <v>EA</v>
          </cell>
          <cell r="F1601">
            <v>6</v>
          </cell>
          <cell r="G1601" t="str">
            <v>75 cl x 6</v>
          </cell>
          <cell r="H1601" t="str">
            <v>U</v>
          </cell>
          <cell r="I1601" t="str">
            <v>Argentina</v>
          </cell>
          <cell r="J1601" t="str">
            <v>Argentina</v>
          </cell>
          <cell r="K1601" t="str">
            <v>Mendoza</v>
          </cell>
          <cell r="M1601" t="str">
            <v>Best</v>
          </cell>
          <cell r="N1601">
            <v>7.1643999999999997</v>
          </cell>
          <cell r="O1601">
            <v>2.6718999999999999</v>
          </cell>
        </row>
        <row r="1602">
          <cell r="B1602">
            <v>23465</v>
          </cell>
          <cell r="C1602" t="str">
            <v>HEIDSIECK MONOPOLE ROSE 75x6</v>
          </cell>
          <cell r="D1602" t="str">
            <v>Heidsieck &amp; Co. Monopole Rosé Top Brut</v>
          </cell>
          <cell r="E1602" t="str">
            <v>EA</v>
          </cell>
          <cell r="F1602">
            <v>6</v>
          </cell>
          <cell r="G1602" t="str">
            <v>75 cl x 6</v>
          </cell>
          <cell r="H1602" t="str">
            <v>S</v>
          </cell>
          <cell r="I1602" t="str">
            <v>France</v>
          </cell>
          <cell r="J1602" t="str">
            <v>France</v>
          </cell>
          <cell r="K1602" t="str">
            <v>Champagne</v>
          </cell>
          <cell r="L1602" t="str">
            <v>Champagne Rose</v>
          </cell>
          <cell r="M1602" t="str">
            <v>Good</v>
          </cell>
          <cell r="N1602">
            <v>23.576599999999999</v>
          </cell>
          <cell r="O1602">
            <v>2.6718999999999999</v>
          </cell>
        </row>
        <row r="1603">
          <cell r="B1603">
            <v>26206</v>
          </cell>
          <cell r="C1603" t="str">
            <v>HEIDSIECK MONO SILVER  NV 75x6</v>
          </cell>
          <cell r="D1603" t="str">
            <v>Heidsieck &amp; Co. Monopole Silver Top Brut</v>
          </cell>
          <cell r="E1603" t="str">
            <v>EA</v>
          </cell>
          <cell r="F1603">
            <v>6</v>
          </cell>
          <cell r="G1603" t="str">
            <v>75 cl x 6</v>
          </cell>
          <cell r="H1603" t="str">
            <v>S</v>
          </cell>
          <cell r="I1603" t="str">
            <v>France</v>
          </cell>
          <cell r="J1603" t="str">
            <v>France</v>
          </cell>
          <cell r="K1603" t="str">
            <v>Champagne</v>
          </cell>
          <cell r="L1603" t="str">
            <v>Champagne White</v>
          </cell>
          <cell r="M1603" t="str">
            <v>Good</v>
          </cell>
          <cell r="N1603">
            <v>20.926600000000001</v>
          </cell>
          <cell r="O1603">
            <v>2.6718999999999999</v>
          </cell>
        </row>
        <row r="1604">
          <cell r="B1604">
            <v>23157</v>
          </cell>
          <cell r="C1604" t="str">
            <v>CAMPO REAL  NERO D'AVOLA 75x6</v>
          </cell>
          <cell r="D1604" t="str">
            <v>Campo Reale Nero d'Avola Terre Siciliane, Rapitalà</v>
          </cell>
          <cell r="E1604" t="str">
            <v>EA</v>
          </cell>
          <cell r="F1604">
            <v>6</v>
          </cell>
          <cell r="G1604" t="str">
            <v>75 cl x 6</v>
          </cell>
          <cell r="H1604" t="str">
            <v>U</v>
          </cell>
          <cell r="I1604" t="str">
            <v>Italy</v>
          </cell>
          <cell r="J1604" t="str">
            <v>Italy</v>
          </cell>
          <cell r="K1604" t="str">
            <v>Sicilia</v>
          </cell>
          <cell r="L1604" t="str">
            <v>Still Red</v>
          </cell>
          <cell r="M1604" t="str">
            <v>Good</v>
          </cell>
          <cell r="N1604">
            <v>2.9333999999999998</v>
          </cell>
          <cell r="O1604">
            <v>2.6718999999999999</v>
          </cell>
        </row>
        <row r="1605">
          <cell r="B1605">
            <v>23159</v>
          </cell>
          <cell r="C1605" t="str">
            <v>NUHAR NERO D'AV/ P NOIR 75X6</v>
          </cell>
          <cell r="D1605" t="str">
            <v>Nuhar Nero d'Avola-Pinot Noir Terre Siciliane, Rapitalà</v>
          </cell>
          <cell r="E1605" t="str">
            <v>EA</v>
          </cell>
          <cell r="F1605">
            <v>6</v>
          </cell>
          <cell r="G1605" t="str">
            <v>75 cl x 6</v>
          </cell>
          <cell r="H1605" t="str">
            <v>U</v>
          </cell>
          <cell r="I1605" t="str">
            <v>Italy</v>
          </cell>
          <cell r="J1605" t="str">
            <v>Italy</v>
          </cell>
          <cell r="K1605" t="str">
            <v>Sicilia</v>
          </cell>
          <cell r="L1605" t="str">
            <v>Still Red</v>
          </cell>
          <cell r="M1605" t="str">
            <v>Good</v>
          </cell>
          <cell r="N1605">
            <v>4.5190999999999999</v>
          </cell>
          <cell r="O1605">
            <v>2.6718999999999999</v>
          </cell>
        </row>
        <row r="1606">
          <cell r="B1606">
            <v>23160</v>
          </cell>
          <cell r="C1606" t="str">
            <v>GRAND CRU CHARD SICILIA 75X6</v>
          </cell>
          <cell r="D1606" t="str">
            <v>Chardonnay 'Grand Cru' Terre Siciliane, Rapitalà</v>
          </cell>
          <cell r="E1606" t="str">
            <v>EA</v>
          </cell>
          <cell r="F1606">
            <v>6</v>
          </cell>
          <cell r="G1606" t="str">
            <v>75 cl x 6</v>
          </cell>
          <cell r="H1606" t="str">
            <v>U</v>
          </cell>
          <cell r="I1606" t="str">
            <v>Italy</v>
          </cell>
          <cell r="J1606" t="str">
            <v>Italy</v>
          </cell>
          <cell r="K1606" t="str">
            <v>Sicilia</v>
          </cell>
          <cell r="L1606" t="str">
            <v>Still White</v>
          </cell>
          <cell r="M1606" t="str">
            <v>Better</v>
          </cell>
          <cell r="N1606">
            <v>8.4364000000000008</v>
          </cell>
          <cell r="O1606">
            <v>2.6718999999999999</v>
          </cell>
        </row>
        <row r="1607">
          <cell r="B1607">
            <v>23161</v>
          </cell>
          <cell r="C1607" t="str">
            <v>HUGONIS C SAUV/ NER D'A 75X6</v>
          </cell>
          <cell r="D1607" t="str">
            <v>Hugonis Cabernet Sauvignon-Nero d'Avola Terre Siciliane, Rapitalà</v>
          </cell>
          <cell r="E1607" t="str">
            <v>EA</v>
          </cell>
          <cell r="F1607">
            <v>6</v>
          </cell>
          <cell r="G1607" t="str">
            <v>75 cl x 6</v>
          </cell>
          <cell r="H1607" t="str">
            <v>U</v>
          </cell>
          <cell r="I1607" t="str">
            <v>Italy</v>
          </cell>
          <cell r="J1607" t="str">
            <v>Italy</v>
          </cell>
          <cell r="K1607" t="str">
            <v>Sicilia</v>
          </cell>
          <cell r="L1607" t="str">
            <v>Still Red</v>
          </cell>
          <cell r="M1607" t="str">
            <v>Better</v>
          </cell>
          <cell r="N1607">
            <v>8.4398</v>
          </cell>
          <cell r="O1607">
            <v>2.6718999999999999</v>
          </cell>
        </row>
        <row r="1608">
          <cell r="B1608">
            <v>25994</v>
          </cell>
          <cell r="C1608" t="str">
            <v>VIVIRI GRILLO SICILIA  75X6</v>
          </cell>
          <cell r="D1608" t="str">
            <v>Viviri Bianco Grillo Terre Siciliane, Rapitalà</v>
          </cell>
          <cell r="E1608" t="str">
            <v>EA</v>
          </cell>
          <cell r="F1608">
            <v>6</v>
          </cell>
          <cell r="G1608" t="str">
            <v>75 cl x 6</v>
          </cell>
          <cell r="H1608" t="str">
            <v>U</v>
          </cell>
          <cell r="I1608" t="str">
            <v>Italy</v>
          </cell>
          <cell r="J1608" t="str">
            <v>Italy</v>
          </cell>
          <cell r="K1608" t="str">
            <v>Sicilia</v>
          </cell>
          <cell r="L1608" t="str">
            <v>Still White</v>
          </cell>
          <cell r="M1608" t="str">
            <v>Good</v>
          </cell>
          <cell r="N1608">
            <v>2.9333999999999998</v>
          </cell>
          <cell r="O1608">
            <v>2.6718999999999999</v>
          </cell>
        </row>
        <row r="1609">
          <cell r="B1609">
            <v>41211</v>
          </cell>
          <cell r="C1609" t="str">
            <v>ALTO REALE NERO D'AVOLA 75X6</v>
          </cell>
          <cell r="D1609" t="str">
            <v>Alto Reale Nero D'avola, Sicilia</v>
          </cell>
          <cell r="E1609" t="str">
            <v>EA</v>
          </cell>
          <cell r="F1609">
            <v>6</v>
          </cell>
          <cell r="G1609" t="str">
            <v>75 cl x 6</v>
          </cell>
          <cell r="H1609" t="str">
            <v>U</v>
          </cell>
          <cell r="I1609" t="str">
            <v>Italy</v>
          </cell>
          <cell r="J1609" t="str">
            <v>Italy</v>
          </cell>
          <cell r="K1609" t="str">
            <v>Sicilia</v>
          </cell>
          <cell r="L1609" t="str">
            <v>Still Red</v>
          </cell>
          <cell r="M1609" t="str">
            <v>Price Fighter</v>
          </cell>
          <cell r="N1609">
            <v>4.5309999999999997</v>
          </cell>
          <cell r="O1609">
            <v>2.6718999999999999</v>
          </cell>
        </row>
        <row r="1610">
          <cell r="B1610">
            <v>41212</v>
          </cell>
          <cell r="C1610" t="str">
            <v>VIVIRI GRILLO LA TENUTA 75X6</v>
          </cell>
          <cell r="D1610" t="str">
            <v>Rapitala Viviri Grillo La Tenuta, Sicilia</v>
          </cell>
          <cell r="E1610" t="str">
            <v>EA</v>
          </cell>
          <cell r="F1610">
            <v>6</v>
          </cell>
          <cell r="G1610" t="str">
            <v>75 cl x 6</v>
          </cell>
          <cell r="H1610" t="str">
            <v>S</v>
          </cell>
          <cell r="I1610" t="str">
            <v>Italy</v>
          </cell>
          <cell r="J1610" t="str">
            <v>Italy</v>
          </cell>
          <cell r="K1610" t="str">
            <v>Sicilia</v>
          </cell>
          <cell r="L1610" t="str">
            <v>Still White</v>
          </cell>
          <cell r="M1610" t="str">
            <v>Price Fighter</v>
          </cell>
          <cell r="N1610">
            <v>4.2240000000000002</v>
          </cell>
          <cell r="O1610">
            <v>2.6718999999999999</v>
          </cell>
        </row>
        <row r="1611">
          <cell r="B1611">
            <v>43012</v>
          </cell>
          <cell r="C1611" t="str">
            <v>SOLANDIA NERO D'AVOLA 75X6</v>
          </cell>
          <cell r="D1611" t="str">
            <v>Solandia Nero d'Avola Sicilia Doc</v>
          </cell>
          <cell r="E1611" t="str">
            <v>EA</v>
          </cell>
          <cell r="F1611">
            <v>6</v>
          </cell>
          <cell r="G1611" t="str">
            <v>75 cl x 6</v>
          </cell>
          <cell r="H1611" t="str">
            <v>S</v>
          </cell>
          <cell r="I1611" t="str">
            <v>Italy</v>
          </cell>
          <cell r="J1611" t="str">
            <v>Italy</v>
          </cell>
          <cell r="K1611" t="str">
            <v>Sicilia</v>
          </cell>
          <cell r="M1611" t="str">
            <v>Price Fighter</v>
          </cell>
          <cell r="N1611">
            <v>2.0749</v>
          </cell>
          <cell r="O1611">
            <v>2.6718999999999999</v>
          </cell>
        </row>
        <row r="1612">
          <cell r="B1612">
            <v>43025</v>
          </cell>
          <cell r="C1612" t="str">
            <v>SOLANDIA PRIMITIVO RED 75X6</v>
          </cell>
          <cell r="D1612" t="str">
            <v>Solandia Primitivo Salento IGT</v>
          </cell>
          <cell r="E1612" t="str">
            <v>EA</v>
          </cell>
          <cell r="F1612">
            <v>6</v>
          </cell>
          <cell r="G1612" t="str">
            <v>75 cl x 6</v>
          </cell>
          <cell r="H1612" t="str">
            <v>S</v>
          </cell>
          <cell r="I1612" t="str">
            <v>Italy</v>
          </cell>
          <cell r="J1612" t="str">
            <v>Italy</v>
          </cell>
          <cell r="K1612" t="str">
            <v>Puglia</v>
          </cell>
          <cell r="M1612" t="str">
            <v>Still Red Wine</v>
          </cell>
          <cell r="N1612">
            <v>2.1625999999999999</v>
          </cell>
          <cell r="O1612">
            <v>2.6718999999999999</v>
          </cell>
        </row>
        <row r="1613">
          <cell r="B1613">
            <v>43037</v>
          </cell>
          <cell r="C1613" t="str">
            <v>SOLANDIA GRILLO SICILIA 75X6</v>
          </cell>
          <cell r="D1613" t="str">
            <v>Solandia Grillo Sicilia Doc</v>
          </cell>
          <cell r="E1613" t="str">
            <v>EA</v>
          </cell>
          <cell r="F1613">
            <v>6</v>
          </cell>
          <cell r="G1613" t="str">
            <v>75 cl x 6</v>
          </cell>
          <cell r="H1613" t="str">
            <v>S</v>
          </cell>
          <cell r="I1613" t="str">
            <v>Italy</v>
          </cell>
          <cell r="J1613" t="str">
            <v>Italy</v>
          </cell>
          <cell r="K1613" t="str">
            <v>Sicilia</v>
          </cell>
          <cell r="L1613" t="str">
            <v>Still White</v>
          </cell>
          <cell r="M1613" t="str">
            <v>Price Fighter</v>
          </cell>
          <cell r="N1613">
            <v>1.8117000000000001</v>
          </cell>
          <cell r="O1613">
            <v>2.6718999999999999</v>
          </cell>
        </row>
        <row r="1614">
          <cell r="B1614">
            <v>23112</v>
          </cell>
          <cell r="C1614" t="str">
            <v>FC RARE VINEYARDS PINOT N 75X6</v>
          </cell>
          <cell r="D1614" t="str">
            <v>Rare Vineyards Pinot Noir, Vin de France</v>
          </cell>
          <cell r="E1614" t="str">
            <v>EA</v>
          </cell>
          <cell r="F1614">
            <v>6</v>
          </cell>
          <cell r="G1614" t="str">
            <v>75 cl x 6</v>
          </cell>
          <cell r="H1614" t="str">
            <v>S</v>
          </cell>
          <cell r="I1614" t="str">
            <v>France</v>
          </cell>
          <cell r="J1614" t="str">
            <v>France</v>
          </cell>
          <cell r="K1614" t="str">
            <v>France</v>
          </cell>
          <cell r="L1614" t="str">
            <v>Still Red</v>
          </cell>
          <cell r="M1614" t="str">
            <v>Good</v>
          </cell>
          <cell r="N1614">
            <v>2.3012000000000001</v>
          </cell>
          <cell r="O1614">
            <v>2.6718999999999999</v>
          </cell>
        </row>
        <row r="1615">
          <cell r="B1615">
            <v>23113</v>
          </cell>
          <cell r="C1615" t="str">
            <v>RARE VINEYARDS CARIGNAN 75x6</v>
          </cell>
          <cell r="D1615" t="str">
            <v>Rare Vineyards Carignan Vieilles Vignes, Vin de France</v>
          </cell>
          <cell r="E1615" t="str">
            <v>EA</v>
          </cell>
          <cell r="F1615">
            <v>6</v>
          </cell>
          <cell r="G1615" t="str">
            <v>75 cl x 6</v>
          </cell>
          <cell r="H1615" t="str">
            <v>S</v>
          </cell>
          <cell r="I1615" t="str">
            <v>France</v>
          </cell>
          <cell r="J1615" t="str">
            <v>France</v>
          </cell>
          <cell r="K1615" t="str">
            <v>France</v>
          </cell>
          <cell r="L1615" t="str">
            <v>Still Red</v>
          </cell>
          <cell r="M1615" t="str">
            <v>Good</v>
          </cell>
          <cell r="N1615">
            <v>2.1433</v>
          </cell>
          <cell r="O1615">
            <v>2.6718999999999999</v>
          </cell>
        </row>
        <row r="1616">
          <cell r="B1616">
            <v>23114</v>
          </cell>
          <cell r="C1616" t="str">
            <v>RARE VINEYARDS MALBEC 75x6</v>
          </cell>
          <cell r="D1616" t="str">
            <v>Rare Vineyards Malbec, Pays d'Oc</v>
          </cell>
          <cell r="E1616" t="str">
            <v>EA</v>
          </cell>
          <cell r="F1616">
            <v>6</v>
          </cell>
          <cell r="G1616" t="str">
            <v>75 cl x 6</v>
          </cell>
          <cell r="H1616" t="str">
            <v>S</v>
          </cell>
          <cell r="I1616" t="str">
            <v>France</v>
          </cell>
          <cell r="J1616" t="str">
            <v>France</v>
          </cell>
          <cell r="K1616" t="str">
            <v>Languedoc-Roussillon</v>
          </cell>
          <cell r="L1616" t="str">
            <v>Still Red</v>
          </cell>
          <cell r="M1616" t="str">
            <v>Good</v>
          </cell>
          <cell r="N1616">
            <v>2.1608000000000001</v>
          </cell>
          <cell r="O1616">
            <v>2.6718999999999999</v>
          </cell>
        </row>
        <row r="1617">
          <cell r="B1617">
            <v>23884</v>
          </cell>
          <cell r="C1617" t="str">
            <v>RARE VINEYARDS MARS/VIOGN 75x6</v>
          </cell>
          <cell r="D1617" t="str">
            <v>Rare Vineyards Marsanne-Viognier, Pays d'Oc</v>
          </cell>
          <cell r="E1617" t="str">
            <v>EA</v>
          </cell>
          <cell r="F1617">
            <v>6</v>
          </cell>
          <cell r="G1617" t="str">
            <v>75 cl x 6</v>
          </cell>
          <cell r="H1617" t="str">
            <v>S</v>
          </cell>
          <cell r="I1617" t="str">
            <v>France</v>
          </cell>
          <cell r="J1617" t="str">
            <v>France</v>
          </cell>
          <cell r="K1617" t="str">
            <v>Languedoc-Roussillon</v>
          </cell>
          <cell r="L1617" t="str">
            <v>Still White</v>
          </cell>
          <cell r="M1617" t="str">
            <v>Good</v>
          </cell>
          <cell r="N1617">
            <v>2.2046999999999999</v>
          </cell>
          <cell r="O1617">
            <v>2.6718999999999999</v>
          </cell>
        </row>
        <row r="1618">
          <cell r="B1618">
            <v>25912</v>
          </cell>
          <cell r="C1618" t="str">
            <v>RARE VINEYARDS ROSE 75x6</v>
          </cell>
          <cell r="D1618" t="str">
            <v>Rare Vineyards Cinsault Vieilles Vignes Rosé, Pays d'Oc</v>
          </cell>
          <cell r="E1618" t="str">
            <v>EA</v>
          </cell>
          <cell r="F1618">
            <v>6</v>
          </cell>
          <cell r="G1618" t="str">
            <v>75 cl x 6</v>
          </cell>
          <cell r="H1618" t="str">
            <v>S</v>
          </cell>
          <cell r="I1618" t="str">
            <v>France</v>
          </cell>
          <cell r="J1618" t="str">
            <v>France</v>
          </cell>
          <cell r="K1618" t="str">
            <v>Languedoc-Roussillon</v>
          </cell>
          <cell r="L1618" t="str">
            <v>Still Rose</v>
          </cell>
          <cell r="M1618" t="str">
            <v>Good</v>
          </cell>
          <cell r="N1618">
            <v>2.1520000000000001</v>
          </cell>
          <cell r="O1618">
            <v>2.6718999999999999</v>
          </cell>
        </row>
        <row r="1619">
          <cell r="B1619">
            <v>23049</v>
          </cell>
          <cell r="C1619" t="str">
            <v>LOS ROMEROS SAUVIGNON 75x12</v>
          </cell>
          <cell r="D1619" t="str">
            <v>Los Romeros Sauvignon Blanc, Central Valley</v>
          </cell>
          <cell r="E1619" t="str">
            <v>EA</v>
          </cell>
          <cell r="F1619">
            <v>12</v>
          </cell>
          <cell r="G1619" t="str">
            <v>75 cl x 12</v>
          </cell>
          <cell r="H1619" t="str">
            <v>S</v>
          </cell>
          <cell r="I1619" t="str">
            <v>Chile</v>
          </cell>
          <cell r="J1619" t="str">
            <v>Chile</v>
          </cell>
          <cell r="K1619" t="str">
            <v>Central Valley</v>
          </cell>
          <cell r="L1619" t="str">
            <v>Still White</v>
          </cell>
          <cell r="M1619" t="str">
            <v>Price Fighter</v>
          </cell>
          <cell r="N1619">
            <v>1.5248999999999999</v>
          </cell>
          <cell r="O1619">
            <v>2.6718999999999999</v>
          </cell>
        </row>
        <row r="1620">
          <cell r="B1620">
            <v>23050</v>
          </cell>
          <cell r="C1620" t="str">
            <v>LOS ROMEROS MERLOT ROSE 75x12</v>
          </cell>
          <cell r="D1620" t="str">
            <v>Los Romeros Merlot Rosé, Central Valley</v>
          </cell>
          <cell r="E1620" t="str">
            <v>EA</v>
          </cell>
          <cell r="F1620">
            <v>12</v>
          </cell>
          <cell r="G1620" t="str">
            <v>75 cl x 12</v>
          </cell>
          <cell r="H1620" t="str">
            <v>S</v>
          </cell>
          <cell r="I1620" t="str">
            <v>Chile</v>
          </cell>
          <cell r="J1620" t="str">
            <v>Chile</v>
          </cell>
          <cell r="K1620" t="str">
            <v>Central Valley</v>
          </cell>
          <cell r="L1620" t="str">
            <v>Still Rose</v>
          </cell>
          <cell r="M1620" t="str">
            <v>Price Fighter</v>
          </cell>
          <cell r="N1620">
            <v>1.5248999999999999</v>
          </cell>
          <cell r="O1620">
            <v>2.6718999999999999</v>
          </cell>
        </row>
        <row r="1621">
          <cell r="B1621">
            <v>23051</v>
          </cell>
          <cell r="C1621" t="str">
            <v>LOS ROMEROS MERLOT 75x12</v>
          </cell>
          <cell r="D1621" t="str">
            <v>Los Romeros Merlot, Central Valley</v>
          </cell>
          <cell r="E1621" t="str">
            <v>EA</v>
          </cell>
          <cell r="F1621">
            <v>12</v>
          </cell>
          <cell r="G1621" t="str">
            <v>75 cl x 12</v>
          </cell>
          <cell r="H1621" t="str">
            <v>S</v>
          </cell>
          <cell r="I1621" t="str">
            <v>Chile</v>
          </cell>
          <cell r="J1621" t="str">
            <v>Chile</v>
          </cell>
          <cell r="K1621" t="str">
            <v>Central Valley</v>
          </cell>
          <cell r="L1621" t="str">
            <v>Still Red</v>
          </cell>
          <cell r="M1621" t="str">
            <v>Price Fighter</v>
          </cell>
          <cell r="N1621">
            <v>1.5248999999999999</v>
          </cell>
          <cell r="O1621">
            <v>2.6718999999999999</v>
          </cell>
        </row>
        <row r="1622">
          <cell r="B1622">
            <v>23052</v>
          </cell>
          <cell r="C1622" t="str">
            <v>LOS ROMEROS MALBEC 75x12</v>
          </cell>
          <cell r="D1622" t="str">
            <v>Los Romeros Malbec, Central Valley</v>
          </cell>
          <cell r="E1622" t="str">
            <v>EA</v>
          </cell>
          <cell r="F1622">
            <v>12</v>
          </cell>
          <cell r="G1622" t="str">
            <v>75 cl x 12</v>
          </cell>
          <cell r="H1622" t="str">
            <v>S</v>
          </cell>
          <cell r="I1622" t="str">
            <v>Chile</v>
          </cell>
          <cell r="J1622" t="str">
            <v>Chile</v>
          </cell>
          <cell r="K1622" t="str">
            <v>Central Valley</v>
          </cell>
          <cell r="L1622" t="str">
            <v>Still Red</v>
          </cell>
          <cell r="M1622" t="str">
            <v>Price Fighter</v>
          </cell>
          <cell r="N1622">
            <v>1.5248999999999999</v>
          </cell>
          <cell r="O1622">
            <v>2.6718999999999999</v>
          </cell>
        </row>
        <row r="1623">
          <cell r="B1623">
            <v>24895</v>
          </cell>
          <cell r="C1623" t="str">
            <v>LOS ROMEROS CHARDONN 75x12</v>
          </cell>
          <cell r="D1623" t="str">
            <v>Los Romeros Chardonnay, Central Valley</v>
          </cell>
          <cell r="E1623" t="str">
            <v>EA</v>
          </cell>
          <cell r="F1623">
            <v>12</v>
          </cell>
          <cell r="G1623" t="str">
            <v>75 cl x 12</v>
          </cell>
          <cell r="H1623" t="str">
            <v>S</v>
          </cell>
          <cell r="I1623" t="str">
            <v>Chile</v>
          </cell>
          <cell r="J1623" t="str">
            <v>Chile</v>
          </cell>
          <cell r="K1623" t="str">
            <v>Central Valley</v>
          </cell>
          <cell r="L1623" t="str">
            <v>Still White</v>
          </cell>
          <cell r="M1623" t="str">
            <v>Price Fighter</v>
          </cell>
          <cell r="N1623">
            <v>1.5248999999999999</v>
          </cell>
          <cell r="O1623">
            <v>2.6718999999999999</v>
          </cell>
        </row>
        <row r="1624">
          <cell r="B1624">
            <v>23040</v>
          </cell>
          <cell r="C1624" t="str">
            <v>LFE RESERVA SAUV BLANC 75x6</v>
          </cell>
          <cell r="D1624" t="str">
            <v>Luis Felipe Edwards Reserva Sauvignon Blanc, Leyda Valley</v>
          </cell>
          <cell r="E1624" t="str">
            <v>EA</v>
          </cell>
          <cell r="F1624">
            <v>6</v>
          </cell>
          <cell r="G1624" t="str">
            <v>75 cl x 6</v>
          </cell>
          <cell r="H1624" t="str">
            <v>S</v>
          </cell>
          <cell r="I1624" t="str">
            <v>Chile</v>
          </cell>
          <cell r="J1624" t="str">
            <v>Chile</v>
          </cell>
          <cell r="K1624" t="str">
            <v>Leyda Valley</v>
          </cell>
          <cell r="L1624" t="str">
            <v>Still White</v>
          </cell>
          <cell r="M1624" t="str">
            <v>Good</v>
          </cell>
          <cell r="N1624">
            <v>2.2195999999999998</v>
          </cell>
          <cell r="O1624">
            <v>2.6718999999999999</v>
          </cell>
        </row>
        <row r="1625">
          <cell r="B1625">
            <v>23043</v>
          </cell>
          <cell r="C1625" t="str">
            <v>LFE RESERVA MERLOT 75x6</v>
          </cell>
          <cell r="D1625" t="str">
            <v>Luis Felipe Edwards Reserva Merlot, Colchagua Valley</v>
          </cell>
          <cell r="E1625" t="str">
            <v>EA</v>
          </cell>
          <cell r="F1625">
            <v>6</v>
          </cell>
          <cell r="G1625" t="str">
            <v>75 cl x 6</v>
          </cell>
          <cell r="H1625" t="str">
            <v>S</v>
          </cell>
          <cell r="I1625" t="str">
            <v>Chile</v>
          </cell>
          <cell r="J1625" t="str">
            <v>Chile</v>
          </cell>
          <cell r="K1625" t="str">
            <v>Colchagua Valley</v>
          </cell>
          <cell r="L1625" t="str">
            <v>Still Red</v>
          </cell>
          <cell r="M1625" t="str">
            <v>Good</v>
          </cell>
          <cell r="N1625">
            <v>2.2195999999999998</v>
          </cell>
          <cell r="O1625">
            <v>2.6718999999999999</v>
          </cell>
        </row>
        <row r="1626">
          <cell r="B1626">
            <v>35972</v>
          </cell>
          <cell r="C1626" t="str">
            <v>LFE RESERVA PINOT NOIR 75X6</v>
          </cell>
          <cell r="D1626" t="str">
            <v>Luis Felipe Edwards Reserva Pinot Noir, Leyda Valley</v>
          </cell>
          <cell r="E1626" t="str">
            <v>EA</v>
          </cell>
          <cell r="F1626">
            <v>6</v>
          </cell>
          <cell r="G1626" t="str">
            <v>75 cl x 6</v>
          </cell>
          <cell r="H1626" t="str">
            <v>S</v>
          </cell>
          <cell r="I1626" t="str">
            <v>Chile</v>
          </cell>
          <cell r="J1626" t="str">
            <v>Chile</v>
          </cell>
          <cell r="K1626" t="str">
            <v>Leyda Valley</v>
          </cell>
          <cell r="L1626" t="str">
            <v>Still Red</v>
          </cell>
          <cell r="M1626" t="str">
            <v>Good</v>
          </cell>
          <cell r="N1626">
            <v>2.2195999999999998</v>
          </cell>
          <cell r="O1626">
            <v>2.6718999999999999</v>
          </cell>
        </row>
        <row r="1627">
          <cell r="B1627">
            <v>43847</v>
          </cell>
          <cell r="C1627" t="str">
            <v>LFE PATER 15 75X6</v>
          </cell>
          <cell r="D1627" t="str">
            <v>Luis Felipe Edwards Pater Cabernet Sauvignon 2015, Colchagua</v>
          </cell>
          <cell r="E1627" t="str">
            <v>EA</v>
          </cell>
          <cell r="F1627">
            <v>6</v>
          </cell>
          <cell r="G1627" t="str">
            <v>75 cl x 6</v>
          </cell>
          <cell r="H1627" t="str">
            <v>S</v>
          </cell>
          <cell r="I1627" t="str">
            <v>Chile</v>
          </cell>
          <cell r="J1627" t="str">
            <v>Chile</v>
          </cell>
          <cell r="K1627" t="str">
            <v>Colchagua Valley</v>
          </cell>
          <cell r="M1627" t="str">
            <v>Best</v>
          </cell>
          <cell r="N1627">
            <v>24.439599999999999</v>
          </cell>
          <cell r="O1627">
            <v>2.6718999999999999</v>
          </cell>
        </row>
        <row r="1628">
          <cell r="B1628">
            <v>43848</v>
          </cell>
          <cell r="C1628" t="str">
            <v>LFE DOÑA BERNARDA 18 75X6</v>
          </cell>
          <cell r="D1628" t="str">
            <v>Luis Felipe Edwards Doña Bernarda 2018, Colchagua</v>
          </cell>
          <cell r="E1628" t="str">
            <v>EA</v>
          </cell>
          <cell r="F1628">
            <v>6</v>
          </cell>
          <cell r="G1628" t="str">
            <v>75 cl x 6</v>
          </cell>
          <cell r="H1628" t="str">
            <v>S</v>
          </cell>
          <cell r="I1628" t="str">
            <v>Chile</v>
          </cell>
          <cell r="J1628" t="str">
            <v>Chile</v>
          </cell>
          <cell r="K1628" t="str">
            <v>Colchagua Valley</v>
          </cell>
          <cell r="M1628" t="str">
            <v>Better</v>
          </cell>
          <cell r="N1628">
            <v>11.4396</v>
          </cell>
          <cell r="O1628">
            <v>2.6718999999999999</v>
          </cell>
        </row>
        <row r="1629">
          <cell r="B1629">
            <v>43849</v>
          </cell>
          <cell r="C1629" t="str">
            <v>LFE900 MALBEC 18 75X6</v>
          </cell>
          <cell r="D1629" t="str">
            <v>LFE900 Malbec 2018, Colchagua</v>
          </cell>
          <cell r="E1629" t="str">
            <v>EA</v>
          </cell>
          <cell r="F1629">
            <v>6</v>
          </cell>
          <cell r="G1629" t="str">
            <v>75 cl x 6</v>
          </cell>
          <cell r="H1629" t="str">
            <v>S</v>
          </cell>
          <cell r="I1629" t="str">
            <v>Chile</v>
          </cell>
          <cell r="J1629" t="str">
            <v>Chile</v>
          </cell>
          <cell r="K1629" t="str">
            <v>Colchagua Valley</v>
          </cell>
          <cell r="M1629" t="str">
            <v>Best</v>
          </cell>
          <cell r="N1629">
            <v>13.9396</v>
          </cell>
          <cell r="O1629">
            <v>2.6718999999999999</v>
          </cell>
        </row>
        <row r="1630">
          <cell r="B1630">
            <v>23033</v>
          </cell>
          <cell r="C1630" t="str">
            <v>LFE LOT 66 SAUV BL 75x6</v>
          </cell>
          <cell r="D1630" t="str">
            <v>Luis Felipe Edwards Lot 66 Sauvignon Blanc, Rapel Valley</v>
          </cell>
          <cell r="E1630" t="str">
            <v>EA</v>
          </cell>
          <cell r="F1630">
            <v>6</v>
          </cell>
          <cell r="G1630" t="str">
            <v>75 cl x 6</v>
          </cell>
          <cell r="H1630" t="str">
            <v>S</v>
          </cell>
          <cell r="I1630" t="str">
            <v>Chile</v>
          </cell>
          <cell r="J1630" t="str">
            <v>Chile</v>
          </cell>
          <cell r="K1630" t="str">
            <v>Rapel Valley</v>
          </cell>
          <cell r="L1630" t="str">
            <v>Still White</v>
          </cell>
          <cell r="M1630" t="str">
            <v>Price Fighter</v>
          </cell>
          <cell r="N1630">
            <v>1.6113</v>
          </cell>
          <cell r="O1630">
            <v>2.6718999999999999</v>
          </cell>
        </row>
        <row r="1631">
          <cell r="B1631">
            <v>23034</v>
          </cell>
          <cell r="C1631" t="str">
            <v>LFE LOT 35 CHARDONNAY 75x6</v>
          </cell>
          <cell r="D1631" t="str">
            <v>Luis Felipe Edwards Lot 35 Chardonnay, Rapel Valley</v>
          </cell>
          <cell r="E1631" t="str">
            <v>EA</v>
          </cell>
          <cell r="F1631">
            <v>6</v>
          </cell>
          <cell r="G1631" t="str">
            <v>75 cl x 6</v>
          </cell>
          <cell r="H1631" t="str">
            <v>S</v>
          </cell>
          <cell r="I1631" t="str">
            <v>Chile</v>
          </cell>
          <cell r="J1631" t="str">
            <v>Chile</v>
          </cell>
          <cell r="K1631" t="str">
            <v>Rapel Valley</v>
          </cell>
          <cell r="L1631" t="str">
            <v>Still White</v>
          </cell>
          <cell r="M1631" t="str">
            <v>Price Fighter</v>
          </cell>
          <cell r="N1631">
            <v>1.6113</v>
          </cell>
          <cell r="O1631">
            <v>2.6718999999999999</v>
          </cell>
        </row>
        <row r="1632">
          <cell r="B1632">
            <v>23036</v>
          </cell>
          <cell r="C1632" t="str">
            <v>LFE LOT 18 MERLOT 75x6</v>
          </cell>
          <cell r="D1632" t="str">
            <v>Luis Felipe Edwards Lot 18 Merlot, Rapel Valley</v>
          </cell>
          <cell r="E1632" t="str">
            <v>EA</v>
          </cell>
          <cell r="F1632">
            <v>6</v>
          </cell>
          <cell r="G1632" t="str">
            <v>75 cl x 6</v>
          </cell>
          <cell r="H1632" t="str">
            <v>S</v>
          </cell>
          <cell r="I1632" t="str">
            <v>Chile</v>
          </cell>
          <cell r="J1632" t="str">
            <v>Chile</v>
          </cell>
          <cell r="K1632" t="str">
            <v>Rapel Valley</v>
          </cell>
          <cell r="L1632" t="str">
            <v>Still Red</v>
          </cell>
          <cell r="M1632" t="str">
            <v>Price Fighter</v>
          </cell>
          <cell r="N1632">
            <v>1.6113</v>
          </cell>
          <cell r="O1632">
            <v>2.6718999999999999</v>
          </cell>
        </row>
        <row r="1633">
          <cell r="B1633">
            <v>23038</v>
          </cell>
          <cell r="C1633" t="str">
            <v>LFE LOT 40 CAB SAUV 75x6</v>
          </cell>
          <cell r="D1633" t="str">
            <v>Luis Felipe Edwards Lot 40 Cabernet Sauvignon, Rapel Valley</v>
          </cell>
          <cell r="E1633" t="str">
            <v>EA</v>
          </cell>
          <cell r="F1633">
            <v>6</v>
          </cell>
          <cell r="G1633" t="str">
            <v>75 cl x 6</v>
          </cell>
          <cell r="H1633" t="str">
            <v>S</v>
          </cell>
          <cell r="I1633" t="str">
            <v>Chile</v>
          </cell>
          <cell r="J1633" t="str">
            <v>Chile</v>
          </cell>
          <cell r="K1633" t="str">
            <v>Rapel Valley</v>
          </cell>
          <cell r="L1633" t="str">
            <v>Still Red</v>
          </cell>
          <cell r="M1633" t="str">
            <v>Price Fighter</v>
          </cell>
          <cell r="N1633">
            <v>1.6113</v>
          </cell>
          <cell r="O1633">
            <v>2.6718999999999999</v>
          </cell>
        </row>
        <row r="1634">
          <cell r="B1634">
            <v>23039</v>
          </cell>
          <cell r="C1634" t="str">
            <v>LFE LOT 2 MALBEC 75x6</v>
          </cell>
          <cell r="D1634" t="str">
            <v>Luis Felipe Edwards Lot 2 Malbec, Rapel Valley</v>
          </cell>
          <cell r="E1634" t="str">
            <v>EA</v>
          </cell>
          <cell r="F1634">
            <v>6</v>
          </cell>
          <cell r="G1634" t="str">
            <v>75 cl x 6</v>
          </cell>
          <cell r="H1634" t="str">
            <v>S</v>
          </cell>
          <cell r="I1634" t="str">
            <v>Chile</v>
          </cell>
          <cell r="J1634" t="str">
            <v>Chile</v>
          </cell>
          <cell r="K1634" t="str">
            <v>Rapel Valley</v>
          </cell>
          <cell r="L1634" t="str">
            <v>Still Red</v>
          </cell>
          <cell r="M1634" t="str">
            <v>Price Fighter</v>
          </cell>
          <cell r="N1634">
            <v>1.6113</v>
          </cell>
          <cell r="O1634">
            <v>2.6718999999999999</v>
          </cell>
        </row>
        <row r="1635">
          <cell r="B1635">
            <v>23182</v>
          </cell>
          <cell r="C1635" t="str">
            <v>LFE LOT 24 CARMENERE 75x6</v>
          </cell>
          <cell r="D1635" t="str">
            <v>Luis Felipe Edwards Lot 24 Carmenère, Rapel Valley</v>
          </cell>
          <cell r="E1635" t="str">
            <v>EA</v>
          </cell>
          <cell r="F1635">
            <v>6</v>
          </cell>
          <cell r="G1635" t="str">
            <v>75 cl x 6</v>
          </cell>
          <cell r="H1635" t="str">
            <v>S</v>
          </cell>
          <cell r="I1635" t="str">
            <v>Chile</v>
          </cell>
          <cell r="J1635" t="str">
            <v>Chile</v>
          </cell>
          <cell r="K1635" t="str">
            <v>Rapel Valley</v>
          </cell>
          <cell r="L1635" t="str">
            <v>Still Red</v>
          </cell>
          <cell r="M1635" t="str">
            <v>Price Fighter</v>
          </cell>
          <cell r="N1635">
            <v>1.6113</v>
          </cell>
          <cell r="O1635">
            <v>2.6718999999999999</v>
          </cell>
        </row>
        <row r="1636">
          <cell r="B1636">
            <v>26967</v>
          </cell>
          <cell r="C1636" t="str">
            <v>LFE LOT 37 PINOT NOIR 75x6</v>
          </cell>
          <cell r="D1636" t="str">
            <v>Luis Felipe Edwards Lot 37 Pinot Noir, Maule Valley</v>
          </cell>
          <cell r="E1636" t="str">
            <v>EA</v>
          </cell>
          <cell r="F1636">
            <v>6</v>
          </cell>
          <cell r="G1636" t="str">
            <v>75 cl x 6</v>
          </cell>
          <cell r="H1636" t="str">
            <v>S</v>
          </cell>
          <cell r="I1636" t="str">
            <v>Chile</v>
          </cell>
          <cell r="J1636" t="str">
            <v>Chile</v>
          </cell>
          <cell r="K1636" t="str">
            <v>Central Valley</v>
          </cell>
          <cell r="L1636" t="str">
            <v>Still Red</v>
          </cell>
          <cell r="M1636" t="str">
            <v>Price Fighter</v>
          </cell>
          <cell r="N1636">
            <v>1.6113</v>
          </cell>
          <cell r="O1636">
            <v>2.6718999999999999</v>
          </cell>
        </row>
        <row r="1637">
          <cell r="B1637">
            <v>23035</v>
          </cell>
          <cell r="C1637" t="str">
            <v>LFE LOT 66 SAUV BLANC 37.5x12</v>
          </cell>
          <cell r="D1637" t="str">
            <v>Luis Felipe Edwards Lot 66 Sauvignon Blanc, Rapel Valley</v>
          </cell>
          <cell r="E1637" t="str">
            <v>EA</v>
          </cell>
          <cell r="F1637">
            <v>12</v>
          </cell>
          <cell r="G1637" t="str">
            <v>37.5 cl x 12</v>
          </cell>
          <cell r="H1637" t="str">
            <v>S</v>
          </cell>
          <cell r="I1637" t="str">
            <v>Chile</v>
          </cell>
          <cell r="J1637" t="str">
            <v>Chile</v>
          </cell>
          <cell r="K1637" t="str">
            <v>Rapel Valley</v>
          </cell>
          <cell r="L1637" t="str">
            <v>Still White</v>
          </cell>
          <cell r="M1637" t="str">
            <v>Price Fighter</v>
          </cell>
          <cell r="N1637">
            <v>1.06</v>
          </cell>
          <cell r="O1637">
            <v>1.3359000000000001</v>
          </cell>
        </row>
        <row r="1638">
          <cell r="B1638">
            <v>23037</v>
          </cell>
          <cell r="C1638" t="str">
            <v>LFE LOT 18 MERLOT 37.5x12</v>
          </cell>
          <cell r="D1638" t="str">
            <v>Luis Felipe Edwards Lot 18 Merlot, Rapel Valley</v>
          </cell>
          <cell r="E1638" t="str">
            <v>EA</v>
          </cell>
          <cell r="F1638">
            <v>12</v>
          </cell>
          <cell r="G1638" t="str">
            <v>37.5 cl x 12</v>
          </cell>
          <cell r="H1638" t="str">
            <v>S</v>
          </cell>
          <cell r="I1638" t="str">
            <v>Chile</v>
          </cell>
          <cell r="J1638" t="str">
            <v>Chile</v>
          </cell>
          <cell r="K1638" t="str">
            <v>Rapel Valley</v>
          </cell>
          <cell r="L1638" t="str">
            <v>Still Red</v>
          </cell>
          <cell r="M1638" t="str">
            <v>Price Fighter</v>
          </cell>
          <cell r="N1638">
            <v>1.06</v>
          </cell>
          <cell r="O1638">
            <v>1.3359000000000001</v>
          </cell>
        </row>
        <row r="1639">
          <cell r="B1639">
            <v>23139</v>
          </cell>
          <cell r="C1639" t="str">
            <v>VILLA POGGIO MONTALCINO  75x6</v>
          </cell>
          <cell r="D1639" t="str">
            <v>Rosso di Montalcino, Villa Poggio Salvi</v>
          </cell>
          <cell r="E1639" t="str">
            <v>EA</v>
          </cell>
          <cell r="F1639">
            <v>6</v>
          </cell>
          <cell r="G1639" t="str">
            <v>75 cl x 6</v>
          </cell>
          <cell r="H1639" t="str">
            <v>U</v>
          </cell>
          <cell r="I1639" t="str">
            <v>Italy</v>
          </cell>
          <cell r="J1639" t="str">
            <v>Italy</v>
          </cell>
          <cell r="K1639" t="str">
            <v>Toscana</v>
          </cell>
          <cell r="L1639" t="str">
            <v>Still Red</v>
          </cell>
          <cell r="M1639" t="str">
            <v>Better</v>
          </cell>
          <cell r="N1639">
            <v>6.5888</v>
          </cell>
          <cell r="O1639">
            <v>2.6718999999999999</v>
          </cell>
        </row>
        <row r="1640">
          <cell r="B1640">
            <v>33912</v>
          </cell>
          <cell r="C1640" t="str">
            <v>POGGIO SALVI MORELLINO 75X6</v>
          </cell>
          <cell r="D1640" t="str">
            <v>Morellino di Scansano, Villa Poggio Salvi</v>
          </cell>
          <cell r="E1640" t="str">
            <v>EA</v>
          </cell>
          <cell r="F1640">
            <v>6</v>
          </cell>
          <cell r="G1640" t="str">
            <v>75 cl x 6</v>
          </cell>
          <cell r="H1640" t="str">
            <v>U</v>
          </cell>
          <cell r="I1640" t="str">
            <v>Italy</v>
          </cell>
          <cell r="J1640" t="str">
            <v>Italy</v>
          </cell>
          <cell r="K1640" t="str">
            <v>Toscana</v>
          </cell>
          <cell r="L1640" t="str">
            <v>Still Red</v>
          </cell>
          <cell r="M1640" t="str">
            <v>Better</v>
          </cell>
          <cell r="N1640">
            <v>4.827</v>
          </cell>
          <cell r="O1640">
            <v>2.6718999999999999</v>
          </cell>
        </row>
        <row r="1641">
          <cell r="B1641">
            <v>43365</v>
          </cell>
          <cell r="C1641" t="str">
            <v>RED COOKING WINE 5LX4</v>
          </cell>
          <cell r="D1641" t="str">
            <v>Red Premium Cooking Wine, PET</v>
          </cell>
          <cell r="E1641" t="str">
            <v>EA</v>
          </cell>
          <cell r="F1641">
            <v>4</v>
          </cell>
          <cell r="G1641" t="str">
            <v>5 lt x 4</v>
          </cell>
          <cell r="H1641" t="str">
            <v>S</v>
          </cell>
          <cell r="I1641" t="str">
            <v>United Kingdom</v>
          </cell>
          <cell r="J1641" t="str">
            <v>England</v>
          </cell>
          <cell r="K1641" t="str">
            <v>England</v>
          </cell>
          <cell r="M1641" t="str">
            <v>Price Fighter</v>
          </cell>
          <cell r="N1641">
            <v>5.5987</v>
          </cell>
          <cell r="O1641">
            <v>0</v>
          </cell>
        </row>
        <row r="1642">
          <cell r="B1642">
            <v>43366</v>
          </cell>
          <cell r="C1642" t="str">
            <v>WHITE COOKING WINE 5LX4</v>
          </cell>
          <cell r="D1642" t="str">
            <v>White Premium Cooking Wine, PET</v>
          </cell>
          <cell r="E1642" t="str">
            <v>EA</v>
          </cell>
          <cell r="F1642">
            <v>4</v>
          </cell>
          <cell r="G1642" t="str">
            <v>5 lt x 4</v>
          </cell>
          <cell r="H1642" t="str">
            <v>U</v>
          </cell>
          <cell r="I1642" t="str">
            <v>United Kingdom</v>
          </cell>
          <cell r="J1642" t="str">
            <v>England</v>
          </cell>
          <cell r="K1642" t="str">
            <v>England</v>
          </cell>
          <cell r="M1642" t="str">
            <v>Price Fighter</v>
          </cell>
          <cell r="N1642">
            <v>5.5987</v>
          </cell>
          <cell r="O1642">
            <v>0</v>
          </cell>
        </row>
        <row r="1643">
          <cell r="B1643">
            <v>46129</v>
          </cell>
          <cell r="C1643" t="str">
            <v>WHITE COOKING WINE 5LX4</v>
          </cell>
          <cell r="D1643" t="str">
            <v>White Premium Cooking Wine, PET</v>
          </cell>
          <cell r="E1643" t="str">
            <v>EA</v>
          </cell>
          <cell r="F1643">
            <v>4</v>
          </cell>
          <cell r="G1643" t="str">
            <v>5 lt x 4</v>
          </cell>
          <cell r="H1643" t="str">
            <v>Z</v>
          </cell>
          <cell r="I1643" t="str">
            <v>United Kingdom</v>
          </cell>
          <cell r="J1643" t="str">
            <v>England</v>
          </cell>
          <cell r="K1643" t="str">
            <v>England</v>
          </cell>
          <cell r="M1643" t="str">
            <v>Price Fighter</v>
          </cell>
          <cell r="N1643">
            <v>5.5987</v>
          </cell>
          <cell r="O1643">
            <v>0</v>
          </cell>
        </row>
        <row r="1644">
          <cell r="B1644">
            <v>28410</v>
          </cell>
          <cell r="C1644" t="str">
            <v>TRIVENTO RESE MALBEC 75X6</v>
          </cell>
          <cell r="D1644" t="str">
            <v>Trivento Reserve Malbec, Mendoza</v>
          </cell>
          <cell r="E1644" t="str">
            <v>EA</v>
          </cell>
          <cell r="F1644">
            <v>6</v>
          </cell>
          <cell r="G1644" t="str">
            <v>75 cl x 6</v>
          </cell>
          <cell r="H1644" t="str">
            <v>S</v>
          </cell>
          <cell r="I1644" t="str">
            <v>Argentina</v>
          </cell>
          <cell r="J1644" t="str">
            <v>Argentina</v>
          </cell>
          <cell r="K1644" t="str">
            <v>Mendoza</v>
          </cell>
          <cell r="L1644" t="str">
            <v>Still Red</v>
          </cell>
          <cell r="M1644" t="str">
            <v>Good</v>
          </cell>
          <cell r="N1644">
            <v>2.6977000000000002</v>
          </cell>
          <cell r="O1644">
            <v>2.6718999999999999</v>
          </cell>
        </row>
        <row r="1645">
          <cell r="B1645">
            <v>44791</v>
          </cell>
          <cell r="C1645" t="str">
            <v>FC A RUBINI PG NV 11% 75X12</v>
          </cell>
          <cell r="D1645" t="str">
            <v>Antonio Rubini Pinot Grigio IGT 11%</v>
          </cell>
          <cell r="E1645" t="str">
            <v>EA</v>
          </cell>
          <cell r="F1645">
            <v>12</v>
          </cell>
          <cell r="G1645" t="str">
            <v>75 cl x 12</v>
          </cell>
          <cell r="H1645" t="str">
            <v>U</v>
          </cell>
          <cell r="I1645" t="str">
            <v>Italy</v>
          </cell>
          <cell r="J1645" t="str">
            <v>Italy</v>
          </cell>
          <cell r="K1645" t="str">
            <v>Italy</v>
          </cell>
          <cell r="L1645" t="str">
            <v>Still White</v>
          </cell>
          <cell r="M1645" t="str">
            <v>Price Fighter</v>
          </cell>
          <cell r="N1645">
            <v>1.6025</v>
          </cell>
          <cell r="O1645">
            <v>2.3513000000000002</v>
          </cell>
        </row>
        <row r="1646">
          <cell r="B1646">
            <v>45949</v>
          </cell>
          <cell r="C1646" t="str">
            <v>A RUBINI PG ROSE 10.5% 75X12</v>
          </cell>
          <cell r="D1646" t="str">
            <v>Antonio Rubini Pinot Grigio Rosato Pavia 10.5%</v>
          </cell>
          <cell r="E1646" t="str">
            <v>EA</v>
          </cell>
          <cell r="F1646">
            <v>12</v>
          </cell>
          <cell r="G1646" t="str">
            <v>75 cl x 12</v>
          </cell>
          <cell r="H1646" t="str">
            <v>S</v>
          </cell>
          <cell r="I1646" t="str">
            <v>Italy</v>
          </cell>
          <cell r="J1646" t="str">
            <v>Italy</v>
          </cell>
          <cell r="K1646" t="str">
            <v>Venezie</v>
          </cell>
          <cell r="L1646" t="str">
            <v>Still Rose</v>
          </cell>
          <cell r="M1646" t="str">
            <v>Price Fighter</v>
          </cell>
          <cell r="N1646">
            <v>1.694</v>
          </cell>
          <cell r="O1646">
            <v>2.2444000000000002</v>
          </cell>
        </row>
        <row r="1647">
          <cell r="B1647">
            <v>46097</v>
          </cell>
          <cell r="C1647" t="str">
            <v>A RUBINI PG NV 10.5% 75X12</v>
          </cell>
          <cell r="D1647" t="str">
            <v>Antonio Rubini Pinot Grigio IGT</v>
          </cell>
          <cell r="E1647" t="str">
            <v>EA</v>
          </cell>
          <cell r="F1647">
            <v>12</v>
          </cell>
          <cell r="G1647" t="str">
            <v>75 cl x 12</v>
          </cell>
          <cell r="H1647" t="str">
            <v>S</v>
          </cell>
          <cell r="I1647" t="str">
            <v>Italy</v>
          </cell>
          <cell r="J1647" t="str">
            <v>Italy</v>
          </cell>
          <cell r="K1647" t="str">
            <v>Italy</v>
          </cell>
          <cell r="L1647" t="str">
            <v>Still White</v>
          </cell>
          <cell r="M1647" t="str">
            <v>Price Fighter</v>
          </cell>
          <cell r="N1647">
            <v>1.6065</v>
          </cell>
          <cell r="O1647">
            <v>2.2444000000000002</v>
          </cell>
        </row>
        <row r="1648">
          <cell r="B1648">
            <v>24467</v>
          </cell>
          <cell r="C1648" t="str">
            <v>COLOMBO CDR LA REDONNE 75X6</v>
          </cell>
          <cell r="D1648" t="str">
            <v>Côtes du Rhône Blanc, La Redonne, Jean-Luc Colombo</v>
          </cell>
          <cell r="E1648" t="str">
            <v>EA</v>
          </cell>
          <cell r="F1648">
            <v>6</v>
          </cell>
          <cell r="G1648" t="str">
            <v>75 cl x 6</v>
          </cell>
          <cell r="H1648" t="str">
            <v>U</v>
          </cell>
          <cell r="I1648" t="str">
            <v>France</v>
          </cell>
          <cell r="J1648" t="str">
            <v>France</v>
          </cell>
          <cell r="K1648" t="str">
            <v>Rhône Valley</v>
          </cell>
          <cell r="L1648" t="str">
            <v>Still White</v>
          </cell>
          <cell r="M1648" t="str">
            <v>Better</v>
          </cell>
          <cell r="N1648">
            <v>5.9371</v>
          </cell>
          <cell r="O1648">
            <v>2.6718999999999999</v>
          </cell>
        </row>
        <row r="1649">
          <cell r="B1649">
            <v>24468</v>
          </cell>
          <cell r="C1649" t="str">
            <v>COLOMBO CORNAS LOUVEE  75X6</v>
          </cell>
          <cell r="D1649" t="str">
            <v>Cornas, La Louvée, Jean-Luc Colombo</v>
          </cell>
          <cell r="E1649" t="str">
            <v>EA</v>
          </cell>
          <cell r="F1649">
            <v>6</v>
          </cell>
          <cell r="G1649" t="str">
            <v>75 cl x 6</v>
          </cell>
          <cell r="H1649" t="str">
            <v>U</v>
          </cell>
          <cell r="I1649" t="str">
            <v>France</v>
          </cell>
          <cell r="J1649" t="str">
            <v>France</v>
          </cell>
          <cell r="K1649" t="str">
            <v>Rhône Valley</v>
          </cell>
          <cell r="L1649" t="str">
            <v>Still Red</v>
          </cell>
          <cell r="M1649" t="str">
            <v>Best</v>
          </cell>
          <cell r="N1649">
            <v>35.116999999999997</v>
          </cell>
          <cell r="O1649">
            <v>2.6718999999999999</v>
          </cell>
        </row>
        <row r="1650">
          <cell r="B1650">
            <v>24471</v>
          </cell>
          <cell r="C1650" t="str">
            <v>COLOMBO CORNAS VALLON 75X6</v>
          </cell>
          <cell r="D1650" t="str">
            <v>Cornas, Vallon de L'Aigle, Jean-Luc Colombo</v>
          </cell>
          <cell r="E1650" t="str">
            <v>EA</v>
          </cell>
          <cell r="F1650">
            <v>6</v>
          </cell>
          <cell r="G1650" t="str">
            <v>75 cl x 6</v>
          </cell>
          <cell r="H1650" t="str">
            <v>U</v>
          </cell>
          <cell r="I1650" t="str">
            <v>France</v>
          </cell>
          <cell r="J1650" t="str">
            <v>France</v>
          </cell>
          <cell r="K1650" t="str">
            <v>Rhône Valley</v>
          </cell>
          <cell r="L1650" t="str">
            <v>Still Red</v>
          </cell>
          <cell r="M1650" t="str">
            <v>Best</v>
          </cell>
          <cell r="N1650">
            <v>114.655</v>
          </cell>
          <cell r="O1650">
            <v>2.6718999999999999</v>
          </cell>
        </row>
        <row r="1651">
          <cell r="B1651">
            <v>24472</v>
          </cell>
          <cell r="C1651" t="str">
            <v>COLOMBO CORNAS MEJEANS 75X6</v>
          </cell>
          <cell r="D1651" t="str">
            <v>Cornas, Les Méjeans, Jean-Luc Colombo</v>
          </cell>
          <cell r="E1651" t="str">
            <v>EA</v>
          </cell>
          <cell r="F1651">
            <v>6</v>
          </cell>
          <cell r="G1651" t="str">
            <v>75 cl x 6</v>
          </cell>
          <cell r="H1651" t="str">
            <v>U</v>
          </cell>
          <cell r="I1651" t="str">
            <v>France</v>
          </cell>
          <cell r="J1651" t="str">
            <v>France</v>
          </cell>
          <cell r="K1651" t="str">
            <v>Rhône Valley</v>
          </cell>
          <cell r="L1651" t="str">
            <v>Still Red</v>
          </cell>
          <cell r="M1651" t="str">
            <v>Best</v>
          </cell>
          <cell r="N1651">
            <v>18.347899999999999</v>
          </cell>
          <cell r="O1651">
            <v>2.6718999999999999</v>
          </cell>
        </row>
        <row r="1652">
          <cell r="B1652">
            <v>24473</v>
          </cell>
          <cell r="C1652" t="str">
            <v>CROZES HERMITAGE TUILIERE 75X6</v>
          </cell>
          <cell r="D1652" t="str">
            <v>Crozes-Hermitage, La Tuilière, Jean-Luc Colombo</v>
          </cell>
          <cell r="E1652" t="str">
            <v>EA</v>
          </cell>
          <cell r="F1652">
            <v>6</v>
          </cell>
          <cell r="G1652" t="str">
            <v>75 cl x 6</v>
          </cell>
          <cell r="H1652" t="str">
            <v>U</v>
          </cell>
          <cell r="I1652" t="str">
            <v>France</v>
          </cell>
          <cell r="J1652" t="str">
            <v>France</v>
          </cell>
          <cell r="K1652" t="str">
            <v>Rhône Valley</v>
          </cell>
          <cell r="L1652" t="str">
            <v>Still Red</v>
          </cell>
          <cell r="M1652" t="str">
            <v>Better</v>
          </cell>
          <cell r="N1652">
            <v>8.0029000000000003</v>
          </cell>
          <cell r="O1652">
            <v>2.6718999999999999</v>
          </cell>
        </row>
        <row r="1653">
          <cell r="B1653">
            <v>24474</v>
          </cell>
          <cell r="C1653" t="str">
            <v>COLOMBO CROZ FEES BRUNES 75X6</v>
          </cell>
          <cell r="D1653" t="str">
            <v>Crozes-Hermitage, Les Fées Brunes, Jean-Luc Colombo</v>
          </cell>
          <cell r="E1653" t="str">
            <v>EA</v>
          </cell>
          <cell r="F1653">
            <v>6</v>
          </cell>
          <cell r="G1653" t="str">
            <v>75 cl x 6</v>
          </cell>
          <cell r="H1653" t="str">
            <v>U</v>
          </cell>
          <cell r="I1653" t="str">
            <v>France</v>
          </cell>
          <cell r="J1653" t="str">
            <v>France</v>
          </cell>
          <cell r="K1653" t="str">
            <v>Rhône Valley</v>
          </cell>
          <cell r="L1653" t="str">
            <v>Still Red</v>
          </cell>
          <cell r="M1653" t="str">
            <v>Better</v>
          </cell>
          <cell r="N1653">
            <v>9.2134</v>
          </cell>
          <cell r="O1653">
            <v>2.6718999999999999</v>
          </cell>
        </row>
        <row r="1654">
          <cell r="B1654">
            <v>24475</v>
          </cell>
          <cell r="C1654" t="str">
            <v>COLOMBO CRO HERM GRAVIERE 75X6</v>
          </cell>
          <cell r="D1654" t="str">
            <v>Crozes-Hermitage Blanc, Les Gravières, Jean-Luc Colombo</v>
          </cell>
          <cell r="E1654" t="str">
            <v>EA</v>
          </cell>
          <cell r="F1654">
            <v>6</v>
          </cell>
          <cell r="G1654" t="str">
            <v>75 cl x 6</v>
          </cell>
          <cell r="H1654" t="str">
            <v>U</v>
          </cell>
          <cell r="I1654" t="str">
            <v>France</v>
          </cell>
          <cell r="J1654" t="str">
            <v>France</v>
          </cell>
          <cell r="K1654" t="str">
            <v>Rhône Valley</v>
          </cell>
          <cell r="L1654" t="str">
            <v>Still White</v>
          </cell>
          <cell r="M1654" t="str">
            <v>Better</v>
          </cell>
          <cell r="N1654">
            <v>8.9649000000000001</v>
          </cell>
          <cell r="O1654">
            <v>2.6718999999999999</v>
          </cell>
        </row>
        <row r="1655">
          <cell r="B1655">
            <v>24481</v>
          </cell>
          <cell r="C1655" t="str">
            <v>SEGURET COTES RHN VILLAGE 75X6</v>
          </cell>
          <cell r="D1655" t="str">
            <v>Séguret Côtes du Rhône-Villages, Les Laurons, Jean-Luc Colombo</v>
          </cell>
          <cell r="E1655" t="str">
            <v>EA</v>
          </cell>
          <cell r="F1655">
            <v>6</v>
          </cell>
          <cell r="G1655" t="str">
            <v>75 cl x 6</v>
          </cell>
          <cell r="H1655" t="str">
            <v>U</v>
          </cell>
          <cell r="I1655" t="str">
            <v>France</v>
          </cell>
          <cell r="J1655" t="str">
            <v>France</v>
          </cell>
          <cell r="K1655" t="str">
            <v>Rhône Valley</v>
          </cell>
          <cell r="L1655" t="str">
            <v>Still Red</v>
          </cell>
          <cell r="M1655" t="str">
            <v>Good</v>
          </cell>
          <cell r="N1655">
            <v>3.8395000000000001</v>
          </cell>
          <cell r="O1655">
            <v>2.6718999999999999</v>
          </cell>
        </row>
        <row r="1656">
          <cell r="B1656">
            <v>24482</v>
          </cell>
          <cell r="C1656" t="str">
            <v>COLOMBO LAURE ROUGE 75X6</v>
          </cell>
          <cell r="D1656" t="str">
            <v>Les Collines de Laure Syrah, Collines Rhodaniennes, Jean-Luc Colombo</v>
          </cell>
          <cell r="E1656" t="str">
            <v>EA</v>
          </cell>
          <cell r="F1656">
            <v>6</v>
          </cell>
          <cell r="G1656" t="str">
            <v>75 cl x 6</v>
          </cell>
          <cell r="H1656" t="str">
            <v>U</v>
          </cell>
          <cell r="I1656" t="str">
            <v>France</v>
          </cell>
          <cell r="J1656" t="str">
            <v>France</v>
          </cell>
          <cell r="K1656" t="str">
            <v>Rhône Valley</v>
          </cell>
          <cell r="L1656" t="str">
            <v>Still Red</v>
          </cell>
          <cell r="M1656" t="str">
            <v>Good</v>
          </cell>
          <cell r="N1656">
            <v>4.1505999999999998</v>
          </cell>
          <cell r="O1656">
            <v>2.6718999999999999</v>
          </cell>
        </row>
        <row r="1657">
          <cell r="B1657">
            <v>24668</v>
          </cell>
          <cell r="C1657" t="str">
            <v>CDR SYRAH LES FOROTS  75X6</v>
          </cell>
          <cell r="D1657" t="str">
            <v>Côtes du Rhône, Les Forots, Jean-Luc Colombo</v>
          </cell>
          <cell r="E1657" t="str">
            <v>EA</v>
          </cell>
          <cell r="F1657">
            <v>6</v>
          </cell>
          <cell r="G1657" t="str">
            <v>75 cl x 6</v>
          </cell>
          <cell r="H1657" t="str">
            <v>U</v>
          </cell>
          <cell r="I1657" t="str">
            <v>France</v>
          </cell>
          <cell r="J1657" t="str">
            <v>France</v>
          </cell>
          <cell r="K1657" t="str">
            <v>Rhône Valley</v>
          </cell>
          <cell r="L1657" t="str">
            <v>Still Red</v>
          </cell>
          <cell r="M1657" t="str">
            <v>Better</v>
          </cell>
          <cell r="N1657">
            <v>5.9371</v>
          </cell>
          <cell r="O1657">
            <v>2.6718999999999999</v>
          </cell>
        </row>
        <row r="1658">
          <cell r="B1658">
            <v>25864</v>
          </cell>
          <cell r="C1658" t="str">
            <v>COLOMBO LES PINS ROSE75X6</v>
          </cell>
          <cell r="D1658" t="str">
            <v>Jean-Luc Colombo Les Pins Couches Rosé, Méditerranée</v>
          </cell>
          <cell r="E1658" t="str">
            <v>EA</v>
          </cell>
          <cell r="F1658">
            <v>6</v>
          </cell>
          <cell r="G1658" t="str">
            <v>75 cl x 6</v>
          </cell>
          <cell r="H1658" t="str">
            <v>S</v>
          </cell>
          <cell r="I1658" t="str">
            <v>France</v>
          </cell>
          <cell r="J1658" t="str">
            <v>France</v>
          </cell>
          <cell r="K1658" t="str">
            <v>Provence</v>
          </cell>
          <cell r="L1658" t="str">
            <v>Still Rose</v>
          </cell>
          <cell r="M1658" t="str">
            <v>Good</v>
          </cell>
          <cell r="N1658">
            <v>3.9243999999999999</v>
          </cell>
          <cell r="O1658">
            <v>2.6718999999999999</v>
          </cell>
        </row>
        <row r="1659">
          <cell r="B1659">
            <v>25877</v>
          </cell>
          <cell r="C1659" t="str">
            <v>COLOMBO ABEILLES BLANC 75x6</v>
          </cell>
          <cell r="D1659" t="str">
            <v>Côtes du Rhône, Les Abeilles Blanc, Jean-Luc Colombo</v>
          </cell>
          <cell r="E1659" t="str">
            <v>EA</v>
          </cell>
          <cell r="F1659">
            <v>6</v>
          </cell>
          <cell r="G1659" t="str">
            <v>75 cl x 6</v>
          </cell>
          <cell r="H1659" t="str">
            <v>U</v>
          </cell>
          <cell r="I1659" t="str">
            <v>France</v>
          </cell>
          <cell r="J1659" t="str">
            <v>France</v>
          </cell>
          <cell r="K1659" t="str">
            <v>Rhône Valley</v>
          </cell>
          <cell r="L1659" t="str">
            <v>Still White</v>
          </cell>
          <cell r="M1659" t="str">
            <v>Good</v>
          </cell>
          <cell r="N1659">
            <v>3.9243999999999999</v>
          </cell>
          <cell r="O1659">
            <v>2.6718999999999999</v>
          </cell>
        </row>
        <row r="1660">
          <cell r="B1660">
            <v>28224</v>
          </cell>
          <cell r="C1660" t="str">
            <v>COLOMBO PICPOUL 75X6</v>
          </cell>
          <cell r="D1660" t="str">
            <v>Picpoul de Pinet, Les Girelles, Jean-Luc Colombo</v>
          </cell>
          <cell r="E1660" t="str">
            <v>EA</v>
          </cell>
          <cell r="F1660">
            <v>6</v>
          </cell>
          <cell r="G1660" t="str">
            <v>75 cl x 6</v>
          </cell>
          <cell r="H1660" t="str">
            <v>S</v>
          </cell>
          <cell r="I1660" t="str">
            <v>France</v>
          </cell>
          <cell r="J1660" t="str">
            <v>France</v>
          </cell>
          <cell r="K1660" t="str">
            <v>France</v>
          </cell>
          <cell r="L1660" t="str">
            <v>Still White</v>
          </cell>
          <cell r="M1660" t="str">
            <v>Good</v>
          </cell>
          <cell r="N1660">
            <v>3.9459</v>
          </cell>
          <cell r="O1660">
            <v>2.6718999999999999</v>
          </cell>
        </row>
        <row r="1661">
          <cell r="B1661">
            <v>31533</v>
          </cell>
          <cell r="C1661" t="str">
            <v>COLOMBO LAURE BLANC 75x6</v>
          </cell>
          <cell r="D1661" t="str">
            <v>Les Collines de Laure Blanc, Méditerranée, Jean-Luc Colombo</v>
          </cell>
          <cell r="E1661" t="str">
            <v>EA</v>
          </cell>
          <cell r="F1661">
            <v>6</v>
          </cell>
          <cell r="G1661" t="str">
            <v>75 cl x 6</v>
          </cell>
          <cell r="H1661" t="str">
            <v>U</v>
          </cell>
          <cell r="I1661" t="str">
            <v>France</v>
          </cell>
          <cell r="J1661" t="str">
            <v>France</v>
          </cell>
          <cell r="K1661" t="str">
            <v>Provence</v>
          </cell>
          <cell r="L1661" t="str">
            <v>Still White</v>
          </cell>
          <cell r="M1661" t="str">
            <v>Good</v>
          </cell>
          <cell r="N1661">
            <v>4.1231999999999998</v>
          </cell>
          <cell r="O1661">
            <v>2.6718999999999999</v>
          </cell>
        </row>
        <row r="1662">
          <cell r="B1662">
            <v>34299</v>
          </cell>
          <cell r="C1662" t="str">
            <v>COLOMBO MPW BLANC 75X6</v>
          </cell>
          <cell r="D1662" t="str">
            <v>Jean Luc Colombo Marco Pierre White Blanc</v>
          </cell>
          <cell r="E1662" t="str">
            <v>EA</v>
          </cell>
          <cell r="F1662">
            <v>6</v>
          </cell>
          <cell r="G1662" t="str">
            <v>75 cl x 6</v>
          </cell>
          <cell r="H1662" t="str">
            <v>S</v>
          </cell>
          <cell r="I1662" t="str">
            <v>France</v>
          </cell>
          <cell r="J1662" t="str">
            <v>France</v>
          </cell>
          <cell r="K1662" t="str">
            <v>Rhône Valley</v>
          </cell>
          <cell r="L1662" t="str">
            <v>Still White</v>
          </cell>
          <cell r="M1662" t="str">
            <v>Good</v>
          </cell>
          <cell r="N1662">
            <v>4.3860000000000001</v>
          </cell>
          <cell r="O1662">
            <v>2.6718999999999999</v>
          </cell>
        </row>
        <row r="1663">
          <cell r="B1663">
            <v>34300</v>
          </cell>
          <cell r="C1663" t="str">
            <v>COLOMBO MPW ROSE 75X6</v>
          </cell>
          <cell r="D1663" t="str">
            <v>Jean Luc Colombo Marco Pierre White Rosé, Provence</v>
          </cell>
          <cell r="E1663" t="str">
            <v>EA</v>
          </cell>
          <cell r="F1663">
            <v>6</v>
          </cell>
          <cell r="G1663" t="str">
            <v>75 cl x 6</v>
          </cell>
          <cell r="H1663" t="str">
            <v>S</v>
          </cell>
          <cell r="I1663" t="str">
            <v>France</v>
          </cell>
          <cell r="J1663" t="str">
            <v>France</v>
          </cell>
          <cell r="K1663" t="str">
            <v>Provence</v>
          </cell>
          <cell r="L1663" t="str">
            <v>Still Rose</v>
          </cell>
          <cell r="M1663" t="str">
            <v>Good</v>
          </cell>
          <cell r="N1663">
            <v>4.3860000000000001</v>
          </cell>
          <cell r="O1663">
            <v>2.6718999999999999</v>
          </cell>
        </row>
        <row r="1664">
          <cell r="B1664">
            <v>34301</v>
          </cell>
          <cell r="C1664" t="str">
            <v>COLOMBO MPW ROUGE 75X6</v>
          </cell>
          <cell r="D1664" t="str">
            <v>Jean Luc Colombo Marco Pierre White Rouge</v>
          </cell>
          <cell r="E1664" t="str">
            <v>EA</v>
          </cell>
          <cell r="F1664">
            <v>6</v>
          </cell>
          <cell r="G1664" t="str">
            <v>75 cl x 6</v>
          </cell>
          <cell r="H1664" t="str">
            <v>S</v>
          </cell>
          <cell r="I1664" t="str">
            <v>France</v>
          </cell>
          <cell r="J1664" t="str">
            <v>France</v>
          </cell>
          <cell r="K1664" t="str">
            <v>Provence</v>
          </cell>
          <cell r="M1664" t="str">
            <v>Good</v>
          </cell>
          <cell r="N1664">
            <v>4.3860000000000001</v>
          </cell>
          <cell r="O1664">
            <v>2.6718999999999999</v>
          </cell>
        </row>
        <row r="1665">
          <cell r="B1665">
            <v>42572</v>
          </cell>
          <cell r="C1665" t="str">
            <v>COLOMBO ABEILLES ROUGE 75x6</v>
          </cell>
          <cell r="D1665" t="str">
            <v>Côtes du Rhône, Les Abeilles Rouge, Jean-Luc Colombo</v>
          </cell>
          <cell r="E1665" t="str">
            <v>EA</v>
          </cell>
          <cell r="F1665">
            <v>6</v>
          </cell>
          <cell r="G1665" t="str">
            <v>75 cl x 6</v>
          </cell>
          <cell r="H1665" t="str">
            <v>S</v>
          </cell>
          <cell r="I1665" t="str">
            <v>France</v>
          </cell>
          <cell r="J1665" t="str">
            <v>France</v>
          </cell>
          <cell r="K1665" t="str">
            <v>Rhône Valley</v>
          </cell>
          <cell r="L1665" t="str">
            <v>Still Red</v>
          </cell>
          <cell r="M1665" t="str">
            <v>Good</v>
          </cell>
          <cell r="N1665">
            <v>3.9809999999999999</v>
          </cell>
          <cell r="O1665">
            <v>2.6718999999999999</v>
          </cell>
        </row>
        <row r="1666">
          <cell r="B1666">
            <v>38636</v>
          </cell>
          <cell r="C1666" t="str">
            <v>COLOMBO LES PINS ROSE 150X3</v>
          </cell>
          <cell r="D1666" t="str">
            <v>Jean-Luc Colombo Les Pins Couches Rosé, Méditerranée</v>
          </cell>
          <cell r="E1666" t="str">
            <v>EA</v>
          </cell>
          <cell r="F1666">
            <v>3</v>
          </cell>
          <cell r="G1666" t="str">
            <v>150cl x 3</v>
          </cell>
          <cell r="H1666" t="str">
            <v>U</v>
          </cell>
          <cell r="I1666" t="str">
            <v>France</v>
          </cell>
          <cell r="J1666" t="str">
            <v>France</v>
          </cell>
          <cell r="K1666" t="str">
            <v>Provence</v>
          </cell>
          <cell r="L1666" t="str">
            <v>Still Rose</v>
          </cell>
          <cell r="M1666" t="str">
            <v>Good</v>
          </cell>
          <cell r="N1666">
            <v>7.8455000000000004</v>
          </cell>
          <cell r="O1666">
            <v>5.3437999999999999</v>
          </cell>
        </row>
        <row r="1667">
          <cell r="B1667">
            <v>24504</v>
          </cell>
          <cell r="C1667" t="str">
            <v>DURBANVILLE HILL PINOTAGE 75X6</v>
          </cell>
          <cell r="D1667" t="str">
            <v>Durbanville Hills Pinotage, Durbanville</v>
          </cell>
          <cell r="E1667" t="str">
            <v>EA</v>
          </cell>
          <cell r="F1667">
            <v>6</v>
          </cell>
          <cell r="G1667" t="str">
            <v>75 cl x 6</v>
          </cell>
          <cell r="H1667" t="str">
            <v>S</v>
          </cell>
          <cell r="I1667" t="str">
            <v>South Africa</v>
          </cell>
          <cell r="J1667" t="str">
            <v>South Africa</v>
          </cell>
          <cell r="K1667" t="str">
            <v>Durbanville</v>
          </cell>
          <cell r="L1667" t="str">
            <v>Still Red</v>
          </cell>
          <cell r="M1667" t="str">
            <v>Good</v>
          </cell>
          <cell r="N1667">
            <v>2.7946</v>
          </cell>
          <cell r="O1667">
            <v>2.6718999999999999</v>
          </cell>
        </row>
        <row r="1668">
          <cell r="B1668">
            <v>24507</v>
          </cell>
          <cell r="C1668" t="str">
            <v>DURBANVILLE HILLS CHAR 75X6</v>
          </cell>
          <cell r="D1668" t="str">
            <v>Durbanville Hills Chardonnay, Durbanville</v>
          </cell>
          <cell r="E1668" t="str">
            <v>EA</v>
          </cell>
          <cell r="F1668">
            <v>6</v>
          </cell>
          <cell r="G1668" t="str">
            <v>75 cl x 6</v>
          </cell>
          <cell r="H1668" t="str">
            <v>S</v>
          </cell>
          <cell r="I1668" t="str">
            <v>South Africa</v>
          </cell>
          <cell r="J1668" t="str">
            <v>South Africa</v>
          </cell>
          <cell r="K1668" t="str">
            <v>Durbanville</v>
          </cell>
          <cell r="L1668" t="str">
            <v>Still White</v>
          </cell>
          <cell r="M1668" t="str">
            <v>Good</v>
          </cell>
          <cell r="N1668">
            <v>2.7946</v>
          </cell>
          <cell r="O1668">
            <v>2.6718999999999999</v>
          </cell>
        </row>
        <row r="1669">
          <cell r="B1669">
            <v>24648</v>
          </cell>
          <cell r="C1669" t="str">
            <v>DURBANVILLE HILLS MERLOT 75X6</v>
          </cell>
          <cell r="D1669" t="str">
            <v>Durbanville Hills Merlot, Durbanville</v>
          </cell>
          <cell r="E1669" t="str">
            <v>EA</v>
          </cell>
          <cell r="F1669">
            <v>6</v>
          </cell>
          <cell r="G1669" t="str">
            <v>75 cl x 6</v>
          </cell>
          <cell r="H1669" t="str">
            <v>S</v>
          </cell>
          <cell r="I1669" t="str">
            <v>South Africa</v>
          </cell>
          <cell r="J1669" t="str">
            <v>South Africa</v>
          </cell>
          <cell r="K1669" t="str">
            <v>Durbanville</v>
          </cell>
          <cell r="L1669" t="str">
            <v>Still Red</v>
          </cell>
          <cell r="M1669" t="str">
            <v>Good</v>
          </cell>
          <cell r="N1669">
            <v>2.7946</v>
          </cell>
          <cell r="O1669">
            <v>2.6718999999999999</v>
          </cell>
        </row>
        <row r="1670">
          <cell r="B1670">
            <v>33788</v>
          </cell>
          <cell r="C1670" t="str">
            <v>DURBANVILLE HILLS CHENIN 75X6</v>
          </cell>
          <cell r="D1670" t="str">
            <v>Durbanville Hills Chenin Blanc, Durbanville</v>
          </cell>
          <cell r="E1670" t="str">
            <v>EA</v>
          </cell>
          <cell r="F1670">
            <v>6</v>
          </cell>
          <cell r="G1670" t="str">
            <v>75 cl x 6</v>
          </cell>
          <cell r="H1670" t="str">
            <v>S</v>
          </cell>
          <cell r="I1670" t="str">
            <v>South Africa</v>
          </cell>
          <cell r="J1670" t="str">
            <v>South Africa</v>
          </cell>
          <cell r="K1670" t="str">
            <v>Durbanville</v>
          </cell>
          <cell r="L1670" t="str">
            <v>Still White</v>
          </cell>
          <cell r="M1670" t="str">
            <v>Good</v>
          </cell>
          <cell r="N1670">
            <v>2.7946</v>
          </cell>
          <cell r="O1670">
            <v>2.6718999999999999</v>
          </cell>
        </row>
        <row r="1671">
          <cell r="B1671">
            <v>33811</v>
          </cell>
          <cell r="C1671" t="str">
            <v>DURBANVILLE HILLS ROSE 75X6</v>
          </cell>
          <cell r="D1671" t="str">
            <v>Durbanville Hills Merlot Dry Rosé, Durbanville</v>
          </cell>
          <cell r="E1671" t="str">
            <v>EA</v>
          </cell>
          <cell r="F1671">
            <v>6</v>
          </cell>
          <cell r="G1671" t="str">
            <v>75 cl x 6</v>
          </cell>
          <cell r="H1671" t="str">
            <v>U</v>
          </cell>
          <cell r="I1671" t="str">
            <v>South Africa</v>
          </cell>
          <cell r="J1671" t="str">
            <v>South Africa</v>
          </cell>
          <cell r="K1671" t="str">
            <v>Durbanville</v>
          </cell>
          <cell r="L1671" t="str">
            <v>Still Rose</v>
          </cell>
          <cell r="M1671" t="str">
            <v>Good</v>
          </cell>
          <cell r="N1671">
            <v>2.7046000000000001</v>
          </cell>
          <cell r="O1671">
            <v>2.6718999999999999</v>
          </cell>
        </row>
        <row r="1672">
          <cell r="B1672">
            <v>39988</v>
          </cell>
          <cell r="C1672" t="str">
            <v>DURBANVILLE SPK SAUV 75X6</v>
          </cell>
          <cell r="D1672" t="str">
            <v>Durbanville Hills Sparkling Sauvignon Blanc, Durbanville</v>
          </cell>
          <cell r="E1672" t="str">
            <v>EA</v>
          </cell>
          <cell r="F1672">
            <v>6</v>
          </cell>
          <cell r="G1672" t="str">
            <v>75 cl x 6</v>
          </cell>
          <cell r="H1672" t="str">
            <v>U</v>
          </cell>
          <cell r="I1672" t="str">
            <v>South Africa</v>
          </cell>
          <cell r="J1672" t="str">
            <v>South Africa</v>
          </cell>
          <cell r="K1672" t="str">
            <v>Durbanville</v>
          </cell>
          <cell r="L1672" t="str">
            <v>Sparkling White</v>
          </cell>
          <cell r="M1672" t="str">
            <v>Good</v>
          </cell>
          <cell r="N1672">
            <v>3.4005999999999998</v>
          </cell>
          <cell r="O1672">
            <v>2.6718999999999999</v>
          </cell>
        </row>
        <row r="1673">
          <cell r="B1673">
            <v>42522</v>
          </cell>
          <cell r="C1673" t="str">
            <v>DURBANVILLE HILL SAUV BL 75X6</v>
          </cell>
          <cell r="D1673" t="str">
            <v>Durbanville Hills Sauvignon Blanc, Durbanville</v>
          </cell>
          <cell r="E1673" t="str">
            <v>EA</v>
          </cell>
          <cell r="F1673">
            <v>6</v>
          </cell>
          <cell r="G1673" t="str">
            <v>75 cl x 6</v>
          </cell>
          <cell r="H1673" t="str">
            <v>S</v>
          </cell>
          <cell r="I1673" t="str">
            <v>South Africa</v>
          </cell>
          <cell r="J1673" t="str">
            <v>South Africa</v>
          </cell>
          <cell r="K1673" t="str">
            <v>Durbanville</v>
          </cell>
          <cell r="L1673" t="str">
            <v>Still White</v>
          </cell>
          <cell r="M1673" t="str">
            <v>Good</v>
          </cell>
          <cell r="N1673">
            <v>2.7946</v>
          </cell>
          <cell r="O1673">
            <v>2.6718999999999999</v>
          </cell>
        </row>
        <row r="1674">
          <cell r="B1674">
            <v>24316</v>
          </cell>
          <cell r="C1674" t="str">
            <v>PONGRACZ ROSE 75x6</v>
          </cell>
          <cell r="D1674" t="str">
            <v>Pongrácz Méthode Cap Classique Rosé</v>
          </cell>
          <cell r="E1674" t="str">
            <v>EA</v>
          </cell>
          <cell r="F1674">
            <v>6</v>
          </cell>
          <cell r="G1674" t="str">
            <v>75 cl x 6</v>
          </cell>
          <cell r="H1674" t="str">
            <v>U</v>
          </cell>
          <cell r="I1674" t="str">
            <v>South Africa</v>
          </cell>
          <cell r="J1674" t="str">
            <v>South Africa</v>
          </cell>
          <cell r="K1674" t="str">
            <v>Western Cape</v>
          </cell>
          <cell r="L1674" t="str">
            <v>Sparkling Rose</v>
          </cell>
          <cell r="M1674" t="str">
            <v>Good</v>
          </cell>
          <cell r="N1674">
            <v>5.4711999999999996</v>
          </cell>
          <cell r="O1674">
            <v>2.6718999999999999</v>
          </cell>
        </row>
        <row r="1675">
          <cell r="B1675">
            <v>24513</v>
          </cell>
          <cell r="C1675" t="str">
            <v>PONGRACZ BRUT 75X6</v>
          </cell>
          <cell r="D1675" t="str">
            <v>Pongrácz Méthode Cap Classique Brut</v>
          </cell>
          <cell r="E1675" t="str">
            <v>EA</v>
          </cell>
          <cell r="F1675">
            <v>6</v>
          </cell>
          <cell r="G1675" t="str">
            <v>75 cl x 6</v>
          </cell>
          <cell r="H1675" t="str">
            <v>U</v>
          </cell>
          <cell r="I1675" t="str">
            <v>South Africa</v>
          </cell>
          <cell r="J1675" t="str">
            <v>South Africa</v>
          </cell>
          <cell r="K1675" t="str">
            <v>Western Cape</v>
          </cell>
          <cell r="L1675" t="str">
            <v>Sparkling White</v>
          </cell>
          <cell r="M1675" t="str">
            <v>Good</v>
          </cell>
          <cell r="N1675">
            <v>4.7229000000000001</v>
          </cell>
          <cell r="O1675">
            <v>2.6718999999999999</v>
          </cell>
        </row>
        <row r="1676">
          <cell r="B1676">
            <v>29061</v>
          </cell>
          <cell r="C1676" t="str">
            <v>PONGRACZ 37.5X12</v>
          </cell>
          <cell r="D1676" t="str">
            <v>Pongrácz Méthode Cap Classique Brut, Western Cape</v>
          </cell>
          <cell r="E1676" t="str">
            <v>EA</v>
          </cell>
          <cell r="F1676">
            <v>12</v>
          </cell>
          <cell r="G1676" t="str">
            <v>37.5 cl x 12</v>
          </cell>
          <cell r="H1676" t="str">
            <v>U</v>
          </cell>
          <cell r="I1676" t="str">
            <v>South Africa</v>
          </cell>
          <cell r="J1676" t="str">
            <v>South Africa</v>
          </cell>
          <cell r="K1676" t="str">
            <v>Western Cape</v>
          </cell>
          <cell r="L1676" t="str">
            <v>Sparkling White</v>
          </cell>
          <cell r="M1676" t="str">
            <v>Good</v>
          </cell>
          <cell r="N1676">
            <v>3.2721</v>
          </cell>
          <cell r="O1676">
            <v>1.3359000000000001</v>
          </cell>
        </row>
        <row r="1677">
          <cell r="B1677">
            <v>24574</v>
          </cell>
          <cell r="C1677" t="str">
            <v>J MOREAU FILS MERLOT 75X12</v>
          </cell>
          <cell r="D1677" t="str">
            <v>J Moreau et Fils Merlot, Vin de France</v>
          </cell>
          <cell r="E1677" t="str">
            <v>EA</v>
          </cell>
          <cell r="F1677">
            <v>12</v>
          </cell>
          <cell r="G1677" t="str">
            <v>75 cl x 12</v>
          </cell>
          <cell r="H1677" t="str">
            <v>S</v>
          </cell>
          <cell r="I1677" t="str">
            <v>France</v>
          </cell>
          <cell r="J1677" t="str">
            <v>France</v>
          </cell>
          <cell r="K1677" t="str">
            <v>France</v>
          </cell>
          <cell r="M1677" t="str">
            <v>Good</v>
          </cell>
          <cell r="N1677">
            <v>2.4516</v>
          </cell>
          <cell r="O1677">
            <v>2.6718999999999999</v>
          </cell>
        </row>
        <row r="1678">
          <cell r="B1678">
            <v>24575</v>
          </cell>
          <cell r="C1678" t="str">
            <v>J MOREAU FILS SAUV 75X12</v>
          </cell>
          <cell r="D1678" t="str">
            <v>J Moreau et Fils Sauvignon Blanc, Vin de France</v>
          </cell>
          <cell r="E1678" t="str">
            <v>EA</v>
          </cell>
          <cell r="F1678">
            <v>12</v>
          </cell>
          <cell r="G1678" t="str">
            <v>75 cl x 12</v>
          </cell>
          <cell r="H1678" t="str">
            <v>S</v>
          </cell>
          <cell r="I1678" t="str">
            <v>France</v>
          </cell>
          <cell r="J1678" t="str">
            <v>France</v>
          </cell>
          <cell r="K1678" t="str">
            <v>France</v>
          </cell>
          <cell r="L1678" t="str">
            <v>Still White</v>
          </cell>
          <cell r="M1678" t="str">
            <v>Good</v>
          </cell>
          <cell r="N1678">
            <v>2.4779</v>
          </cell>
          <cell r="O1678">
            <v>2.6718999999999999</v>
          </cell>
        </row>
        <row r="1679">
          <cell r="B1679">
            <v>24546</v>
          </cell>
          <cell r="C1679" t="str">
            <v>CALLIA CABER/SAUV 75x12</v>
          </cell>
          <cell r="D1679" t="str">
            <v>Callia Cabernet Sauvignon, San Juan</v>
          </cell>
          <cell r="E1679" t="str">
            <v>EA</v>
          </cell>
          <cell r="F1679">
            <v>12</v>
          </cell>
          <cell r="G1679" t="str">
            <v>75 cl x 12</v>
          </cell>
          <cell r="H1679" t="str">
            <v>U</v>
          </cell>
          <cell r="I1679" t="str">
            <v>Argentina</v>
          </cell>
          <cell r="J1679" t="str">
            <v>Argentina</v>
          </cell>
          <cell r="K1679" t="str">
            <v>Argentina</v>
          </cell>
          <cell r="L1679" t="str">
            <v>Still Red</v>
          </cell>
          <cell r="M1679" t="str">
            <v>Price Fighter</v>
          </cell>
          <cell r="N1679">
            <v>1.9366000000000001</v>
          </cell>
          <cell r="O1679">
            <v>2.6718999999999999</v>
          </cell>
        </row>
        <row r="1680">
          <cell r="B1680">
            <v>24551</v>
          </cell>
          <cell r="C1680" t="str">
            <v>CALLIA  SELECTED MALB 75x12</v>
          </cell>
          <cell r="D1680" t="str">
            <v>Callia Selected Malbec, San Juan</v>
          </cell>
          <cell r="E1680" t="str">
            <v>EA</v>
          </cell>
          <cell r="F1680">
            <v>12</v>
          </cell>
          <cell r="G1680" t="str">
            <v>75 cl x 12</v>
          </cell>
          <cell r="H1680" t="str">
            <v>S</v>
          </cell>
          <cell r="I1680" t="str">
            <v>Argentina</v>
          </cell>
          <cell r="J1680" t="str">
            <v>Argentina</v>
          </cell>
          <cell r="K1680" t="str">
            <v>San Juan</v>
          </cell>
          <cell r="L1680" t="str">
            <v>Still Red</v>
          </cell>
          <cell r="M1680" t="str">
            <v>Good</v>
          </cell>
          <cell r="N1680">
            <v>3.3435000000000001</v>
          </cell>
          <cell r="O1680">
            <v>2.6718999999999999</v>
          </cell>
        </row>
        <row r="1681">
          <cell r="B1681">
            <v>26983</v>
          </cell>
          <cell r="C1681" t="str">
            <v>LUNARIS BY CALLIA P GRI 75x12</v>
          </cell>
          <cell r="D1681" t="str">
            <v>Lunaris by Callia Pinot Grigio, San Juan</v>
          </cell>
          <cell r="E1681" t="str">
            <v>EA</v>
          </cell>
          <cell r="F1681">
            <v>12</v>
          </cell>
          <cell r="G1681" t="str">
            <v>75 cl x 12</v>
          </cell>
          <cell r="H1681" t="str">
            <v>U</v>
          </cell>
          <cell r="I1681" t="str">
            <v>Argentina</v>
          </cell>
          <cell r="J1681" t="str">
            <v>Argentina</v>
          </cell>
          <cell r="K1681" t="str">
            <v>San Juan</v>
          </cell>
          <cell r="L1681" t="str">
            <v>Still White</v>
          </cell>
          <cell r="M1681" t="str">
            <v>Good</v>
          </cell>
          <cell r="N1681">
            <v>2.5648</v>
          </cell>
          <cell r="O1681">
            <v>2.6718999999999999</v>
          </cell>
        </row>
        <row r="1682">
          <cell r="B1682">
            <v>44000</v>
          </cell>
          <cell r="C1682" t="str">
            <v>FC LUNARIS BY CALLIA MAL 75X6</v>
          </cell>
          <cell r="D1682" t="str">
            <v>Lunaris by Callia Malbec, San Juan</v>
          </cell>
          <cell r="E1682" t="str">
            <v>EA</v>
          </cell>
          <cell r="F1682">
            <v>6</v>
          </cell>
          <cell r="G1682" t="str">
            <v>75 cl x 6</v>
          </cell>
          <cell r="H1682" t="str">
            <v>S</v>
          </cell>
          <cell r="I1682" t="str">
            <v>Argentina</v>
          </cell>
          <cell r="J1682" t="str">
            <v>Argentina</v>
          </cell>
          <cell r="K1682" t="str">
            <v>San Juan</v>
          </cell>
          <cell r="L1682" t="str">
            <v>Still Red</v>
          </cell>
          <cell r="M1682" t="str">
            <v>Good</v>
          </cell>
          <cell r="N1682">
            <v>2.6362000000000001</v>
          </cell>
          <cell r="O1682">
            <v>2.6718999999999999</v>
          </cell>
        </row>
        <row r="1683">
          <cell r="B1683">
            <v>44008</v>
          </cell>
          <cell r="C1683" t="str">
            <v>LUNARIS BY CALLIA P GRI 75x6</v>
          </cell>
          <cell r="D1683" t="str">
            <v>Lunaris by Callia Pinot Grigio, San Juan</v>
          </cell>
          <cell r="E1683" t="str">
            <v>EA</v>
          </cell>
          <cell r="F1683">
            <v>6</v>
          </cell>
          <cell r="G1683" t="str">
            <v>75 cl x 6</v>
          </cell>
          <cell r="H1683" t="str">
            <v>S</v>
          </cell>
          <cell r="I1683" t="str">
            <v>Argentina</v>
          </cell>
          <cell r="J1683" t="str">
            <v>Argentina</v>
          </cell>
          <cell r="K1683" t="str">
            <v>San Juan</v>
          </cell>
          <cell r="L1683" t="str">
            <v>Still White</v>
          </cell>
          <cell r="M1683" t="str">
            <v>Good</v>
          </cell>
          <cell r="N1683">
            <v>2.6362000000000001</v>
          </cell>
          <cell r="O1683">
            <v>2.6718999999999999</v>
          </cell>
        </row>
        <row r="1684">
          <cell r="B1684">
            <v>24553</v>
          </cell>
          <cell r="C1684" t="str">
            <v>PORTILLO MALBEC ROSE 75x12</v>
          </cell>
          <cell r="D1684" t="str">
            <v>Portillo Malbec Rosé, Uco Valley, Mendoza</v>
          </cell>
          <cell r="E1684" t="str">
            <v>EA</v>
          </cell>
          <cell r="F1684">
            <v>12</v>
          </cell>
          <cell r="G1684" t="str">
            <v>75 cl x 12</v>
          </cell>
          <cell r="H1684" t="str">
            <v>S</v>
          </cell>
          <cell r="I1684" t="str">
            <v>Argentina</v>
          </cell>
          <cell r="J1684" t="str">
            <v>Argentina</v>
          </cell>
          <cell r="K1684" t="str">
            <v>Mendoza</v>
          </cell>
          <cell r="L1684" t="str">
            <v>Still Rose</v>
          </cell>
          <cell r="M1684" t="str">
            <v>Good</v>
          </cell>
          <cell r="N1684">
            <v>3.0087999999999999</v>
          </cell>
          <cell r="O1684">
            <v>2.6718999999999999</v>
          </cell>
        </row>
        <row r="1685">
          <cell r="B1685">
            <v>24554</v>
          </cell>
          <cell r="C1685" t="str">
            <v>PORTILLO PINOT NOIR 75x12</v>
          </cell>
          <cell r="D1685" t="str">
            <v>Portillo Pinot Noir, Uco Valley, Mendoza</v>
          </cell>
          <cell r="E1685" t="str">
            <v>EA</v>
          </cell>
          <cell r="F1685">
            <v>12</v>
          </cell>
          <cell r="G1685" t="str">
            <v>75 cl x 12</v>
          </cell>
          <cell r="H1685" t="str">
            <v>S</v>
          </cell>
          <cell r="I1685" t="str">
            <v>Argentina</v>
          </cell>
          <cell r="J1685" t="str">
            <v>Argentina</v>
          </cell>
          <cell r="K1685" t="str">
            <v>Mendoza</v>
          </cell>
          <cell r="L1685" t="str">
            <v>Still Red</v>
          </cell>
          <cell r="M1685" t="str">
            <v>Good</v>
          </cell>
          <cell r="N1685">
            <v>3.0238</v>
          </cell>
          <cell r="O1685">
            <v>2.6718999999999999</v>
          </cell>
        </row>
        <row r="1686">
          <cell r="B1686">
            <v>26980</v>
          </cell>
          <cell r="C1686" t="str">
            <v>FC PORTILLO MALBEC 75X12</v>
          </cell>
          <cell r="D1686" t="str">
            <v>Portillo Malbec, Uco Valley, Mendoza</v>
          </cell>
          <cell r="E1686" t="str">
            <v>EA</v>
          </cell>
          <cell r="F1686">
            <v>12</v>
          </cell>
          <cell r="G1686" t="str">
            <v>75 cl x 12</v>
          </cell>
          <cell r="H1686" t="str">
            <v>S</v>
          </cell>
          <cell r="I1686" t="str">
            <v>Argentina</v>
          </cell>
          <cell r="J1686" t="str">
            <v>Argentina</v>
          </cell>
          <cell r="K1686" t="str">
            <v>Mendoza</v>
          </cell>
          <cell r="L1686" t="str">
            <v>Still Red</v>
          </cell>
          <cell r="M1686" t="str">
            <v>Good</v>
          </cell>
          <cell r="N1686">
            <v>3.0087999999999999</v>
          </cell>
          <cell r="O1686">
            <v>2.6718999999999999</v>
          </cell>
        </row>
        <row r="1687">
          <cell r="B1687">
            <v>37465</v>
          </cell>
          <cell r="C1687" t="str">
            <v>PORTILLO MALBEC 150X6</v>
          </cell>
          <cell r="D1687" t="str">
            <v>Portillo Malbec, Uco Valley, Mendoza</v>
          </cell>
          <cell r="E1687" t="str">
            <v>EA</v>
          </cell>
          <cell r="F1687">
            <v>6</v>
          </cell>
          <cell r="G1687" t="str">
            <v>150cl x 6</v>
          </cell>
          <cell r="H1687" t="str">
            <v>S</v>
          </cell>
          <cell r="I1687" t="str">
            <v>Argentina</v>
          </cell>
          <cell r="J1687" t="str">
            <v>Argentina</v>
          </cell>
          <cell r="K1687" t="str">
            <v>Mendoza</v>
          </cell>
          <cell r="L1687" t="str">
            <v>Still Red</v>
          </cell>
          <cell r="M1687" t="str">
            <v>Good</v>
          </cell>
          <cell r="N1687">
            <v>6.5646000000000004</v>
          </cell>
          <cell r="O1687">
            <v>5.3437999999999999</v>
          </cell>
        </row>
        <row r="1688">
          <cell r="B1688">
            <v>41753</v>
          </cell>
          <cell r="C1688" t="str">
            <v>FC RUGGED RIDGE ZIN ROSE 75X6</v>
          </cell>
          <cell r="D1688" t="str">
            <v>Rugged Ridge Zinfandel Rose, California</v>
          </cell>
          <cell r="E1688" t="str">
            <v>EA</v>
          </cell>
          <cell r="F1688">
            <v>6</v>
          </cell>
          <cell r="G1688" t="str">
            <v>75 cl x 6</v>
          </cell>
          <cell r="H1688" t="str">
            <v>U</v>
          </cell>
          <cell r="I1688" t="str">
            <v>United States</v>
          </cell>
          <cell r="J1688" t="str">
            <v>USA</v>
          </cell>
          <cell r="K1688" t="str">
            <v>California</v>
          </cell>
          <cell r="L1688" t="str">
            <v>Still Rose</v>
          </cell>
          <cell r="M1688" t="str">
            <v>Price Fighter</v>
          </cell>
          <cell r="N1688">
            <v>1.6591</v>
          </cell>
          <cell r="O1688">
            <v>2.2444000000000002</v>
          </cell>
        </row>
        <row r="1689">
          <cell r="B1689">
            <v>45257</v>
          </cell>
          <cell r="C1689" t="str">
            <v>RUGGED RIDGE ZIN ROSE 9% 75X6</v>
          </cell>
          <cell r="D1689" t="str">
            <v>Rugged Ridge Zinfandel Rose</v>
          </cell>
          <cell r="E1689" t="str">
            <v>EA</v>
          </cell>
          <cell r="F1689">
            <v>6</v>
          </cell>
          <cell r="G1689" t="str">
            <v>75 cl x 6</v>
          </cell>
          <cell r="H1689" t="str">
            <v>U</v>
          </cell>
          <cell r="I1689" t="str">
            <v>United States</v>
          </cell>
          <cell r="J1689" t="str">
            <v>USA</v>
          </cell>
          <cell r="K1689" t="str">
            <v>California</v>
          </cell>
          <cell r="L1689" t="str">
            <v>Still Rose</v>
          </cell>
          <cell r="M1689" t="str">
            <v>Price Fighter</v>
          </cell>
          <cell r="N1689">
            <v>1.7341</v>
          </cell>
          <cell r="O1689">
            <v>1.9238</v>
          </cell>
        </row>
        <row r="1690">
          <cell r="B1690">
            <v>46149</v>
          </cell>
          <cell r="C1690" t="str">
            <v>RUGGED RIDGE ZIN ROSE 8% 75X6</v>
          </cell>
          <cell r="D1690" t="str">
            <v>Rugged Ridge Zinfandel Rose USA 8%</v>
          </cell>
          <cell r="E1690" t="str">
            <v>EA</v>
          </cell>
          <cell r="F1690">
            <v>6</v>
          </cell>
          <cell r="G1690" t="str">
            <v>75 cl x 6</v>
          </cell>
          <cell r="H1690" t="str">
            <v>S</v>
          </cell>
          <cell r="I1690" t="str">
            <v>United States</v>
          </cell>
          <cell r="J1690" t="str">
            <v>USA</v>
          </cell>
          <cell r="K1690" t="str">
            <v>California</v>
          </cell>
          <cell r="L1690" t="str">
            <v>Still Rose</v>
          </cell>
          <cell r="M1690" t="str">
            <v>Price Fighter</v>
          </cell>
          <cell r="N1690">
            <v>1.6593</v>
          </cell>
          <cell r="O1690">
            <v>1.4862</v>
          </cell>
        </row>
        <row r="1691">
          <cell r="B1691">
            <v>24582</v>
          </cell>
          <cell r="C1691" t="str">
            <v>NEDERBURG THE MANOR CS 75X6</v>
          </cell>
          <cell r="D1691" t="str">
            <v>Nederburg The Manor Cabernet Sauvignon, Western Cape</v>
          </cell>
          <cell r="E1691" t="str">
            <v>EA</v>
          </cell>
          <cell r="F1691">
            <v>6</v>
          </cell>
          <cell r="G1691" t="str">
            <v>75 cl x 6</v>
          </cell>
          <cell r="H1691" t="str">
            <v>S</v>
          </cell>
          <cell r="I1691" t="str">
            <v>South Africa</v>
          </cell>
          <cell r="J1691" t="str">
            <v>South Africa</v>
          </cell>
          <cell r="K1691" t="str">
            <v>Western Cape</v>
          </cell>
          <cell r="L1691" t="str">
            <v>Still Red</v>
          </cell>
          <cell r="M1691" t="str">
            <v>Price Fighter</v>
          </cell>
          <cell r="N1691">
            <v>2.1328999999999998</v>
          </cell>
          <cell r="O1691">
            <v>2.6718999999999999</v>
          </cell>
        </row>
        <row r="1692">
          <cell r="B1692">
            <v>24583</v>
          </cell>
          <cell r="C1692" t="str">
            <v>NEDERBURG THE MANOR CHARD 75X6</v>
          </cell>
          <cell r="D1692" t="str">
            <v>Nederburg The Manor Chardonnay, Western Cape</v>
          </cell>
          <cell r="E1692" t="str">
            <v>EA</v>
          </cell>
          <cell r="F1692">
            <v>6</v>
          </cell>
          <cell r="G1692" t="str">
            <v>75 cl x 6</v>
          </cell>
          <cell r="H1692" t="str">
            <v>S</v>
          </cell>
          <cell r="I1692" t="str">
            <v>South Africa</v>
          </cell>
          <cell r="J1692" t="str">
            <v>South Africa</v>
          </cell>
          <cell r="K1692" t="str">
            <v>Western Cape</v>
          </cell>
          <cell r="L1692" t="str">
            <v>Still White</v>
          </cell>
          <cell r="M1692" t="str">
            <v>Price Fighter</v>
          </cell>
          <cell r="N1692">
            <v>2.1328999999999998</v>
          </cell>
          <cell r="O1692">
            <v>2.6718999999999999</v>
          </cell>
        </row>
        <row r="1693">
          <cell r="B1693">
            <v>24584</v>
          </cell>
          <cell r="C1693" t="str">
            <v>NEDERBURG THE MANOR SV 75X6</v>
          </cell>
          <cell r="D1693" t="str">
            <v>Nederburg The Manor Sauvignon Blanc, Western Cape</v>
          </cell>
          <cell r="E1693" t="str">
            <v>EA</v>
          </cell>
          <cell r="F1693">
            <v>6</v>
          </cell>
          <cell r="G1693" t="str">
            <v>75 cl x 6</v>
          </cell>
          <cell r="H1693" t="str">
            <v>S</v>
          </cell>
          <cell r="I1693" t="str">
            <v>South Africa</v>
          </cell>
          <cell r="J1693" t="str">
            <v>South Africa</v>
          </cell>
          <cell r="K1693" t="str">
            <v>Western Cape</v>
          </cell>
          <cell r="L1693" t="str">
            <v>Still White</v>
          </cell>
          <cell r="M1693" t="str">
            <v>Price Fighter</v>
          </cell>
          <cell r="N1693">
            <v>2.1328999999999998</v>
          </cell>
          <cell r="O1693">
            <v>2.6718999999999999</v>
          </cell>
        </row>
        <row r="1694">
          <cell r="B1694">
            <v>24585</v>
          </cell>
          <cell r="C1694" t="str">
            <v>NEDERBURG THE MANOR SH 75X6</v>
          </cell>
          <cell r="D1694" t="str">
            <v>Nederburg The Manor Shiraz, Western Cape</v>
          </cell>
          <cell r="E1694" t="str">
            <v>EA</v>
          </cell>
          <cell r="F1694">
            <v>6</v>
          </cell>
          <cell r="G1694" t="str">
            <v>75 cl x 6</v>
          </cell>
          <cell r="H1694" t="str">
            <v>S</v>
          </cell>
          <cell r="I1694" t="str">
            <v>South Africa</v>
          </cell>
          <cell r="J1694" t="str">
            <v>South Africa</v>
          </cell>
          <cell r="K1694" t="str">
            <v>Western Cape</v>
          </cell>
          <cell r="L1694" t="str">
            <v>Still Red</v>
          </cell>
          <cell r="M1694" t="str">
            <v>Price Fighter</v>
          </cell>
          <cell r="N1694">
            <v>2.1328999999999998</v>
          </cell>
          <cell r="O1694">
            <v>2.6718999999999999</v>
          </cell>
        </row>
        <row r="1695">
          <cell r="B1695">
            <v>29042</v>
          </cell>
          <cell r="C1695" t="str">
            <v>NEDERBURG HH ANCHORMAN 75X6</v>
          </cell>
          <cell r="D1695" t="str">
            <v>Nederburg The Anchorman Chenin Blanc, Western Cape</v>
          </cell>
          <cell r="E1695" t="str">
            <v>EA</v>
          </cell>
          <cell r="F1695">
            <v>6</v>
          </cell>
          <cell r="G1695" t="str">
            <v>75 cl x 6</v>
          </cell>
          <cell r="H1695" t="str">
            <v>U</v>
          </cell>
          <cell r="I1695" t="str">
            <v>South Africa</v>
          </cell>
          <cell r="J1695" t="str">
            <v>South Africa</v>
          </cell>
          <cell r="K1695" t="str">
            <v>Western Cape</v>
          </cell>
          <cell r="L1695" t="str">
            <v>Still White</v>
          </cell>
          <cell r="M1695" t="str">
            <v>Better</v>
          </cell>
          <cell r="N1695">
            <v>6.3228999999999997</v>
          </cell>
          <cell r="O1695">
            <v>2.6718999999999999</v>
          </cell>
        </row>
        <row r="1696">
          <cell r="B1696">
            <v>29052</v>
          </cell>
          <cell r="C1696" t="str">
            <v>NEDERBURG HH BREWMASTER 75x6</v>
          </cell>
          <cell r="D1696" t="str">
            <v>Nederburg The Brewmaster, Western Cape</v>
          </cell>
          <cell r="E1696" t="str">
            <v>EA</v>
          </cell>
          <cell r="F1696">
            <v>6</v>
          </cell>
          <cell r="G1696" t="str">
            <v>75 cl x 6</v>
          </cell>
          <cell r="H1696" t="str">
            <v>U</v>
          </cell>
          <cell r="I1696" t="str">
            <v>South Africa</v>
          </cell>
          <cell r="J1696" t="str">
            <v>South Africa</v>
          </cell>
          <cell r="K1696" t="str">
            <v>Western Cape</v>
          </cell>
          <cell r="L1696" t="str">
            <v>Still Red</v>
          </cell>
          <cell r="M1696" t="str">
            <v>Better</v>
          </cell>
          <cell r="N1696">
            <v>6.3379000000000003</v>
          </cell>
          <cell r="O1696">
            <v>2.6718999999999999</v>
          </cell>
        </row>
        <row r="1697">
          <cell r="B1697">
            <v>29058</v>
          </cell>
          <cell r="C1697" t="str">
            <v>NEDERBURG HH MOTORCYCLE 75X6</v>
          </cell>
          <cell r="D1697" t="str">
            <v>Nederburg The Motorcycle Marvel Grenache-Carignan-Shiraz, Western Cape</v>
          </cell>
          <cell r="E1697" t="str">
            <v>EA</v>
          </cell>
          <cell r="F1697">
            <v>6</v>
          </cell>
          <cell r="G1697" t="str">
            <v>75 cl x 6</v>
          </cell>
          <cell r="H1697" t="str">
            <v>U</v>
          </cell>
          <cell r="I1697" t="str">
            <v>South Africa</v>
          </cell>
          <cell r="J1697" t="str">
            <v>South Africa</v>
          </cell>
          <cell r="K1697" t="str">
            <v>Western Cape</v>
          </cell>
          <cell r="L1697" t="str">
            <v>Still Red</v>
          </cell>
          <cell r="M1697" t="str">
            <v>Better</v>
          </cell>
          <cell r="N1697">
            <v>6.3379000000000003</v>
          </cell>
          <cell r="O1697">
            <v>2.6718999999999999</v>
          </cell>
        </row>
        <row r="1698">
          <cell r="B1698">
            <v>29059</v>
          </cell>
          <cell r="C1698" t="str">
            <v>NEDERBURG HH BEAUT LADY75X6</v>
          </cell>
          <cell r="D1698" t="str">
            <v>Nederburg The Beautiful Lady Gewürztraminer, Stellenbosch</v>
          </cell>
          <cell r="E1698" t="str">
            <v>EA</v>
          </cell>
          <cell r="F1698">
            <v>6</v>
          </cell>
          <cell r="G1698" t="str">
            <v>75 cl x 6</v>
          </cell>
          <cell r="H1698" t="str">
            <v>U</v>
          </cell>
          <cell r="I1698" t="str">
            <v>South Africa</v>
          </cell>
          <cell r="J1698" t="str">
            <v>South Africa</v>
          </cell>
          <cell r="K1698" t="str">
            <v>Stellenbosch</v>
          </cell>
          <cell r="L1698" t="str">
            <v>Still White</v>
          </cell>
          <cell r="M1698" t="str">
            <v>Better</v>
          </cell>
          <cell r="N1698">
            <v>5.8528000000000002</v>
          </cell>
          <cell r="O1698">
            <v>2.6718999999999999</v>
          </cell>
        </row>
        <row r="1699">
          <cell r="B1699">
            <v>29060</v>
          </cell>
          <cell r="C1699" t="str">
            <v>NEDERBURG TWO CENTURIES 75X6</v>
          </cell>
          <cell r="D1699" t="str">
            <v>Nederburg Two Centuries, Western Cape</v>
          </cell>
          <cell r="E1699" t="str">
            <v>EA</v>
          </cell>
          <cell r="F1699">
            <v>6</v>
          </cell>
          <cell r="G1699" t="str">
            <v>75 cl x 6</v>
          </cell>
          <cell r="H1699" t="str">
            <v>U</v>
          </cell>
          <cell r="I1699" t="str">
            <v>South Africa</v>
          </cell>
          <cell r="J1699" t="str">
            <v>South Africa</v>
          </cell>
          <cell r="K1699" t="str">
            <v>Western Cape</v>
          </cell>
          <cell r="L1699" t="str">
            <v>Still Red</v>
          </cell>
          <cell r="M1699" t="str">
            <v>Best</v>
          </cell>
          <cell r="N1699">
            <v>17.497199999999999</v>
          </cell>
          <cell r="O1699">
            <v>2.6718999999999999</v>
          </cell>
        </row>
        <row r="1700">
          <cell r="B1700">
            <v>29101</v>
          </cell>
          <cell r="C1700" t="str">
            <v>NEDERBURG MANOR CHENIN 75X6</v>
          </cell>
          <cell r="D1700" t="str">
            <v>Nederburg The Manor Chenin Blanc, Western Cape</v>
          </cell>
          <cell r="E1700" t="str">
            <v>EA</v>
          </cell>
          <cell r="F1700">
            <v>6</v>
          </cell>
          <cell r="G1700" t="str">
            <v>75 cl x 6</v>
          </cell>
          <cell r="H1700" t="str">
            <v>S</v>
          </cell>
          <cell r="I1700" t="str">
            <v>South Africa</v>
          </cell>
          <cell r="J1700" t="str">
            <v>South Africa</v>
          </cell>
          <cell r="K1700" t="str">
            <v>Western Cape</v>
          </cell>
          <cell r="L1700" t="str">
            <v>Still White</v>
          </cell>
          <cell r="M1700" t="str">
            <v>Good</v>
          </cell>
          <cell r="N1700">
            <v>2.1179000000000001</v>
          </cell>
          <cell r="O1700">
            <v>2.6718999999999999</v>
          </cell>
        </row>
        <row r="1701">
          <cell r="B1701">
            <v>24581</v>
          </cell>
          <cell r="C1701" t="str">
            <v>NEDERBURG LATE HARVEST 37.5X12</v>
          </cell>
          <cell r="D1701" t="str">
            <v>Nederburg Winemaker's Reserve Noble Late Harvest, South Africa</v>
          </cell>
          <cell r="E1701" t="str">
            <v>EA</v>
          </cell>
          <cell r="F1701">
            <v>12</v>
          </cell>
          <cell r="G1701" t="str">
            <v>37.5 cl x 12</v>
          </cell>
          <cell r="H1701" t="str">
            <v>U</v>
          </cell>
          <cell r="I1701" t="str">
            <v>South Africa</v>
          </cell>
          <cell r="J1701" t="str">
            <v>South Africa</v>
          </cell>
          <cell r="K1701" t="str">
            <v>Western Cape</v>
          </cell>
          <cell r="L1701" t="str">
            <v>Still White</v>
          </cell>
          <cell r="M1701" t="str">
            <v>Best</v>
          </cell>
          <cell r="N1701">
            <v>6.3316999999999997</v>
          </cell>
          <cell r="O1701">
            <v>1.1756</v>
          </cell>
        </row>
        <row r="1702">
          <cell r="B1702">
            <v>40770</v>
          </cell>
          <cell r="C1702" t="str">
            <v>BRANCOTT SAUV B STONEGATE 75x6</v>
          </cell>
          <cell r="D1702" t="str">
            <v>Brancott Estate Sauvignon Blanc, Marlborough (Stonegate Only)</v>
          </cell>
          <cell r="E1702" t="str">
            <v>EA</v>
          </cell>
          <cell r="F1702">
            <v>6</v>
          </cell>
          <cell r="G1702" t="str">
            <v>75 cl x 6</v>
          </cell>
          <cell r="H1702" t="str">
            <v>S</v>
          </cell>
          <cell r="I1702" t="str">
            <v>New Zealand</v>
          </cell>
          <cell r="J1702" t="str">
            <v>New Zealand</v>
          </cell>
          <cell r="K1702" t="str">
            <v>New Zealand</v>
          </cell>
          <cell r="L1702" t="str">
            <v>Still White</v>
          </cell>
          <cell r="M1702" t="str">
            <v>Good</v>
          </cell>
          <cell r="N1702">
            <v>4.5244</v>
          </cell>
          <cell r="O1702">
            <v>2.6718999999999999</v>
          </cell>
        </row>
        <row r="1703">
          <cell r="B1703">
            <v>42523</v>
          </cell>
          <cell r="C1703" t="str">
            <v>BRANCOTT SAUVIGNON BLANC 75x6</v>
          </cell>
          <cell r="D1703" t="str">
            <v>Brancott Estate Sauvignon Blanc, Marlborough</v>
          </cell>
          <cell r="E1703" t="str">
            <v>EA</v>
          </cell>
          <cell r="F1703">
            <v>6</v>
          </cell>
          <cell r="G1703" t="str">
            <v>75 cl x 6</v>
          </cell>
          <cell r="H1703" t="str">
            <v>U</v>
          </cell>
          <cell r="I1703" t="str">
            <v>New Zealand</v>
          </cell>
          <cell r="J1703" t="str">
            <v>New Zealand</v>
          </cell>
          <cell r="K1703" t="str">
            <v>New Zealand</v>
          </cell>
          <cell r="L1703" t="str">
            <v>Still White</v>
          </cell>
          <cell r="M1703" t="str">
            <v>Good</v>
          </cell>
          <cell r="N1703">
            <v>4.0594000000000001</v>
          </cell>
          <cell r="O1703">
            <v>2.6718999999999999</v>
          </cell>
        </row>
        <row r="1704">
          <cell r="B1704">
            <v>31643</v>
          </cell>
          <cell r="C1704" t="str">
            <v>GORDONNE LA CHAPELL ROSE 75X6</v>
          </cell>
          <cell r="D1704" t="str">
            <v>Côtes de Provence Rosé, La Chapelle Gordonne, Château La Gordonne</v>
          </cell>
          <cell r="E1704" t="str">
            <v>EA</v>
          </cell>
          <cell r="F1704">
            <v>6</v>
          </cell>
          <cell r="G1704" t="str">
            <v>75 cl x 6</v>
          </cell>
          <cell r="H1704" t="str">
            <v>S</v>
          </cell>
          <cell r="I1704" t="str">
            <v>France</v>
          </cell>
          <cell r="J1704" t="str">
            <v>France</v>
          </cell>
          <cell r="K1704" t="str">
            <v>Provence</v>
          </cell>
          <cell r="L1704" t="str">
            <v>Still Rose</v>
          </cell>
          <cell r="M1704" t="str">
            <v>Best</v>
          </cell>
          <cell r="N1704">
            <v>12.8766</v>
          </cell>
          <cell r="O1704">
            <v>2.6718999999999999</v>
          </cell>
        </row>
        <row r="1705">
          <cell r="B1705">
            <v>33028</v>
          </cell>
          <cell r="C1705" t="str">
            <v>GORDONNE GRAVIERES ROSE 75X6</v>
          </cell>
          <cell r="D1705" t="str">
            <v>Côtes de Provence Rosé Domaine Gordonne Les Gravieres</v>
          </cell>
          <cell r="E1705" t="str">
            <v>EA</v>
          </cell>
          <cell r="F1705">
            <v>6</v>
          </cell>
          <cell r="G1705" t="str">
            <v>75 cl x 6</v>
          </cell>
          <cell r="H1705" t="str">
            <v>S</v>
          </cell>
          <cell r="I1705" t="str">
            <v>France</v>
          </cell>
          <cell r="J1705" t="str">
            <v>France</v>
          </cell>
          <cell r="K1705" t="str">
            <v>Provence</v>
          </cell>
          <cell r="L1705" t="str">
            <v>Still Rose</v>
          </cell>
          <cell r="M1705" t="str">
            <v>Good</v>
          </cell>
          <cell r="N1705">
            <v>5.1466000000000003</v>
          </cell>
          <cell r="O1705">
            <v>2.6718999999999999</v>
          </cell>
        </row>
        <row r="1706">
          <cell r="B1706">
            <v>42650</v>
          </cell>
          <cell r="C1706" t="str">
            <v>CHATEAU LA GORDONNE 75X6</v>
          </cell>
          <cell r="D1706" t="str">
            <v>Côtes de Provence Rosé, Vérité du Terroir, Château La Gordonne</v>
          </cell>
          <cell r="E1706" t="str">
            <v>EA</v>
          </cell>
          <cell r="F1706">
            <v>6</v>
          </cell>
          <cell r="G1706" t="str">
            <v>75 cl x 6</v>
          </cell>
          <cell r="H1706" t="str">
            <v>U</v>
          </cell>
          <cell r="I1706" t="str">
            <v>France</v>
          </cell>
          <cell r="J1706" t="str">
            <v>France</v>
          </cell>
          <cell r="K1706" t="str">
            <v>Provence</v>
          </cell>
          <cell r="L1706" t="str">
            <v>Still Rose</v>
          </cell>
          <cell r="M1706" t="str">
            <v>Better</v>
          </cell>
          <cell r="N1706">
            <v>6.5963000000000003</v>
          </cell>
          <cell r="O1706">
            <v>2.6718999999999999</v>
          </cell>
        </row>
        <row r="1707">
          <cell r="B1707">
            <v>44390</v>
          </cell>
          <cell r="C1707" t="str">
            <v>ORG CHATEAU LA GORDONNE 75X6</v>
          </cell>
          <cell r="D1707" t="str">
            <v xml:space="preserve">Chateau La Gordonne 'Verite du Terroir' Organic Cotes de Provence
</v>
          </cell>
          <cell r="E1707" t="str">
            <v>EA</v>
          </cell>
          <cell r="F1707">
            <v>6</v>
          </cell>
          <cell r="G1707" t="str">
            <v>75 cl x 6</v>
          </cell>
          <cell r="H1707" t="str">
            <v>S</v>
          </cell>
          <cell r="I1707" t="str">
            <v>France</v>
          </cell>
          <cell r="J1707" t="str">
            <v>France</v>
          </cell>
          <cell r="L1707" t="str">
            <v>Still Rose</v>
          </cell>
          <cell r="M1707" t="str">
            <v>Better</v>
          </cell>
          <cell r="N1707">
            <v>6.1992000000000003</v>
          </cell>
          <cell r="O1707">
            <v>2.6718999999999999</v>
          </cell>
        </row>
        <row r="1708">
          <cell r="B1708">
            <v>38946</v>
          </cell>
          <cell r="C1708" t="str">
            <v>CHA LA GORDONNE LA CHAPP 150X3</v>
          </cell>
          <cell r="D1708" t="str">
            <v>Chateau La Gordonne La Chappelle (Direct Delivery)</v>
          </cell>
          <cell r="E1708" t="str">
            <v>EA</v>
          </cell>
          <cell r="F1708">
            <v>3</v>
          </cell>
          <cell r="G1708" t="str">
            <v>1.5 lt x 3</v>
          </cell>
          <cell r="H1708" t="str">
            <v>U</v>
          </cell>
          <cell r="I1708" t="str">
            <v>France</v>
          </cell>
          <cell r="J1708" t="str">
            <v>France</v>
          </cell>
          <cell r="K1708" t="str">
            <v>Provence</v>
          </cell>
          <cell r="L1708" t="str">
            <v>Still Rose</v>
          </cell>
          <cell r="M1708" t="str">
            <v>Best</v>
          </cell>
          <cell r="N1708">
            <v>28.509699999999999</v>
          </cell>
          <cell r="O1708">
            <v>5.3437999999999999</v>
          </cell>
        </row>
        <row r="1709">
          <cell r="B1709">
            <v>31644</v>
          </cell>
          <cell r="C1709" t="str">
            <v>LA GORDONNE VERITE ROSE 150X3</v>
          </cell>
          <cell r="D1709" t="str">
            <v>Côtes de Provence Rosé, Château La Gordonne, Vérité du Terroir</v>
          </cell>
          <cell r="E1709" t="str">
            <v>EA</v>
          </cell>
          <cell r="F1709">
            <v>3</v>
          </cell>
          <cell r="G1709" t="str">
            <v>150cl x 3</v>
          </cell>
          <cell r="H1709" t="str">
            <v>U</v>
          </cell>
          <cell r="I1709" t="str">
            <v>France</v>
          </cell>
          <cell r="J1709" t="str">
            <v>France</v>
          </cell>
          <cell r="K1709" t="str">
            <v>Provence</v>
          </cell>
          <cell r="L1709" t="str">
            <v>Still Rose</v>
          </cell>
          <cell r="M1709" t="str">
            <v>Best</v>
          </cell>
          <cell r="N1709">
            <v>15.713699999999999</v>
          </cell>
          <cell r="O1709">
            <v>5.3437999999999999</v>
          </cell>
        </row>
        <row r="1710">
          <cell r="B1710">
            <v>24489</v>
          </cell>
          <cell r="C1710" t="str">
            <v>CH MONTCABRIER SAUV BLAN 75x12</v>
          </cell>
          <cell r="D1710" t="str">
            <v>Château Montcabrier Sauvignon Blanc-Sémillon, Bordeaux Supérieur</v>
          </cell>
          <cell r="E1710" t="str">
            <v>EA</v>
          </cell>
          <cell r="F1710">
            <v>12</v>
          </cell>
          <cell r="G1710" t="str">
            <v>75 cl x 12</v>
          </cell>
          <cell r="H1710" t="str">
            <v>U</v>
          </cell>
          <cell r="I1710" t="str">
            <v>France</v>
          </cell>
          <cell r="J1710" t="str">
            <v>France</v>
          </cell>
          <cell r="K1710" t="str">
            <v>Bordeaux</v>
          </cell>
          <cell r="L1710" t="str">
            <v>Still White</v>
          </cell>
          <cell r="M1710" t="str">
            <v>Good</v>
          </cell>
          <cell r="N1710">
            <v>2.8902000000000001</v>
          </cell>
          <cell r="O1710">
            <v>2.6718999999999999</v>
          </cell>
        </row>
        <row r="1711">
          <cell r="B1711">
            <v>24490</v>
          </cell>
          <cell r="C1711" t="str">
            <v>CHATEAU DES BARDES 75x12</v>
          </cell>
          <cell r="D1711" t="str">
            <v>Château des Bardes, Saint-Émilion Grand Cru</v>
          </cell>
          <cell r="E1711" t="str">
            <v>EA</v>
          </cell>
          <cell r="F1711">
            <v>12</v>
          </cell>
          <cell r="G1711" t="str">
            <v>75 cl x 12</v>
          </cell>
          <cell r="H1711" t="str">
            <v>S</v>
          </cell>
          <cell r="I1711" t="str">
            <v>France</v>
          </cell>
          <cell r="J1711" t="str">
            <v>France</v>
          </cell>
          <cell r="K1711" t="str">
            <v>Bordeaux</v>
          </cell>
          <cell r="L1711" t="str">
            <v>Still Red</v>
          </cell>
          <cell r="M1711" t="str">
            <v>Better</v>
          </cell>
          <cell r="N1711">
            <v>6.9691000000000001</v>
          </cell>
          <cell r="O1711">
            <v>2.6718999999999999</v>
          </cell>
        </row>
        <row r="1712">
          <cell r="B1712">
            <v>24491</v>
          </cell>
          <cell r="C1712" t="str">
            <v>CHATEAU MONTCABRIER RED 75x12</v>
          </cell>
          <cell r="D1712" t="str">
            <v>Château Montcabrier, Bordeaux Supérieur</v>
          </cell>
          <cell r="E1712" t="str">
            <v>EA</v>
          </cell>
          <cell r="F1712">
            <v>12</v>
          </cell>
          <cell r="G1712" t="str">
            <v>75 cl x 12</v>
          </cell>
          <cell r="H1712" t="str">
            <v>U</v>
          </cell>
          <cell r="I1712" t="str">
            <v>France</v>
          </cell>
          <cell r="J1712" t="str">
            <v>France</v>
          </cell>
          <cell r="K1712" t="str">
            <v>Bordeaux</v>
          </cell>
          <cell r="L1712" t="str">
            <v>Still Red</v>
          </cell>
          <cell r="M1712" t="str">
            <v>Good</v>
          </cell>
          <cell r="N1712">
            <v>2.7989999999999999</v>
          </cell>
          <cell r="O1712">
            <v>2.6718999999999999</v>
          </cell>
        </row>
        <row r="1713">
          <cell r="B1713">
            <v>33348</v>
          </cell>
          <cell r="C1713" t="str">
            <v>CH PONTET BAYARD 75x12</v>
          </cell>
          <cell r="D1713" t="str">
            <v>Château Pontet Bayard, Montagne-Saint-Émilion</v>
          </cell>
          <cell r="E1713" t="str">
            <v>EA</v>
          </cell>
          <cell r="F1713">
            <v>12</v>
          </cell>
          <cell r="G1713" t="str">
            <v>75 cl x 12</v>
          </cell>
          <cell r="H1713" t="str">
            <v>S</v>
          </cell>
          <cell r="I1713" t="str">
            <v>France</v>
          </cell>
          <cell r="J1713" t="str">
            <v>France</v>
          </cell>
          <cell r="K1713" t="str">
            <v>Bordeaux</v>
          </cell>
          <cell r="L1713" t="str">
            <v>Still Red</v>
          </cell>
          <cell r="M1713" t="str">
            <v>Better</v>
          </cell>
          <cell r="N1713">
            <v>5.2148000000000003</v>
          </cell>
          <cell r="O1713">
            <v>2.6718999999999999</v>
          </cell>
        </row>
        <row r="1714">
          <cell r="B1714">
            <v>33349</v>
          </cell>
          <cell r="C1714" t="str">
            <v>CH BOUTISSE ST EMILION 75x12</v>
          </cell>
          <cell r="D1714" t="str">
            <v>Château Boutisse, Saint-Émilion Grand Cru</v>
          </cell>
          <cell r="E1714" t="str">
            <v>EA</v>
          </cell>
          <cell r="F1714">
            <v>12</v>
          </cell>
          <cell r="G1714" t="str">
            <v>75 cl x 12</v>
          </cell>
          <cell r="H1714" t="str">
            <v>U</v>
          </cell>
          <cell r="I1714" t="str">
            <v>France</v>
          </cell>
          <cell r="J1714" t="str">
            <v>France</v>
          </cell>
          <cell r="K1714" t="str">
            <v>Bordeaux</v>
          </cell>
          <cell r="L1714" t="str">
            <v>Still Red</v>
          </cell>
          <cell r="M1714" t="str">
            <v>Best</v>
          </cell>
          <cell r="N1714">
            <v>12.2323</v>
          </cell>
          <cell r="O1714">
            <v>3.2063000000000001</v>
          </cell>
        </row>
        <row r="1715">
          <cell r="B1715">
            <v>45663</v>
          </cell>
          <cell r="C1715" t="str">
            <v>CH BOUTISSE ST EMIL 14.5%75X12</v>
          </cell>
          <cell r="D1715" t="str">
            <v>Château Boutisse, Saint-Émilion Grand Cru</v>
          </cell>
          <cell r="E1715" t="str">
            <v>EA</v>
          </cell>
          <cell r="F1715">
            <v>12</v>
          </cell>
          <cell r="G1715" t="str">
            <v>75 cl x 12</v>
          </cell>
          <cell r="H1715" t="str">
            <v>S</v>
          </cell>
          <cell r="I1715" t="str">
            <v>France</v>
          </cell>
          <cell r="J1715" t="str">
            <v>France</v>
          </cell>
          <cell r="K1715" t="str">
            <v>Bordeaux</v>
          </cell>
          <cell r="L1715" t="str">
            <v>Still Red</v>
          </cell>
          <cell r="M1715" t="str">
            <v>Best</v>
          </cell>
          <cell r="N1715">
            <v>12.2698</v>
          </cell>
          <cell r="O1715">
            <v>2.6718999999999999</v>
          </cell>
        </row>
        <row r="1716">
          <cell r="B1716">
            <v>37642</v>
          </cell>
          <cell r="C1716" t="str">
            <v>CH OLIVIER PESSAC BLANC 75X6</v>
          </cell>
          <cell r="D1716" t="str">
            <v>Château Olivier Pessac-Léognan Grand Cru Classé Blanc</v>
          </cell>
          <cell r="E1716" t="str">
            <v>EA</v>
          </cell>
          <cell r="F1716">
            <v>6</v>
          </cell>
          <cell r="G1716" t="str">
            <v>75 cl x 6</v>
          </cell>
          <cell r="H1716" t="str">
            <v>S</v>
          </cell>
          <cell r="I1716" t="str">
            <v>France</v>
          </cell>
          <cell r="J1716" t="str">
            <v>France</v>
          </cell>
          <cell r="K1716" t="str">
            <v>Bordeaux</v>
          </cell>
          <cell r="L1716" t="str">
            <v>Still White</v>
          </cell>
          <cell r="M1716" t="str">
            <v>Best</v>
          </cell>
          <cell r="N1716">
            <v>18.020499999999998</v>
          </cell>
          <cell r="O1716">
            <v>2.6718999999999999</v>
          </cell>
        </row>
        <row r="1717">
          <cell r="B1717">
            <v>37643</v>
          </cell>
          <cell r="C1717" t="str">
            <v>CH OLIVIER PESSAC ROUGE 75X6</v>
          </cell>
          <cell r="D1717" t="str">
            <v>Château Olivier Pessac-Léognan Cru Classé Rouge</v>
          </cell>
          <cell r="E1717" t="str">
            <v>EA</v>
          </cell>
          <cell r="F1717">
            <v>6</v>
          </cell>
          <cell r="G1717" t="str">
            <v>75 cl x 6</v>
          </cell>
          <cell r="H1717" t="str">
            <v>S</v>
          </cell>
          <cell r="I1717" t="str">
            <v>France</v>
          </cell>
          <cell r="J1717" t="str">
            <v>France</v>
          </cell>
          <cell r="K1717" t="str">
            <v>Bordeaux</v>
          </cell>
          <cell r="L1717" t="str">
            <v>Still Red</v>
          </cell>
          <cell r="M1717" t="str">
            <v>Best</v>
          </cell>
          <cell r="N1717">
            <v>18.459099999999999</v>
          </cell>
          <cell r="O1717">
            <v>2.6718999999999999</v>
          </cell>
        </row>
        <row r="1718">
          <cell r="B1718">
            <v>43121</v>
          </cell>
          <cell r="C1718" t="str">
            <v>CHATEAU MONTCABRIER RED 75x6</v>
          </cell>
          <cell r="D1718" t="str">
            <v>Château Montcabrier, Bordeaux Supérieur</v>
          </cell>
          <cell r="E1718" t="str">
            <v>EA</v>
          </cell>
          <cell r="F1718">
            <v>6</v>
          </cell>
          <cell r="G1718" t="str">
            <v>75 cl x 6</v>
          </cell>
          <cell r="H1718" t="str">
            <v>U</v>
          </cell>
          <cell r="I1718" t="str">
            <v>France</v>
          </cell>
          <cell r="J1718" t="str">
            <v>France</v>
          </cell>
          <cell r="K1718" t="str">
            <v>Bordeaux</v>
          </cell>
          <cell r="M1718" t="str">
            <v>Good</v>
          </cell>
          <cell r="N1718">
            <v>3.1082000000000001</v>
          </cell>
          <cell r="O1718">
            <v>2.6718999999999999</v>
          </cell>
        </row>
        <row r="1719">
          <cell r="B1719">
            <v>43401</v>
          </cell>
          <cell r="C1719" t="str">
            <v>CH MONTCABRIER SAUV BLAN 75x6</v>
          </cell>
          <cell r="D1719" t="str">
            <v>Chateau Montcabrier Sauvignon Blanc-Semillon, Bordeaux Superieur</v>
          </cell>
          <cell r="E1719" t="str">
            <v>EA</v>
          </cell>
          <cell r="F1719">
            <v>6</v>
          </cell>
          <cell r="G1719" t="str">
            <v>75 cl x 6</v>
          </cell>
          <cell r="H1719" t="str">
            <v>S</v>
          </cell>
          <cell r="I1719" t="str">
            <v>France</v>
          </cell>
          <cell r="J1719" t="str">
            <v>France</v>
          </cell>
          <cell r="K1719" t="str">
            <v>Bordeaux</v>
          </cell>
          <cell r="M1719" t="str">
            <v>Good</v>
          </cell>
          <cell r="N1719">
            <v>2.9765999999999999</v>
          </cell>
          <cell r="O1719">
            <v>2.6718999999999999</v>
          </cell>
        </row>
        <row r="1720">
          <cell r="B1720">
            <v>30485</v>
          </cell>
          <cell r="C1720" t="str">
            <v>SALENTEIN BARREL MALBEC 150X6</v>
          </cell>
          <cell r="D1720" t="str">
            <v>Salentein Barrel Selection Malbec, Uco Valley, Mendoza</v>
          </cell>
          <cell r="E1720" t="str">
            <v>EA</v>
          </cell>
          <cell r="F1720">
            <v>6</v>
          </cell>
          <cell r="G1720" t="str">
            <v>1.5 lt x 6</v>
          </cell>
          <cell r="H1720" t="str">
            <v>S</v>
          </cell>
          <cell r="I1720" t="str">
            <v>Argentina</v>
          </cell>
          <cell r="J1720" t="str">
            <v>Argentina</v>
          </cell>
          <cell r="K1720" t="str">
            <v>Mendoza</v>
          </cell>
          <cell r="L1720" t="str">
            <v>Still Red</v>
          </cell>
          <cell r="M1720" t="str">
            <v>Better</v>
          </cell>
          <cell r="N1720">
            <v>12.54</v>
          </cell>
          <cell r="O1720">
            <v>5.3437999999999999</v>
          </cell>
        </row>
        <row r="1721">
          <cell r="B1721">
            <v>38187</v>
          </cell>
          <cell r="C1721" t="str">
            <v>SALENTEIN BARREL CHARD 75X12</v>
          </cell>
          <cell r="D1721" t="str">
            <v>Salentein Barrel Selection Chardonnay, Mendoza</v>
          </cell>
          <cell r="E1721" t="str">
            <v>EA</v>
          </cell>
          <cell r="F1721">
            <v>12</v>
          </cell>
          <cell r="G1721" t="str">
            <v>75 cl x 12</v>
          </cell>
          <cell r="H1721" t="str">
            <v>S</v>
          </cell>
          <cell r="I1721" t="str">
            <v>Argentina</v>
          </cell>
          <cell r="J1721" t="str">
            <v>Argentina</v>
          </cell>
          <cell r="K1721" t="str">
            <v>Mendoza</v>
          </cell>
          <cell r="L1721" t="str">
            <v>Still White</v>
          </cell>
          <cell r="M1721" t="str">
            <v>Good</v>
          </cell>
          <cell r="N1721">
            <v>4.8762999999999996</v>
          </cell>
          <cell r="O1721">
            <v>2.6718999999999999</v>
          </cell>
        </row>
        <row r="1722">
          <cell r="B1722">
            <v>42548</v>
          </cell>
          <cell r="C1722" t="str">
            <v>SALENTEIN BARREL SEL CAB 75X12</v>
          </cell>
          <cell r="D1722" t="str">
            <v>Salentein Barrel Selection Cabernet Sauvignon, Uco Valley, Mendoza</v>
          </cell>
          <cell r="E1722" t="str">
            <v>EA</v>
          </cell>
          <cell r="F1722">
            <v>12</v>
          </cell>
          <cell r="G1722" t="str">
            <v>75 cl x 12</v>
          </cell>
          <cell r="H1722" t="str">
            <v>S</v>
          </cell>
          <cell r="I1722" t="str">
            <v>Argentina</v>
          </cell>
          <cell r="J1722" t="str">
            <v>Argentina</v>
          </cell>
          <cell r="K1722" t="str">
            <v>Mendoza</v>
          </cell>
          <cell r="L1722" t="str">
            <v>Still Red</v>
          </cell>
          <cell r="M1722" t="str">
            <v>Better</v>
          </cell>
          <cell r="N1722">
            <v>5.5811999999999999</v>
          </cell>
          <cell r="O1722">
            <v>2.6718999999999999</v>
          </cell>
        </row>
        <row r="1723">
          <cell r="B1723">
            <v>42549</v>
          </cell>
          <cell r="C1723" t="str">
            <v>SALENTEIN BARREL MALB 75X12</v>
          </cell>
          <cell r="D1723" t="str">
            <v>Salentein Barrel Selection Malbec, Uco Valley, Mendoza</v>
          </cell>
          <cell r="E1723" t="str">
            <v>EA</v>
          </cell>
          <cell r="F1723">
            <v>12</v>
          </cell>
          <cell r="G1723" t="str">
            <v>75 cl x 12</v>
          </cell>
          <cell r="H1723" t="str">
            <v>S</v>
          </cell>
          <cell r="I1723" t="str">
            <v>Argentina</v>
          </cell>
          <cell r="J1723" t="str">
            <v>Argentina</v>
          </cell>
          <cell r="K1723" t="str">
            <v>Mendoza</v>
          </cell>
          <cell r="L1723" t="str">
            <v>Still Red</v>
          </cell>
          <cell r="M1723" t="str">
            <v>Better</v>
          </cell>
          <cell r="N1723">
            <v>5.5811999999999999</v>
          </cell>
          <cell r="O1723">
            <v>2.6718999999999999</v>
          </cell>
        </row>
        <row r="1724">
          <cell r="B1724">
            <v>38546</v>
          </cell>
          <cell r="C1724" t="str">
            <v>ROZES LBV PORT 75X6</v>
          </cell>
          <cell r="D1724" t="str">
            <v>Rozes LBV Port, Gift Box</v>
          </cell>
          <cell r="E1724" t="str">
            <v>EA</v>
          </cell>
          <cell r="F1724">
            <v>6</v>
          </cell>
          <cell r="G1724" t="str">
            <v>75 cl x 6</v>
          </cell>
          <cell r="H1724" t="str">
            <v>S</v>
          </cell>
          <cell r="I1724" t="str">
            <v>Portugal</v>
          </cell>
          <cell r="J1724" t="str">
            <v>Italy</v>
          </cell>
          <cell r="K1724" t="str">
            <v>Friuli-Venezia Giulia</v>
          </cell>
          <cell r="L1724" t="str">
            <v>Still Red</v>
          </cell>
          <cell r="M1724" t="str">
            <v>Better</v>
          </cell>
          <cell r="N1724">
            <v>16.831299999999999</v>
          </cell>
          <cell r="O1724">
            <v>4.2750000000000004</v>
          </cell>
        </row>
        <row r="1725">
          <cell r="B1725">
            <v>38547</v>
          </cell>
          <cell r="C1725" t="str">
            <v>ROZES 10 YR OLD TAWNY 75X6</v>
          </cell>
          <cell r="D1725" t="str">
            <v>Rozes 10 Year Old Tawny Port, Gift Box</v>
          </cell>
          <cell r="E1725" t="str">
            <v>EA</v>
          </cell>
          <cell r="F1725">
            <v>6</v>
          </cell>
          <cell r="G1725" t="str">
            <v>75 cl x 6</v>
          </cell>
          <cell r="H1725" t="str">
            <v>U</v>
          </cell>
          <cell r="I1725" t="str">
            <v>Portugal</v>
          </cell>
          <cell r="J1725" t="str">
            <v>Italy</v>
          </cell>
          <cell r="K1725" t="str">
            <v>Friuli-Venezia Giulia</v>
          </cell>
          <cell r="L1725" t="str">
            <v>Still Red</v>
          </cell>
          <cell r="M1725" t="str">
            <v>Better</v>
          </cell>
          <cell r="N1725">
            <v>14.069599999999999</v>
          </cell>
          <cell r="O1725">
            <v>4.2750000000000004</v>
          </cell>
        </row>
        <row r="1726">
          <cell r="B1726">
            <v>38548</v>
          </cell>
          <cell r="C1726" t="str">
            <v>ROZES 20 YEAR OLD PORT 75X6</v>
          </cell>
          <cell r="D1726" t="str">
            <v>Rozes 20 Year Old Port</v>
          </cell>
          <cell r="E1726" t="str">
            <v>EA</v>
          </cell>
          <cell r="F1726">
            <v>6</v>
          </cell>
          <cell r="G1726" t="str">
            <v>75 cl x 6</v>
          </cell>
          <cell r="H1726" t="str">
            <v>U</v>
          </cell>
          <cell r="I1726" t="str">
            <v>Portugal</v>
          </cell>
          <cell r="J1726" t="str">
            <v>Italy</v>
          </cell>
          <cell r="K1726" t="str">
            <v>Friuli-Venezia Giulia</v>
          </cell>
          <cell r="L1726" t="str">
            <v>Still Red</v>
          </cell>
          <cell r="M1726" t="str">
            <v>Better</v>
          </cell>
          <cell r="N1726">
            <v>23.401299999999999</v>
          </cell>
          <cell r="O1726">
            <v>4.2750000000000004</v>
          </cell>
        </row>
        <row r="1727">
          <cell r="B1727">
            <v>42579</v>
          </cell>
          <cell r="C1727" t="str">
            <v>ROZES TAWNY PORT 75x6</v>
          </cell>
          <cell r="D1727" t="str">
            <v>Rozes Tawny Port</v>
          </cell>
          <cell r="E1727" t="str">
            <v>EA</v>
          </cell>
          <cell r="F1727">
            <v>6</v>
          </cell>
          <cell r="G1727" t="str">
            <v>75 cl x 6</v>
          </cell>
          <cell r="H1727" t="str">
            <v>U</v>
          </cell>
          <cell r="I1727" t="str">
            <v>Portugal</v>
          </cell>
          <cell r="J1727" t="str">
            <v>Portugal</v>
          </cell>
          <cell r="K1727" t="str">
            <v>Portugal</v>
          </cell>
          <cell r="M1727" t="str">
            <v>Fortified Wine</v>
          </cell>
          <cell r="N1727">
            <v>6.8728999999999996</v>
          </cell>
          <cell r="O1727">
            <v>4.2750000000000004</v>
          </cell>
        </row>
        <row r="1728">
          <cell r="B1728">
            <v>33880</v>
          </cell>
          <cell r="C1728" t="str">
            <v>TERESA RIZZI ROSE 75X6</v>
          </cell>
          <cell r="D1728" t="str">
            <v>Teresa Rizzi Rose Extra Dry</v>
          </cell>
          <cell r="E1728" t="str">
            <v>EA</v>
          </cell>
          <cell r="F1728">
            <v>6</v>
          </cell>
          <cell r="G1728" t="str">
            <v>75 cl x 6</v>
          </cell>
          <cell r="H1728" t="str">
            <v>U</v>
          </cell>
          <cell r="I1728" t="str">
            <v>Italy</v>
          </cell>
          <cell r="J1728" t="str">
            <v>Italy</v>
          </cell>
          <cell r="K1728" t="str">
            <v>Veneto</v>
          </cell>
          <cell r="L1728" t="str">
            <v>Sparkling Rose</v>
          </cell>
          <cell r="M1728" t="str">
            <v>Price Fighter</v>
          </cell>
          <cell r="N1728">
            <v>1.8197000000000001</v>
          </cell>
          <cell r="O1728">
            <v>2.6718999999999999</v>
          </cell>
        </row>
        <row r="1729">
          <cell r="B1729">
            <v>42555</v>
          </cell>
          <cell r="C1729" t="str">
            <v>TERESA RIZZI PROSECCO JDW 75X6</v>
          </cell>
          <cell r="D1729" t="str">
            <v>Teresa Rizzi Prosecco Spumante DOC (JDW Only)</v>
          </cell>
          <cell r="E1729" t="str">
            <v>EA</v>
          </cell>
          <cell r="F1729">
            <v>6</v>
          </cell>
          <cell r="G1729" t="str">
            <v>75 cl x 6</v>
          </cell>
          <cell r="H1729" t="str">
            <v>S</v>
          </cell>
          <cell r="I1729" t="str">
            <v>Italy</v>
          </cell>
          <cell r="J1729" t="str">
            <v>Italy</v>
          </cell>
          <cell r="K1729" t="str">
            <v>Prosecco</v>
          </cell>
          <cell r="L1729" t="str">
            <v>Sparkling White</v>
          </cell>
          <cell r="M1729" t="str">
            <v>Price Fighter</v>
          </cell>
          <cell r="N1729">
            <v>2.6187999999999998</v>
          </cell>
          <cell r="O1729">
            <v>2.3513000000000002</v>
          </cell>
        </row>
        <row r="1730">
          <cell r="B1730">
            <v>26640</v>
          </cell>
          <cell r="C1730" t="str">
            <v>TERESA RIZZI PROSECCO 20X24</v>
          </cell>
          <cell r="D1730" t="str">
            <v>Teresa Rizzi Prosecco</v>
          </cell>
          <cell r="E1730" t="str">
            <v>CS</v>
          </cell>
          <cell r="F1730">
            <v>1</v>
          </cell>
          <cell r="G1730" t="str">
            <v>200 ml x 24</v>
          </cell>
          <cell r="H1730" t="str">
            <v>S</v>
          </cell>
          <cell r="I1730" t="str">
            <v>Italy</v>
          </cell>
          <cell r="J1730" t="str">
            <v>Italy</v>
          </cell>
          <cell r="K1730" t="str">
            <v>Prosecco</v>
          </cell>
          <cell r="L1730" t="str">
            <v>Sparkling White</v>
          </cell>
          <cell r="M1730" t="str">
            <v>Price Fighter</v>
          </cell>
          <cell r="N1730">
            <v>21.9833</v>
          </cell>
          <cell r="O1730">
            <v>15.048</v>
          </cell>
        </row>
        <row r="1731">
          <cell r="B1731">
            <v>33879</v>
          </cell>
          <cell r="C1731" t="str">
            <v>TERESA RIZZI ROSE 20X24</v>
          </cell>
          <cell r="D1731" t="str">
            <v>Teresa Rizzi Rosato, Veneto</v>
          </cell>
          <cell r="E1731" t="str">
            <v>CS</v>
          </cell>
          <cell r="F1731">
            <v>1</v>
          </cell>
          <cell r="G1731" t="str">
            <v>200 ml x 24</v>
          </cell>
          <cell r="H1731" t="str">
            <v>S</v>
          </cell>
          <cell r="I1731" t="str">
            <v>Italy</v>
          </cell>
          <cell r="J1731" t="str">
            <v>Italy</v>
          </cell>
          <cell r="K1731" t="str">
            <v>Veneto</v>
          </cell>
          <cell r="L1731" t="str">
            <v>Sparkling Rose</v>
          </cell>
          <cell r="M1731" t="str">
            <v>Price Fighter</v>
          </cell>
          <cell r="N1731">
            <v>19.6675</v>
          </cell>
          <cell r="O1731">
            <v>17.100000000000001</v>
          </cell>
        </row>
        <row r="1732">
          <cell r="B1732">
            <v>28944</v>
          </cell>
          <cell r="C1732" t="str">
            <v>SERBAL MALBEC 75X12</v>
          </cell>
          <cell r="D1732" t="str">
            <v>Atamisque Serbal Malbec, Tupungato, Mendoza</v>
          </cell>
          <cell r="E1732" t="str">
            <v>EA</v>
          </cell>
          <cell r="F1732">
            <v>12</v>
          </cell>
          <cell r="G1732" t="str">
            <v>75 cl x 12</v>
          </cell>
          <cell r="H1732" t="str">
            <v>S</v>
          </cell>
          <cell r="I1732" t="str">
            <v>Argentina</v>
          </cell>
          <cell r="J1732" t="str">
            <v>Argentina</v>
          </cell>
          <cell r="K1732" t="str">
            <v>Mendoza</v>
          </cell>
          <cell r="L1732" t="str">
            <v>Still Red</v>
          </cell>
          <cell r="M1732" t="str">
            <v>Good</v>
          </cell>
          <cell r="N1732">
            <v>4.6548999999999996</v>
          </cell>
          <cell r="O1732">
            <v>2.6718999999999999</v>
          </cell>
        </row>
        <row r="1733">
          <cell r="B1733">
            <v>37466</v>
          </cell>
          <cell r="C1733" t="str">
            <v>SERBAL PINOT NOIR 75X12</v>
          </cell>
          <cell r="D1733" t="str">
            <v>Atamisque Serbal Pinot Noir, Tupungato, Mendoza</v>
          </cell>
          <cell r="E1733" t="str">
            <v>EA</v>
          </cell>
          <cell r="F1733">
            <v>12</v>
          </cell>
          <cell r="G1733" t="str">
            <v>75 cl x 12</v>
          </cell>
          <cell r="H1733" t="str">
            <v>S</v>
          </cell>
          <cell r="I1733" t="str">
            <v>Argentina</v>
          </cell>
          <cell r="J1733" t="str">
            <v>Argentina</v>
          </cell>
          <cell r="K1733" t="str">
            <v>Mendoza</v>
          </cell>
          <cell r="L1733" t="str">
            <v>Still Red</v>
          </cell>
          <cell r="M1733" t="str">
            <v>Good</v>
          </cell>
          <cell r="N1733">
            <v>4.6548999999999996</v>
          </cell>
          <cell r="O1733">
            <v>2.6718999999999999</v>
          </cell>
        </row>
        <row r="1734">
          <cell r="B1734">
            <v>37470</v>
          </cell>
          <cell r="C1734" t="str">
            <v>SERBAL VIOGNIER 75X12</v>
          </cell>
          <cell r="D1734" t="str">
            <v>Atamisque Serbal Viognier, Tupungato, Mendoza</v>
          </cell>
          <cell r="E1734" t="str">
            <v>EA</v>
          </cell>
          <cell r="F1734">
            <v>12</v>
          </cell>
          <cell r="G1734" t="str">
            <v>75 cl x 12</v>
          </cell>
          <cell r="H1734" t="str">
            <v>S</v>
          </cell>
          <cell r="I1734" t="str">
            <v>Argentina</v>
          </cell>
          <cell r="J1734" t="str">
            <v>Argentina</v>
          </cell>
          <cell r="K1734" t="str">
            <v>Mendoza</v>
          </cell>
          <cell r="L1734" t="str">
            <v>Still White</v>
          </cell>
          <cell r="M1734" t="str">
            <v>Good</v>
          </cell>
          <cell r="N1734">
            <v>4.6548999999999996</v>
          </cell>
          <cell r="O1734">
            <v>2.6718999999999999</v>
          </cell>
        </row>
        <row r="1735">
          <cell r="B1735">
            <v>27479</v>
          </cell>
          <cell r="C1735" t="str">
            <v>CHIMNEY ROCK CABERNET 75x6</v>
          </cell>
          <cell r="D1735" t="str">
            <v>Chimney Rock Cabernet Sauvignon, Stags Leap District, Napa Valley</v>
          </cell>
          <cell r="E1735" t="str">
            <v>EA</v>
          </cell>
          <cell r="F1735">
            <v>6</v>
          </cell>
          <cell r="G1735" t="str">
            <v>75 cl x 6</v>
          </cell>
          <cell r="H1735" t="str">
            <v>U</v>
          </cell>
          <cell r="I1735" t="str">
            <v>United States</v>
          </cell>
          <cell r="J1735" t="str">
            <v>USA</v>
          </cell>
          <cell r="K1735" t="str">
            <v>California</v>
          </cell>
          <cell r="L1735" t="str">
            <v>Still Red</v>
          </cell>
          <cell r="M1735" t="str">
            <v>Best</v>
          </cell>
          <cell r="N1735">
            <v>37.985399999999998</v>
          </cell>
          <cell r="O1735">
            <v>2.6718999999999999</v>
          </cell>
        </row>
        <row r="1736">
          <cell r="B1736">
            <v>28106</v>
          </cell>
          <cell r="C1736" t="str">
            <v>CHIMNEY ROCK ELEV BLANC 75x6</v>
          </cell>
          <cell r="D1736" t="str">
            <v>Chimney Rock Elevage Blanc, Napa Valley</v>
          </cell>
          <cell r="E1736" t="str">
            <v>EA</v>
          </cell>
          <cell r="F1736">
            <v>6</v>
          </cell>
          <cell r="G1736" t="str">
            <v>75 cl x 6</v>
          </cell>
          <cell r="H1736" t="str">
            <v>U</v>
          </cell>
          <cell r="I1736" t="str">
            <v>United States</v>
          </cell>
          <cell r="J1736" t="str">
            <v>USA</v>
          </cell>
          <cell r="K1736" t="str">
            <v>California</v>
          </cell>
          <cell r="L1736" t="str">
            <v>Still White</v>
          </cell>
          <cell r="M1736" t="str">
            <v>Best</v>
          </cell>
          <cell r="N1736">
            <v>16.3581</v>
          </cell>
          <cell r="O1736">
            <v>2.6718999999999999</v>
          </cell>
        </row>
        <row r="1737">
          <cell r="B1737">
            <v>31088</v>
          </cell>
          <cell r="C1737" t="str">
            <v>CHIMNEY ROCK TOMAHAWK 75x6</v>
          </cell>
          <cell r="D1737" t="str">
            <v>Chimney Rock Tomahawk Vineyard Cabernet Sauvignon, Napa Valley (Hedonism Wines, Park Royal Only)</v>
          </cell>
          <cell r="E1737" t="str">
            <v>EA</v>
          </cell>
          <cell r="F1737">
            <v>6</v>
          </cell>
          <cell r="G1737" t="str">
            <v>75 cl x 6</v>
          </cell>
          <cell r="H1737" t="str">
            <v>U</v>
          </cell>
          <cell r="I1737" t="str">
            <v>United States</v>
          </cell>
          <cell r="J1737" t="str">
            <v>USA</v>
          </cell>
          <cell r="K1737" t="str">
            <v>California</v>
          </cell>
          <cell r="L1737" t="str">
            <v>Still Red</v>
          </cell>
          <cell r="M1737" t="str">
            <v>Best</v>
          </cell>
          <cell r="N1737">
            <v>58.618299999999998</v>
          </cell>
          <cell r="O1737">
            <v>2.6718999999999999</v>
          </cell>
        </row>
        <row r="1738">
          <cell r="B1738">
            <v>39024</v>
          </cell>
          <cell r="C1738" t="str">
            <v>CHIMNEY ROCK ELEVAGE RED 75X6</v>
          </cell>
          <cell r="D1738" t="str">
            <v>Chimney Rock Elevage Rouge, Napa Valley</v>
          </cell>
          <cell r="E1738" t="str">
            <v>EA</v>
          </cell>
          <cell r="F1738">
            <v>6</v>
          </cell>
          <cell r="G1738" t="str">
            <v>75 cl x 6</v>
          </cell>
          <cell r="H1738" t="str">
            <v>U</v>
          </cell>
          <cell r="I1738" t="str">
            <v>United States</v>
          </cell>
          <cell r="J1738" t="str">
            <v>USA</v>
          </cell>
          <cell r="K1738" t="str">
            <v>California</v>
          </cell>
          <cell r="L1738" t="str">
            <v>Still Red</v>
          </cell>
          <cell r="M1738" t="str">
            <v>Best</v>
          </cell>
          <cell r="N1738">
            <v>41.739400000000003</v>
          </cell>
          <cell r="O1738">
            <v>2.6718999999999999</v>
          </cell>
        </row>
        <row r="1739">
          <cell r="B1739">
            <v>25547</v>
          </cell>
          <cell r="C1739" t="str">
            <v>SANFORD ST RITA P.NOIR 75x12</v>
          </cell>
          <cell r="D1739" t="str">
            <v>Sanford Pinot Noir, Santa Rita Hills</v>
          </cell>
          <cell r="E1739" t="str">
            <v>EA</v>
          </cell>
          <cell r="F1739">
            <v>12</v>
          </cell>
          <cell r="G1739" t="str">
            <v>75 cl x 12</v>
          </cell>
          <cell r="H1739" t="str">
            <v>U</v>
          </cell>
          <cell r="I1739" t="str">
            <v>United States</v>
          </cell>
          <cell r="J1739" t="str">
            <v>USA</v>
          </cell>
          <cell r="K1739" t="str">
            <v>California</v>
          </cell>
          <cell r="L1739" t="str">
            <v>Still Red</v>
          </cell>
          <cell r="M1739" t="str">
            <v>Best</v>
          </cell>
          <cell r="N1739">
            <v>13.8102</v>
          </cell>
          <cell r="O1739">
            <v>2.6718999999999999</v>
          </cell>
        </row>
        <row r="1740">
          <cell r="B1740">
            <v>32838</v>
          </cell>
          <cell r="C1740" t="str">
            <v>SANFORD ROSE PINOT 75X12</v>
          </cell>
          <cell r="D1740" t="str">
            <v>Sanford Rosé Pinot Noir, Santa Barbara (Smith &amp; Wollensky - Park Royal Only)</v>
          </cell>
          <cell r="E1740" t="str">
            <v>EA</v>
          </cell>
          <cell r="F1740">
            <v>12</v>
          </cell>
          <cell r="G1740" t="str">
            <v>75 cl x 12</v>
          </cell>
          <cell r="H1740" t="str">
            <v>U</v>
          </cell>
          <cell r="I1740" t="str">
            <v>United States</v>
          </cell>
          <cell r="J1740" t="str">
            <v>USA</v>
          </cell>
          <cell r="K1740" t="str">
            <v>California</v>
          </cell>
          <cell r="L1740" t="str">
            <v>Still Rose</v>
          </cell>
          <cell r="M1740" t="str">
            <v>Better</v>
          </cell>
          <cell r="N1740">
            <v>8.673</v>
          </cell>
          <cell r="O1740">
            <v>2.6718999999999999</v>
          </cell>
        </row>
        <row r="1741">
          <cell r="B1741">
            <v>34578</v>
          </cell>
          <cell r="C1741" t="str">
            <v>SANFORD CHARDONNAY 75X6</v>
          </cell>
          <cell r="D1741" t="str">
            <v>Sanford Chardonnay, Santa Barbara County</v>
          </cell>
          <cell r="E1741" t="str">
            <v>EA</v>
          </cell>
          <cell r="F1741">
            <v>6</v>
          </cell>
          <cell r="G1741" t="str">
            <v>75 cl x 6</v>
          </cell>
          <cell r="H1741" t="str">
            <v>U</v>
          </cell>
          <cell r="I1741" t="str">
            <v>United States</v>
          </cell>
          <cell r="J1741" t="str">
            <v>USA</v>
          </cell>
          <cell r="K1741" t="str">
            <v>California</v>
          </cell>
          <cell r="L1741" t="str">
            <v>Still White</v>
          </cell>
          <cell r="M1741" t="str">
            <v>Best</v>
          </cell>
          <cell r="N1741">
            <v>11.8855</v>
          </cell>
          <cell r="O1741">
            <v>2.6718999999999999</v>
          </cell>
        </row>
        <row r="1742">
          <cell r="B1742">
            <v>36432</v>
          </cell>
          <cell r="C1742" t="str">
            <v>SANFORD ST RITA P.NOIR 75X6</v>
          </cell>
          <cell r="D1742" t="str">
            <v>Sanford Pinot Noir, Santa Rita Hills</v>
          </cell>
          <cell r="E1742" t="str">
            <v>EA</v>
          </cell>
          <cell r="F1742">
            <v>6</v>
          </cell>
          <cell r="G1742" t="str">
            <v>75 cl x 6</v>
          </cell>
          <cell r="H1742" t="str">
            <v>U</v>
          </cell>
          <cell r="I1742" t="str">
            <v>United States</v>
          </cell>
          <cell r="J1742" t="str">
            <v>USA</v>
          </cell>
          <cell r="K1742" t="str">
            <v>California</v>
          </cell>
          <cell r="L1742" t="str">
            <v>Still Red</v>
          </cell>
          <cell r="M1742" t="str">
            <v>Best</v>
          </cell>
          <cell r="N1742">
            <v>14.3767</v>
          </cell>
          <cell r="O1742">
            <v>2.6718999999999999</v>
          </cell>
        </row>
        <row r="1743">
          <cell r="B1743">
            <v>25534</v>
          </cell>
          <cell r="C1743" t="str">
            <v>THE FEDERALIST ZINFANDEL 75x12</v>
          </cell>
          <cell r="D1743" t="str">
            <v>The Federalist Visionary Zinfandel, Dry Creek Valley</v>
          </cell>
          <cell r="E1743" t="str">
            <v>EA</v>
          </cell>
          <cell r="F1743">
            <v>12</v>
          </cell>
          <cell r="G1743" t="str">
            <v>75 cl x 12</v>
          </cell>
          <cell r="H1743" t="str">
            <v>U</v>
          </cell>
          <cell r="I1743" t="str">
            <v>United States</v>
          </cell>
          <cell r="J1743" t="str">
            <v>USA</v>
          </cell>
          <cell r="K1743" t="str">
            <v>California</v>
          </cell>
          <cell r="L1743" t="str">
            <v>Still Red</v>
          </cell>
          <cell r="M1743" t="str">
            <v>Better</v>
          </cell>
          <cell r="N1743">
            <v>10.0708</v>
          </cell>
          <cell r="O1743">
            <v>2.6718999999999999</v>
          </cell>
        </row>
        <row r="1744">
          <cell r="B1744">
            <v>28972</v>
          </cell>
          <cell r="C1744" t="str">
            <v>FEDERALIST DUEL PISTOLS 75X12</v>
          </cell>
          <cell r="D1744" t="str">
            <v>The Federalist Dueling Pistols Zinfandel Syrah, Sonoma County</v>
          </cell>
          <cell r="E1744" t="str">
            <v>EA</v>
          </cell>
          <cell r="F1744">
            <v>12</v>
          </cell>
          <cell r="G1744" t="str">
            <v>75 cl x 12</v>
          </cell>
          <cell r="H1744" t="str">
            <v>U</v>
          </cell>
          <cell r="I1744" t="str">
            <v>United States</v>
          </cell>
          <cell r="J1744" t="str">
            <v>USA</v>
          </cell>
          <cell r="K1744" t="str">
            <v>California</v>
          </cell>
          <cell r="L1744" t="str">
            <v>Still Red</v>
          </cell>
          <cell r="M1744" t="str">
            <v>Best</v>
          </cell>
          <cell r="N1744">
            <v>14.0482</v>
          </cell>
          <cell r="O1744">
            <v>3.2063000000000001</v>
          </cell>
        </row>
        <row r="1745">
          <cell r="B1745">
            <v>29893</v>
          </cell>
          <cell r="C1745" t="str">
            <v>FEDERALIST LODI CAB S 75X12</v>
          </cell>
          <cell r="D1745" t="str">
            <v>The Federalist Cabernet Sauvignon, Lodi</v>
          </cell>
          <cell r="E1745" t="str">
            <v>EA</v>
          </cell>
          <cell r="F1745">
            <v>12</v>
          </cell>
          <cell r="G1745" t="str">
            <v>75 cl x 12</v>
          </cell>
          <cell r="H1745" t="str">
            <v>U</v>
          </cell>
          <cell r="I1745" t="str">
            <v>United States</v>
          </cell>
          <cell r="J1745" t="str">
            <v>USA</v>
          </cell>
          <cell r="K1745" t="str">
            <v>California</v>
          </cell>
          <cell r="L1745" t="str">
            <v>Still Red</v>
          </cell>
          <cell r="M1745" t="str">
            <v>Better</v>
          </cell>
          <cell r="N1745">
            <v>5.9069000000000003</v>
          </cell>
          <cell r="O1745">
            <v>3.2063000000000001</v>
          </cell>
        </row>
        <row r="1746">
          <cell r="B1746">
            <v>29894</v>
          </cell>
          <cell r="C1746" t="str">
            <v>FEDERALIST 1776 LODI ZIN 75X12</v>
          </cell>
          <cell r="D1746" t="str">
            <v>The Federalist 1776 Zinfandel, Lodi</v>
          </cell>
          <cell r="E1746" t="str">
            <v>EA</v>
          </cell>
          <cell r="F1746">
            <v>12</v>
          </cell>
          <cell r="G1746" t="str">
            <v>75 cl x 12</v>
          </cell>
          <cell r="H1746" t="str">
            <v>S</v>
          </cell>
          <cell r="I1746" t="str">
            <v>United States</v>
          </cell>
          <cell r="J1746" t="str">
            <v>USA</v>
          </cell>
          <cell r="K1746" t="str">
            <v>California</v>
          </cell>
          <cell r="L1746" t="str">
            <v>Still Red</v>
          </cell>
          <cell r="M1746" t="str">
            <v>Better</v>
          </cell>
          <cell r="N1746">
            <v>5.9069000000000003</v>
          </cell>
          <cell r="O1746">
            <v>3.2063000000000001</v>
          </cell>
        </row>
        <row r="1747">
          <cell r="B1747">
            <v>32407</v>
          </cell>
          <cell r="C1747" t="str">
            <v>FEDERALIST HONEST RED 75X12</v>
          </cell>
          <cell r="D1747" t="str">
            <v>The Federalist Honest Red Blend, North Coast California</v>
          </cell>
          <cell r="E1747" t="str">
            <v>EA</v>
          </cell>
          <cell r="F1747">
            <v>12</v>
          </cell>
          <cell r="G1747" t="str">
            <v>75 cl x 12</v>
          </cell>
          <cell r="H1747" t="str">
            <v>U</v>
          </cell>
          <cell r="I1747" t="str">
            <v>United States</v>
          </cell>
          <cell r="J1747" t="str">
            <v>USA</v>
          </cell>
          <cell r="K1747" t="str">
            <v>California</v>
          </cell>
          <cell r="L1747" t="str">
            <v>Still Red</v>
          </cell>
          <cell r="M1747" t="str">
            <v>Better</v>
          </cell>
          <cell r="N1747">
            <v>7.3362999999999996</v>
          </cell>
          <cell r="O1747">
            <v>2.6718999999999999</v>
          </cell>
        </row>
        <row r="1748">
          <cell r="B1748">
            <v>33107</v>
          </cell>
          <cell r="C1748" t="str">
            <v>FEDERAL CHARD MENDOCINO 75X12</v>
          </cell>
          <cell r="D1748" t="str">
            <v>The Federalist Chardonnay, Mendocino County</v>
          </cell>
          <cell r="E1748" t="str">
            <v>EA</v>
          </cell>
          <cell r="F1748">
            <v>12</v>
          </cell>
          <cell r="G1748" t="str">
            <v>75 cl x 12</v>
          </cell>
          <cell r="H1748" t="str">
            <v>U</v>
          </cell>
          <cell r="I1748" t="str">
            <v>United States</v>
          </cell>
          <cell r="J1748" t="str">
            <v>USA</v>
          </cell>
          <cell r="K1748" t="str">
            <v>California</v>
          </cell>
          <cell r="L1748" t="str">
            <v>Still White</v>
          </cell>
          <cell r="M1748" t="str">
            <v>Better</v>
          </cell>
          <cell r="N1748">
            <v>5.9069000000000003</v>
          </cell>
          <cell r="O1748">
            <v>2.6718999999999999</v>
          </cell>
        </row>
        <row r="1749">
          <cell r="B1749">
            <v>36506</v>
          </cell>
          <cell r="C1749" t="str">
            <v>FEDERALIST BBA RED BLEND 75X12</v>
          </cell>
          <cell r="D1749" t="str">
            <v>The Federalist Bourbon Barrel Aged Red Blend, Mendocino Country</v>
          </cell>
          <cell r="E1749" t="str">
            <v>EA</v>
          </cell>
          <cell r="F1749">
            <v>12</v>
          </cell>
          <cell r="G1749" t="str">
            <v>75 cl x 12</v>
          </cell>
          <cell r="H1749" t="str">
            <v>U</v>
          </cell>
          <cell r="I1749" t="str">
            <v>United States</v>
          </cell>
          <cell r="J1749" t="str">
            <v>USA</v>
          </cell>
          <cell r="K1749" t="str">
            <v>California</v>
          </cell>
          <cell r="L1749" t="str">
            <v>Still Red</v>
          </cell>
          <cell r="M1749" t="str">
            <v>Better</v>
          </cell>
          <cell r="N1749">
            <v>8.4550000000000001</v>
          </cell>
          <cell r="O1749">
            <v>3.2063000000000001</v>
          </cell>
        </row>
        <row r="1750">
          <cell r="B1750">
            <v>39484</v>
          </cell>
          <cell r="C1750" t="str">
            <v>FEDERALIST BBA CAB SAUV 75X12</v>
          </cell>
          <cell r="D1750" t="str">
            <v>Federalist Bourbon Barrel Aged Cabernet Sauvignon, Lodi</v>
          </cell>
          <cell r="E1750" t="str">
            <v>EA</v>
          </cell>
          <cell r="F1750">
            <v>12</v>
          </cell>
          <cell r="G1750" t="str">
            <v>75 cl x 12</v>
          </cell>
          <cell r="H1750" t="str">
            <v>U</v>
          </cell>
          <cell r="I1750" t="str">
            <v>United States</v>
          </cell>
          <cell r="J1750" t="str">
            <v>USA</v>
          </cell>
          <cell r="K1750" t="str">
            <v>California</v>
          </cell>
          <cell r="L1750" t="str">
            <v>Still Red</v>
          </cell>
          <cell r="M1750" t="str">
            <v>Better</v>
          </cell>
          <cell r="N1750">
            <v>8.4550000000000001</v>
          </cell>
          <cell r="O1750">
            <v>3.2063000000000001</v>
          </cell>
        </row>
        <row r="1751">
          <cell r="B1751">
            <v>37371</v>
          </cell>
          <cell r="C1751" t="str">
            <v>DUELING PISTOLS CREEK 75X6</v>
          </cell>
          <cell r="D1751" t="str">
            <v>Dueling Pistols Zinfandel Syrah, Dry Creek Valley</v>
          </cell>
          <cell r="E1751" t="str">
            <v>EA</v>
          </cell>
          <cell r="F1751">
            <v>6</v>
          </cell>
          <cell r="G1751" t="str">
            <v>75 cl x 6</v>
          </cell>
          <cell r="H1751" t="str">
            <v>U</v>
          </cell>
          <cell r="I1751" t="str">
            <v>United States</v>
          </cell>
          <cell r="J1751" t="str">
            <v>USA</v>
          </cell>
          <cell r="K1751" t="str">
            <v>California</v>
          </cell>
          <cell r="L1751" t="str">
            <v>Still Red</v>
          </cell>
          <cell r="M1751" t="str">
            <v>Best</v>
          </cell>
          <cell r="N1751">
            <v>16.8553</v>
          </cell>
          <cell r="O1751">
            <v>3.2063000000000001</v>
          </cell>
        </row>
        <row r="1752">
          <cell r="B1752">
            <v>37372</v>
          </cell>
          <cell r="C1752" t="str">
            <v>DUELING PISTOLS PASO 75X6</v>
          </cell>
          <cell r="D1752" t="str">
            <v>Dueling Pistols Petite Sirah Cabernet Sauvignon, Paso Robles</v>
          </cell>
          <cell r="E1752" t="str">
            <v>EA</v>
          </cell>
          <cell r="F1752">
            <v>6</v>
          </cell>
          <cell r="G1752" t="str">
            <v>75 cl x 6</v>
          </cell>
          <cell r="H1752" t="str">
            <v>U</v>
          </cell>
          <cell r="I1752" t="str">
            <v>United States</v>
          </cell>
          <cell r="J1752" t="str">
            <v>USA</v>
          </cell>
          <cell r="K1752" t="str">
            <v>California</v>
          </cell>
          <cell r="L1752" t="str">
            <v>Still Red</v>
          </cell>
          <cell r="M1752" t="str">
            <v>Best</v>
          </cell>
          <cell r="N1752">
            <v>16.6983</v>
          </cell>
          <cell r="O1752">
            <v>2.6718999999999999</v>
          </cell>
        </row>
        <row r="1753">
          <cell r="B1753">
            <v>25591</v>
          </cell>
          <cell r="C1753" t="str">
            <v>DASHWOOD SAUV BLANC 75x6</v>
          </cell>
          <cell r="D1753" t="str">
            <v>Dashwood Sauvignon Blanc, Marlborough</v>
          </cell>
          <cell r="E1753" t="str">
            <v>EA</v>
          </cell>
          <cell r="F1753">
            <v>6</v>
          </cell>
          <cell r="G1753" t="str">
            <v>75 cl x 6</v>
          </cell>
          <cell r="H1753" t="str">
            <v>S</v>
          </cell>
          <cell r="I1753" t="str">
            <v>New Zealand</v>
          </cell>
          <cell r="J1753" t="str">
            <v>New Zealand</v>
          </cell>
          <cell r="K1753" t="str">
            <v>Marlborough</v>
          </cell>
          <cell r="L1753" t="str">
            <v>Still White</v>
          </cell>
          <cell r="M1753" t="str">
            <v>Good</v>
          </cell>
          <cell r="N1753">
            <v>3.8858000000000001</v>
          </cell>
          <cell r="O1753">
            <v>2.6718999999999999</v>
          </cell>
        </row>
        <row r="1754">
          <cell r="B1754">
            <v>25592</v>
          </cell>
          <cell r="C1754" t="str">
            <v>DASHWOOD CHARDONNAY 75x6</v>
          </cell>
          <cell r="D1754" t="str">
            <v>Dashwood Chardonnay, Marlborough</v>
          </cell>
          <cell r="E1754" t="str">
            <v>EA</v>
          </cell>
          <cell r="F1754">
            <v>6</v>
          </cell>
          <cell r="G1754" t="str">
            <v>75 cl x 6</v>
          </cell>
          <cell r="H1754" t="str">
            <v>S</v>
          </cell>
          <cell r="I1754" t="str">
            <v>New Zealand</v>
          </cell>
          <cell r="J1754" t="str">
            <v>New Zealand</v>
          </cell>
          <cell r="K1754" t="str">
            <v>Marlborough</v>
          </cell>
          <cell r="L1754" t="str">
            <v>Still White</v>
          </cell>
          <cell r="M1754" t="str">
            <v>Good</v>
          </cell>
          <cell r="N1754">
            <v>4.0125000000000002</v>
          </cell>
          <cell r="O1754">
            <v>2.6718999999999999</v>
          </cell>
        </row>
        <row r="1755">
          <cell r="B1755">
            <v>25593</v>
          </cell>
          <cell r="C1755" t="str">
            <v>DASHWOOD PINOT GRIS 75x6</v>
          </cell>
          <cell r="D1755" t="str">
            <v>Dashwood Pinot Gris, Marlborough</v>
          </cell>
          <cell r="E1755" t="str">
            <v>EA</v>
          </cell>
          <cell r="F1755">
            <v>6</v>
          </cell>
          <cell r="G1755" t="str">
            <v>75 cl x 6</v>
          </cell>
          <cell r="H1755" t="str">
            <v>S</v>
          </cell>
          <cell r="I1755" t="str">
            <v>New Zealand</v>
          </cell>
          <cell r="J1755" t="str">
            <v>New Zealand</v>
          </cell>
          <cell r="K1755" t="str">
            <v>Marlborough</v>
          </cell>
          <cell r="L1755" t="str">
            <v>Still White</v>
          </cell>
          <cell r="M1755" t="str">
            <v>Good</v>
          </cell>
          <cell r="N1755">
            <v>3.9258000000000002</v>
          </cell>
          <cell r="O1755">
            <v>2.6718999999999999</v>
          </cell>
        </row>
        <row r="1756">
          <cell r="B1756">
            <v>25594</v>
          </cell>
          <cell r="C1756" t="str">
            <v>DASHWOOD PINOT NOIR 75x6</v>
          </cell>
          <cell r="D1756" t="str">
            <v>Dashwood Pinot Noir, Marlborough</v>
          </cell>
          <cell r="E1756" t="str">
            <v>EA</v>
          </cell>
          <cell r="F1756">
            <v>6</v>
          </cell>
          <cell r="G1756" t="str">
            <v>75 cl x 6</v>
          </cell>
          <cell r="H1756" t="str">
            <v>S</v>
          </cell>
          <cell r="I1756" t="str">
            <v>New Zealand</v>
          </cell>
          <cell r="J1756" t="str">
            <v>New Zealand</v>
          </cell>
          <cell r="K1756" t="str">
            <v>Marlborough</v>
          </cell>
          <cell r="L1756" t="str">
            <v>Still Red</v>
          </cell>
          <cell r="M1756" t="str">
            <v>Good</v>
          </cell>
          <cell r="N1756">
            <v>4.7458</v>
          </cell>
          <cell r="O1756">
            <v>2.6718999999999999</v>
          </cell>
        </row>
        <row r="1757">
          <cell r="B1757">
            <v>25551</v>
          </cell>
          <cell r="C1757" t="str">
            <v>VAVASOUR PINOT NOIR 75x6</v>
          </cell>
          <cell r="D1757" t="str">
            <v>Vavasour Pinot Noir, Awatere Valley</v>
          </cell>
          <cell r="E1757" t="str">
            <v>EA</v>
          </cell>
          <cell r="F1757">
            <v>6</v>
          </cell>
          <cell r="G1757" t="str">
            <v>75 cl x 6</v>
          </cell>
          <cell r="H1757" t="str">
            <v>S</v>
          </cell>
          <cell r="I1757" t="str">
            <v>New Zealand</v>
          </cell>
          <cell r="J1757" t="str">
            <v>New Zealand</v>
          </cell>
          <cell r="K1757" t="str">
            <v>Marlborough</v>
          </cell>
          <cell r="L1757" t="str">
            <v>Still Red</v>
          </cell>
          <cell r="M1757" t="str">
            <v>Better</v>
          </cell>
          <cell r="N1757">
            <v>5.3125</v>
          </cell>
          <cell r="O1757">
            <v>2.6718999999999999</v>
          </cell>
        </row>
        <row r="1758">
          <cell r="B1758">
            <v>25552</v>
          </cell>
          <cell r="C1758" t="str">
            <v>VAVASOUR PINOT GRIS 75x6</v>
          </cell>
          <cell r="D1758" t="str">
            <v>Vavasour Pinot Gris, Awatere Valley</v>
          </cell>
          <cell r="E1758" t="str">
            <v>EA</v>
          </cell>
          <cell r="F1758">
            <v>6</v>
          </cell>
          <cell r="G1758" t="str">
            <v>75 cl x 6</v>
          </cell>
          <cell r="H1758" t="str">
            <v>S</v>
          </cell>
          <cell r="I1758" t="str">
            <v>New Zealand</v>
          </cell>
          <cell r="J1758" t="str">
            <v>New Zealand</v>
          </cell>
          <cell r="K1758" t="str">
            <v>Marlborough</v>
          </cell>
          <cell r="L1758" t="str">
            <v>Still White</v>
          </cell>
          <cell r="M1758" t="str">
            <v>Good</v>
          </cell>
          <cell r="N1758">
            <v>4.3075000000000001</v>
          </cell>
          <cell r="O1758">
            <v>2.6718999999999999</v>
          </cell>
        </row>
        <row r="1759">
          <cell r="B1759">
            <v>25553</v>
          </cell>
          <cell r="C1759" t="str">
            <v>VAVASOUR CHARDONNAY 75x6</v>
          </cell>
          <cell r="D1759" t="str">
            <v>Vavasour Chardonnay, Awatere Valley</v>
          </cell>
          <cell r="E1759" t="str">
            <v>EA</v>
          </cell>
          <cell r="F1759">
            <v>6</v>
          </cell>
          <cell r="G1759" t="str">
            <v>75 cl x 6</v>
          </cell>
          <cell r="H1759" t="str">
            <v>U</v>
          </cell>
          <cell r="I1759" t="str">
            <v>New Zealand</v>
          </cell>
          <cell r="J1759" t="str">
            <v>New Zealand</v>
          </cell>
          <cell r="K1759" t="str">
            <v>Marlborough</v>
          </cell>
          <cell r="L1759" t="str">
            <v>Still White</v>
          </cell>
          <cell r="M1759" t="str">
            <v>Better</v>
          </cell>
          <cell r="N1759">
            <v>5.6224999999999996</v>
          </cell>
          <cell r="O1759">
            <v>2.6718999999999999</v>
          </cell>
        </row>
        <row r="1760">
          <cell r="B1760">
            <v>25554</v>
          </cell>
          <cell r="C1760" t="str">
            <v>VAVASOUR SAUVIGNON BLA 75x6</v>
          </cell>
          <cell r="D1760" t="str">
            <v>Vavasour Sauvignon Blanc, Awatere Valley</v>
          </cell>
          <cell r="E1760" t="str">
            <v>EA</v>
          </cell>
          <cell r="F1760">
            <v>6</v>
          </cell>
          <cell r="G1760" t="str">
            <v>75 cl x 6</v>
          </cell>
          <cell r="H1760" t="str">
            <v>S</v>
          </cell>
          <cell r="I1760" t="str">
            <v>New Zealand</v>
          </cell>
          <cell r="J1760" t="str">
            <v>New Zealand</v>
          </cell>
          <cell r="K1760" t="str">
            <v>Marlborough</v>
          </cell>
          <cell r="L1760" t="str">
            <v>Still White</v>
          </cell>
          <cell r="M1760" t="str">
            <v>Good</v>
          </cell>
          <cell r="N1760">
            <v>4.2641999999999998</v>
          </cell>
          <cell r="O1760">
            <v>2.6718999999999999</v>
          </cell>
        </row>
        <row r="1761">
          <cell r="B1761">
            <v>25659</v>
          </cell>
          <cell r="C1761" t="str">
            <v>SHINGLEBACK SHIRAZ 75x12</v>
          </cell>
          <cell r="D1761" t="str">
            <v>Shingleback The Davey Estate Shiraz, McLaren Vale</v>
          </cell>
          <cell r="E1761" t="str">
            <v>EA</v>
          </cell>
          <cell r="F1761">
            <v>12</v>
          </cell>
          <cell r="G1761" t="str">
            <v>75 cl x 12</v>
          </cell>
          <cell r="H1761" t="str">
            <v>U</v>
          </cell>
          <cell r="I1761" t="str">
            <v>Australia</v>
          </cell>
          <cell r="J1761" t="str">
            <v>Australia</v>
          </cell>
          <cell r="K1761" t="str">
            <v>South Australia</v>
          </cell>
          <cell r="L1761" t="str">
            <v>Still Red</v>
          </cell>
          <cell r="M1761" t="str">
            <v>Better</v>
          </cell>
          <cell r="N1761">
            <v>5.4615999999999998</v>
          </cell>
          <cell r="O1761">
            <v>2.6718999999999999</v>
          </cell>
        </row>
        <row r="1762">
          <cell r="B1762">
            <v>25651</v>
          </cell>
          <cell r="C1762" t="str">
            <v>HAYCUTTERS SHIRAZ 75x6</v>
          </cell>
          <cell r="D1762" t="str">
            <v>Shingleback Haycutters Shiraz, McLaren Vale</v>
          </cell>
          <cell r="E1762" t="str">
            <v>EA</v>
          </cell>
          <cell r="F1762">
            <v>6</v>
          </cell>
          <cell r="G1762" t="str">
            <v>75 cl x 6</v>
          </cell>
          <cell r="H1762" t="str">
            <v>U</v>
          </cell>
          <cell r="I1762" t="str">
            <v>Australia</v>
          </cell>
          <cell r="J1762" t="str">
            <v>Australia</v>
          </cell>
          <cell r="K1762" t="str">
            <v>South Australia</v>
          </cell>
          <cell r="L1762" t="str">
            <v>Still Red</v>
          </cell>
          <cell r="M1762" t="str">
            <v>Good</v>
          </cell>
          <cell r="N1762">
            <v>4.1902999999999997</v>
          </cell>
          <cell r="O1762">
            <v>2.6718999999999999</v>
          </cell>
        </row>
        <row r="1763">
          <cell r="B1763">
            <v>25653</v>
          </cell>
          <cell r="C1763" t="str">
            <v>RED KNOT SHIRAZ 75x6</v>
          </cell>
          <cell r="D1763" t="str">
            <v>Red Knot Shiraz, McLaren Vale</v>
          </cell>
          <cell r="E1763" t="str">
            <v>EA</v>
          </cell>
          <cell r="F1763">
            <v>6</v>
          </cell>
          <cell r="G1763" t="str">
            <v>75 cl x 6</v>
          </cell>
          <cell r="H1763" t="str">
            <v>U</v>
          </cell>
          <cell r="I1763" t="str">
            <v>Australia</v>
          </cell>
          <cell r="J1763" t="str">
            <v>Australia</v>
          </cell>
          <cell r="K1763" t="str">
            <v>South Australia</v>
          </cell>
          <cell r="L1763" t="str">
            <v>Still Red</v>
          </cell>
          <cell r="M1763" t="str">
            <v>Good</v>
          </cell>
          <cell r="N1763">
            <v>4.0393999999999997</v>
          </cell>
          <cell r="O1763">
            <v>2.6718999999999999</v>
          </cell>
        </row>
        <row r="1764">
          <cell r="B1764">
            <v>25654</v>
          </cell>
          <cell r="C1764" t="str">
            <v>THE GATE SHIRAZ 75x6</v>
          </cell>
          <cell r="D1764" t="str">
            <v>Shingleback The Gate Shiraz, McLaren Vale</v>
          </cell>
          <cell r="E1764" t="str">
            <v>EA</v>
          </cell>
          <cell r="F1764">
            <v>6</v>
          </cell>
          <cell r="G1764" t="str">
            <v>75 cl x 6</v>
          </cell>
          <cell r="H1764" t="str">
            <v>U</v>
          </cell>
          <cell r="I1764" t="str">
            <v>Australia</v>
          </cell>
          <cell r="J1764" t="str">
            <v>Australia</v>
          </cell>
          <cell r="K1764" t="str">
            <v>South Australia</v>
          </cell>
          <cell r="L1764" t="str">
            <v>Still Red</v>
          </cell>
          <cell r="M1764" t="str">
            <v>Better</v>
          </cell>
          <cell r="N1764">
            <v>8.2888999999999999</v>
          </cell>
          <cell r="O1764">
            <v>2.6718999999999999</v>
          </cell>
        </row>
        <row r="1765">
          <cell r="B1765">
            <v>29254</v>
          </cell>
          <cell r="C1765" t="str">
            <v>RED KNOT CHARDONNAY 75X6</v>
          </cell>
          <cell r="D1765" t="str">
            <v>Red Knot Chardonnay, McLaren Vale</v>
          </cell>
          <cell r="E1765" t="str">
            <v>EA</v>
          </cell>
          <cell r="F1765">
            <v>6</v>
          </cell>
          <cell r="G1765" t="str">
            <v>75 cl x 6</v>
          </cell>
          <cell r="H1765" t="str">
            <v>U</v>
          </cell>
          <cell r="I1765" t="str">
            <v>Australia</v>
          </cell>
          <cell r="J1765" t="str">
            <v>Australia</v>
          </cell>
          <cell r="K1765" t="str">
            <v>South Australia</v>
          </cell>
          <cell r="L1765" t="str">
            <v>Still White</v>
          </cell>
          <cell r="M1765" t="str">
            <v>Good</v>
          </cell>
          <cell r="N1765">
            <v>3.5091999999999999</v>
          </cell>
          <cell r="O1765">
            <v>2.6718999999999999</v>
          </cell>
        </row>
        <row r="1766">
          <cell r="B1766">
            <v>25666</v>
          </cell>
          <cell r="C1766" t="str">
            <v>HOMESTEAD CABERNET 75x12</v>
          </cell>
          <cell r="D1766" t="str">
            <v>JJ Hahn Homestead Cabernet Sauvignon, Barossa Valley</v>
          </cell>
          <cell r="E1766" t="str">
            <v>EA</v>
          </cell>
          <cell r="F1766">
            <v>12</v>
          </cell>
          <cell r="G1766" t="str">
            <v>75 cl x 12</v>
          </cell>
          <cell r="H1766" t="str">
            <v>U</v>
          </cell>
          <cell r="I1766" t="str">
            <v>Australia</v>
          </cell>
          <cell r="J1766" t="str">
            <v>Australia</v>
          </cell>
          <cell r="K1766" t="str">
            <v>South Australia</v>
          </cell>
          <cell r="L1766" t="str">
            <v>Still Red</v>
          </cell>
          <cell r="M1766" t="str">
            <v>Good</v>
          </cell>
          <cell r="N1766">
            <v>3.9496000000000002</v>
          </cell>
          <cell r="O1766">
            <v>2.6718999999999999</v>
          </cell>
        </row>
        <row r="1767">
          <cell r="B1767">
            <v>25668</v>
          </cell>
          <cell r="C1767" t="str">
            <v>WESTERN RIDGE SHIRAZ 75x12</v>
          </cell>
          <cell r="D1767" t="str">
            <v>JJ Hahn Western Ridge 1975 Planting Shiraz, Barossa Valley</v>
          </cell>
          <cell r="E1767" t="str">
            <v>EA</v>
          </cell>
          <cell r="F1767">
            <v>12</v>
          </cell>
          <cell r="G1767" t="str">
            <v>75 cl x 12</v>
          </cell>
          <cell r="H1767" t="str">
            <v>U</v>
          </cell>
          <cell r="I1767" t="str">
            <v>Australia</v>
          </cell>
          <cell r="J1767" t="str">
            <v>Australia</v>
          </cell>
          <cell r="K1767" t="str">
            <v>South Australia</v>
          </cell>
          <cell r="L1767" t="str">
            <v>Still Red</v>
          </cell>
          <cell r="M1767" t="str">
            <v>Better</v>
          </cell>
          <cell r="N1767">
            <v>5.5537999999999998</v>
          </cell>
          <cell r="O1767">
            <v>2.6718999999999999</v>
          </cell>
        </row>
        <row r="1768">
          <cell r="B1768">
            <v>28104</v>
          </cell>
          <cell r="C1768" t="str">
            <v>JJ HAHN STELZER MERLOT 75X12</v>
          </cell>
          <cell r="D1768" t="str">
            <v>JJ Hahn Homestead Stelzer Road Merlot, Barossa Valley</v>
          </cell>
          <cell r="E1768" t="str">
            <v>EA</v>
          </cell>
          <cell r="F1768">
            <v>12</v>
          </cell>
          <cell r="G1768" t="str">
            <v>75 cl x 12</v>
          </cell>
          <cell r="H1768" t="str">
            <v>U</v>
          </cell>
          <cell r="I1768" t="str">
            <v>Australia</v>
          </cell>
          <cell r="J1768" t="str">
            <v>Australia</v>
          </cell>
          <cell r="K1768" t="str">
            <v>South Australia</v>
          </cell>
          <cell r="L1768" t="str">
            <v>Still Red</v>
          </cell>
          <cell r="M1768" t="str">
            <v>Good</v>
          </cell>
          <cell r="N1768">
            <v>3.9496000000000002</v>
          </cell>
          <cell r="O1768">
            <v>2.6718999999999999</v>
          </cell>
        </row>
        <row r="1769">
          <cell r="B1769">
            <v>25954</v>
          </cell>
          <cell r="C1769" t="str">
            <v>CHATEAU FONSECHE 75X12</v>
          </cell>
          <cell r="D1769" t="str">
            <v>Château Fonsèche, Haut-Médoc</v>
          </cell>
          <cell r="E1769" t="str">
            <v>EA</v>
          </cell>
          <cell r="F1769">
            <v>12</v>
          </cell>
          <cell r="G1769" t="str">
            <v>75 cl x 12</v>
          </cell>
          <cell r="H1769" t="str">
            <v>S</v>
          </cell>
          <cell r="I1769" t="str">
            <v>France</v>
          </cell>
          <cell r="J1769" t="str">
            <v>France</v>
          </cell>
          <cell r="K1769" t="str">
            <v>Bordeaux</v>
          </cell>
          <cell r="L1769" t="str">
            <v>Still Red</v>
          </cell>
          <cell r="M1769" t="str">
            <v>Good</v>
          </cell>
          <cell r="N1769">
            <v>4.1608999999999998</v>
          </cell>
          <cell r="O1769">
            <v>2.6718999999999999</v>
          </cell>
        </row>
        <row r="1770">
          <cell r="B1770">
            <v>11155</v>
          </cell>
          <cell r="C1770" t="str">
            <v>CH LAMOTHE CISSAC 75x12</v>
          </cell>
          <cell r="D1770" t="str">
            <v>Château Lamothe-Cissac, Haut-Médoc</v>
          </cell>
          <cell r="E1770" t="str">
            <v>EA</v>
          </cell>
          <cell r="F1770">
            <v>12</v>
          </cell>
          <cell r="G1770" t="str">
            <v>75 cl x 12</v>
          </cell>
          <cell r="H1770" t="str">
            <v>S</v>
          </cell>
          <cell r="I1770" t="str">
            <v>France</v>
          </cell>
          <cell r="J1770" t="str">
            <v>France</v>
          </cell>
          <cell r="K1770" t="str">
            <v>Bordeaux</v>
          </cell>
          <cell r="M1770" t="str">
            <v>Better</v>
          </cell>
          <cell r="N1770">
            <v>5.7937000000000003</v>
          </cell>
          <cell r="O1770">
            <v>2.6718999999999999</v>
          </cell>
        </row>
        <row r="1771">
          <cell r="B1771">
            <v>11224</v>
          </cell>
          <cell r="C1771" t="str">
            <v>CH LAMOTHE CISSAC VIGNES 75x12</v>
          </cell>
          <cell r="D1771" t="str">
            <v>Château Lamothe-Cissac Cuvée Vieilles Vignes, Haut-Médoc</v>
          </cell>
          <cell r="E1771" t="str">
            <v>EA</v>
          </cell>
          <cell r="F1771">
            <v>12</v>
          </cell>
          <cell r="G1771" t="str">
            <v>75 cl x 12</v>
          </cell>
          <cell r="H1771" t="str">
            <v>U</v>
          </cell>
          <cell r="I1771" t="str">
            <v>France</v>
          </cell>
          <cell r="J1771" t="str">
            <v>France</v>
          </cell>
          <cell r="K1771" t="str">
            <v>Bordeaux</v>
          </cell>
          <cell r="M1771" t="str">
            <v>Better</v>
          </cell>
          <cell r="N1771">
            <v>9.3574000000000002</v>
          </cell>
          <cell r="O1771">
            <v>2.6718999999999999</v>
          </cell>
        </row>
        <row r="1772">
          <cell r="B1772">
            <v>29280</v>
          </cell>
          <cell r="C1772" t="str">
            <v>EL VELERO TEMP/GARNACHA 75X12</v>
          </cell>
          <cell r="D1772" t="str">
            <v>El Velero Tempranillo Tinto, Valdepeñas</v>
          </cell>
          <cell r="E1772" t="str">
            <v>EA</v>
          </cell>
          <cell r="F1772">
            <v>12</v>
          </cell>
          <cell r="G1772" t="str">
            <v>75 cl x 12</v>
          </cell>
          <cell r="H1772" t="str">
            <v>U</v>
          </cell>
          <cell r="I1772" t="str">
            <v>Spain</v>
          </cell>
          <cell r="J1772" t="str">
            <v>Spain</v>
          </cell>
          <cell r="K1772" t="str">
            <v>Castilla - La Mancha</v>
          </cell>
          <cell r="L1772" t="str">
            <v>Still Red</v>
          </cell>
          <cell r="M1772" t="str">
            <v>Price Fighter</v>
          </cell>
          <cell r="N1772">
            <v>0.95479999999999998</v>
          </cell>
          <cell r="O1772">
            <v>2.6718999999999999</v>
          </cell>
        </row>
        <row r="1773">
          <cell r="B1773">
            <v>42883</v>
          </cell>
          <cell r="C1773" t="str">
            <v>EL VELERO TEMP/GARN ROSE 75X6</v>
          </cell>
          <cell r="D1773" t="str">
            <v>El Velero Tempranillo Garnacha Rosado, Valdepeñas</v>
          </cell>
          <cell r="E1773" t="str">
            <v>EA</v>
          </cell>
          <cell r="F1773">
            <v>6</v>
          </cell>
          <cell r="G1773" t="str">
            <v>75 cl x 6</v>
          </cell>
          <cell r="H1773" t="str">
            <v>U</v>
          </cell>
          <cell r="I1773" t="str">
            <v>Spain</v>
          </cell>
          <cell r="J1773" t="str">
            <v>Spain</v>
          </cell>
          <cell r="K1773" t="str">
            <v>Castilla - La Mancha</v>
          </cell>
          <cell r="L1773" t="str">
            <v>Still Rose</v>
          </cell>
          <cell r="M1773" t="str">
            <v>Price Fighter</v>
          </cell>
          <cell r="N1773">
            <v>1.1631</v>
          </cell>
          <cell r="O1773">
            <v>2.2444000000000002</v>
          </cell>
        </row>
        <row r="1774">
          <cell r="B1774">
            <v>44469</v>
          </cell>
          <cell r="C1774" t="str">
            <v>ORG CALIZA TEMPRANILLO 75X6</v>
          </cell>
          <cell r="D1774" t="str">
            <v>Caliza Tempranillo Organic, La Mancha</v>
          </cell>
          <cell r="E1774" t="str">
            <v>EA</v>
          </cell>
          <cell r="F1774">
            <v>6</v>
          </cell>
          <cell r="G1774" t="str">
            <v>75 cl x 6</v>
          </cell>
          <cell r="H1774" t="str">
            <v>S</v>
          </cell>
          <cell r="I1774" t="str">
            <v>Spain</v>
          </cell>
          <cell r="J1774" t="str">
            <v>Spain</v>
          </cell>
          <cell r="K1774" t="str">
            <v>Spain</v>
          </cell>
          <cell r="M1774" t="str">
            <v>Price Fighter</v>
          </cell>
          <cell r="N1774">
            <v>1.4876</v>
          </cell>
          <cell r="O1774">
            <v>2.6718999999999999</v>
          </cell>
        </row>
        <row r="1775">
          <cell r="B1775">
            <v>44470</v>
          </cell>
          <cell r="C1775" t="str">
            <v>ORG CALIZA VERDEJO-SAUV B 75X6</v>
          </cell>
          <cell r="D1775" t="str">
            <v>Caliza Verdejo - Sauvignon Blanc Organic, La Mancha</v>
          </cell>
          <cell r="E1775" t="str">
            <v>EA</v>
          </cell>
          <cell r="F1775">
            <v>6</v>
          </cell>
          <cell r="G1775" t="str">
            <v>75 cl x 6</v>
          </cell>
          <cell r="H1775" t="str">
            <v>S</v>
          </cell>
          <cell r="I1775" t="str">
            <v>Spain</v>
          </cell>
          <cell r="J1775" t="str">
            <v>Spain</v>
          </cell>
          <cell r="K1775" t="str">
            <v>Spain</v>
          </cell>
          <cell r="L1775" t="str">
            <v>Still White</v>
          </cell>
          <cell r="M1775" t="str">
            <v>Price Fighter</v>
          </cell>
          <cell r="N1775">
            <v>1.5226999999999999</v>
          </cell>
          <cell r="O1775">
            <v>2.6718999999999999</v>
          </cell>
        </row>
        <row r="1776">
          <cell r="B1776">
            <v>45372</v>
          </cell>
          <cell r="C1776" t="str">
            <v>PRENSA CHARDONNAY 11% 75X6</v>
          </cell>
          <cell r="D1776" t="str">
            <v>La Prensa Chardonnay 11%, Spain</v>
          </cell>
          <cell r="E1776" t="str">
            <v>EA</v>
          </cell>
          <cell r="F1776">
            <v>6</v>
          </cell>
          <cell r="G1776" t="str">
            <v>75 cl x 6</v>
          </cell>
          <cell r="H1776" t="str">
            <v>S</v>
          </cell>
          <cell r="I1776" t="str">
            <v>Spain</v>
          </cell>
          <cell r="J1776" t="str">
            <v>Spain</v>
          </cell>
          <cell r="L1776" t="str">
            <v>Still White</v>
          </cell>
          <cell r="M1776" t="str">
            <v>Price Fighter</v>
          </cell>
          <cell r="N1776">
            <v>1.4438</v>
          </cell>
          <cell r="O1776">
            <v>2.3513000000000002</v>
          </cell>
        </row>
        <row r="1777">
          <cell r="B1777">
            <v>45387</v>
          </cell>
          <cell r="C1777" t="str">
            <v>AYRUM VERDEJO 10% 75X6</v>
          </cell>
          <cell r="D1777" t="str">
            <v>Ayrum Verdejo Blanco 10%, Spain</v>
          </cell>
          <cell r="E1777" t="str">
            <v>EA</v>
          </cell>
          <cell r="F1777">
            <v>6</v>
          </cell>
          <cell r="G1777" t="str">
            <v>75 cl x 6</v>
          </cell>
          <cell r="H1777" t="str">
            <v>S</v>
          </cell>
          <cell r="I1777" t="str">
            <v>Spain</v>
          </cell>
          <cell r="J1777" t="str">
            <v>Spain</v>
          </cell>
          <cell r="L1777" t="str">
            <v>Still White</v>
          </cell>
          <cell r="M1777" t="str">
            <v>Price Fighter</v>
          </cell>
          <cell r="N1777">
            <v>1.1631</v>
          </cell>
          <cell r="O1777">
            <v>2.1375000000000002</v>
          </cell>
        </row>
        <row r="1778">
          <cell r="B1778">
            <v>45388</v>
          </cell>
          <cell r="C1778" t="str">
            <v>EL VELERO TINTO 10% 75X6</v>
          </cell>
          <cell r="D1778" t="str">
            <v>El Velero Tempranillo Garnacha Tinto 10%, Valdepeñas</v>
          </cell>
          <cell r="E1778" t="str">
            <v>EA</v>
          </cell>
          <cell r="F1778">
            <v>6</v>
          </cell>
          <cell r="G1778" t="str">
            <v>75 cl x 6</v>
          </cell>
          <cell r="H1778" t="str">
            <v>S</v>
          </cell>
          <cell r="I1778" t="str">
            <v>Spain</v>
          </cell>
          <cell r="J1778" t="str">
            <v>Spain</v>
          </cell>
          <cell r="K1778" t="str">
            <v>Castilla - La Mancha</v>
          </cell>
          <cell r="L1778" t="str">
            <v>Still Red</v>
          </cell>
          <cell r="M1778" t="str">
            <v>Price Fighter</v>
          </cell>
          <cell r="N1778">
            <v>1.1455</v>
          </cell>
          <cell r="O1778">
            <v>2.1375000000000002</v>
          </cell>
        </row>
        <row r="1779">
          <cell r="B1779">
            <v>45390</v>
          </cell>
          <cell r="C1779" t="str">
            <v>EL VELERO ROSE 10% 75X6</v>
          </cell>
          <cell r="D1779" t="str">
            <v>El Velero Tempranillo Garnacha Rosado 10%, Spain</v>
          </cell>
          <cell r="E1779" t="str">
            <v>EA</v>
          </cell>
          <cell r="F1779">
            <v>6</v>
          </cell>
          <cell r="G1779" t="str">
            <v>75 cl x 6</v>
          </cell>
          <cell r="H1779" t="str">
            <v>S</v>
          </cell>
          <cell r="I1779" t="str">
            <v>Spain</v>
          </cell>
          <cell r="J1779" t="str">
            <v>Spain</v>
          </cell>
          <cell r="L1779" t="str">
            <v>Still Rose</v>
          </cell>
          <cell r="M1779" t="str">
            <v>Price Fighter</v>
          </cell>
          <cell r="N1779">
            <v>1.1718999999999999</v>
          </cell>
          <cell r="O1779">
            <v>2.1375000000000002</v>
          </cell>
        </row>
        <row r="1780">
          <cell r="B1780">
            <v>45394</v>
          </cell>
          <cell r="C1780" t="str">
            <v>EL VELERO VERDEJO 10% 75X6</v>
          </cell>
          <cell r="D1780" t="str">
            <v>El Velero Verdejo Blanco 10%, Valdepeñas</v>
          </cell>
          <cell r="E1780" t="str">
            <v>EA</v>
          </cell>
          <cell r="F1780">
            <v>6</v>
          </cell>
          <cell r="G1780" t="str">
            <v>75 cl x 6</v>
          </cell>
          <cell r="H1780" t="str">
            <v>S</v>
          </cell>
          <cell r="I1780" t="str">
            <v>Spain</v>
          </cell>
          <cell r="J1780" t="str">
            <v>Spain</v>
          </cell>
          <cell r="L1780" t="str">
            <v>Still White</v>
          </cell>
          <cell r="M1780" t="str">
            <v>Price Fighter</v>
          </cell>
          <cell r="N1780">
            <v>1.1631</v>
          </cell>
          <cell r="O1780">
            <v>2.1375000000000002</v>
          </cell>
        </row>
        <row r="1781">
          <cell r="B1781">
            <v>45395</v>
          </cell>
          <cell r="C1781" t="str">
            <v>AYRUM TEMPRANI GARN 10% 75X6</v>
          </cell>
          <cell r="D1781" t="str">
            <v>Ayrum Tempranillo Garnacha Tinto 10%, Spain</v>
          </cell>
          <cell r="E1781" t="str">
            <v>EA</v>
          </cell>
          <cell r="F1781">
            <v>6</v>
          </cell>
          <cell r="G1781" t="str">
            <v>75 cl x 6</v>
          </cell>
          <cell r="H1781" t="str">
            <v>S</v>
          </cell>
          <cell r="I1781" t="str">
            <v>Spain</v>
          </cell>
          <cell r="J1781" t="str">
            <v>Spain</v>
          </cell>
          <cell r="L1781" t="str">
            <v>Still Red</v>
          </cell>
          <cell r="M1781" t="str">
            <v>Price Fighter</v>
          </cell>
          <cell r="N1781">
            <v>1.1455</v>
          </cell>
          <cell r="O1781">
            <v>2.1375000000000002</v>
          </cell>
        </row>
        <row r="1782">
          <cell r="B1782">
            <v>45399</v>
          </cell>
          <cell r="C1782" t="str">
            <v>AYRUM ROSADO TEMP-GAR 10% 75x6</v>
          </cell>
          <cell r="D1782" t="str">
            <v>Ayrum Tempranillo Garnacha Rosado 10%, Spain</v>
          </cell>
          <cell r="E1782" t="str">
            <v>EA</v>
          </cell>
          <cell r="F1782">
            <v>6</v>
          </cell>
          <cell r="G1782" t="str">
            <v>75 cl x 6</v>
          </cell>
          <cell r="H1782" t="str">
            <v>S</v>
          </cell>
          <cell r="I1782" t="str">
            <v>Spain</v>
          </cell>
          <cell r="J1782" t="str">
            <v>Spain</v>
          </cell>
          <cell r="L1782" t="str">
            <v>Still Rose</v>
          </cell>
          <cell r="M1782" t="str">
            <v>Price Fighter</v>
          </cell>
          <cell r="N1782">
            <v>0.76319999999999999</v>
          </cell>
          <cell r="O1782">
            <v>2.1375000000000002</v>
          </cell>
        </row>
        <row r="1783">
          <cell r="B1783">
            <v>45405</v>
          </cell>
          <cell r="C1783" t="str">
            <v>AYRUM AIREN 10% 75x6</v>
          </cell>
          <cell r="D1783" t="str">
            <v>Ayrum Airén Blanco 10%, Spain</v>
          </cell>
          <cell r="E1783" t="str">
            <v>EA</v>
          </cell>
          <cell r="F1783">
            <v>6</v>
          </cell>
          <cell r="G1783" t="str">
            <v>75 cl x 6</v>
          </cell>
          <cell r="H1783" t="str">
            <v>S</v>
          </cell>
          <cell r="I1783" t="str">
            <v>Spain</v>
          </cell>
          <cell r="J1783" t="str">
            <v>Spain</v>
          </cell>
          <cell r="L1783" t="str">
            <v>Still White</v>
          </cell>
          <cell r="M1783" t="str">
            <v>Price Fighter</v>
          </cell>
          <cell r="N1783">
            <v>1.1631</v>
          </cell>
          <cell r="O1783">
            <v>2.1375000000000002</v>
          </cell>
        </row>
        <row r="1784">
          <cell r="B1784">
            <v>45407</v>
          </cell>
          <cell r="C1784" t="str">
            <v>PRENSA CAB S-TEMP 11%75X6</v>
          </cell>
          <cell r="D1784" t="str">
            <v>La Prensa Cabernet Sauvignon Tempranillo 11%, Spain</v>
          </cell>
          <cell r="E1784" t="str">
            <v>EA</v>
          </cell>
          <cell r="F1784">
            <v>6</v>
          </cell>
          <cell r="G1784" t="str">
            <v>75 cl x 6</v>
          </cell>
          <cell r="H1784" t="str">
            <v>S</v>
          </cell>
          <cell r="I1784" t="str">
            <v>Spain</v>
          </cell>
          <cell r="J1784" t="str">
            <v>Spain</v>
          </cell>
          <cell r="K1784" t="str">
            <v>Spain</v>
          </cell>
          <cell r="L1784" t="str">
            <v>Still Red</v>
          </cell>
          <cell r="M1784" t="str">
            <v>Price Fighter</v>
          </cell>
          <cell r="N1784">
            <v>1.4175</v>
          </cell>
          <cell r="O1784">
            <v>2.3513000000000002</v>
          </cell>
        </row>
        <row r="1785">
          <cell r="B1785">
            <v>25989</v>
          </cell>
          <cell r="C1785" t="str">
            <v>PARINI TREBBIANO 75X12</v>
          </cell>
          <cell r="D1785" t="str">
            <v>Parini Trebbiano del Rubicone</v>
          </cell>
          <cell r="E1785" t="str">
            <v>EA</v>
          </cell>
          <cell r="F1785">
            <v>12</v>
          </cell>
          <cell r="G1785" t="str">
            <v>75 cl x 12</v>
          </cell>
          <cell r="H1785" t="str">
            <v>S</v>
          </cell>
          <cell r="I1785" t="str">
            <v>Italy</v>
          </cell>
          <cell r="J1785" t="str">
            <v>Italy</v>
          </cell>
          <cell r="K1785" t="str">
            <v>Emilia Romagna</v>
          </cell>
          <cell r="L1785" t="str">
            <v>Still White</v>
          </cell>
          <cell r="M1785" t="str">
            <v>Price Fighter</v>
          </cell>
          <cell r="N1785">
            <v>1.6375999999999999</v>
          </cell>
          <cell r="O1785">
            <v>2.6718999999999999</v>
          </cell>
        </row>
        <row r="1786">
          <cell r="B1786">
            <v>25990</v>
          </cell>
          <cell r="C1786" t="str">
            <v>PARINI MONTE D'ABRUZZO 75X12</v>
          </cell>
          <cell r="D1786" t="str">
            <v>Montepulciano d'Abruzzo, Parini</v>
          </cell>
          <cell r="E1786" t="str">
            <v>EA</v>
          </cell>
          <cell r="F1786">
            <v>12</v>
          </cell>
          <cell r="G1786" t="str">
            <v>75 cl x 12</v>
          </cell>
          <cell r="H1786" t="str">
            <v>S</v>
          </cell>
          <cell r="I1786" t="str">
            <v>Italy</v>
          </cell>
          <cell r="J1786" t="str">
            <v>Italy</v>
          </cell>
          <cell r="K1786" t="str">
            <v>Abruzzo</v>
          </cell>
          <cell r="L1786" t="str">
            <v>Still Red</v>
          </cell>
          <cell r="M1786" t="str">
            <v>Price Fighter</v>
          </cell>
          <cell r="N1786">
            <v>1.8832</v>
          </cell>
          <cell r="O1786">
            <v>2.6718999999999999</v>
          </cell>
        </row>
        <row r="1787">
          <cell r="B1787">
            <v>45764</v>
          </cell>
          <cell r="C1787" t="str">
            <v>PARINI PINOT GRIGIO 10.5%75X12</v>
          </cell>
          <cell r="D1787" t="str">
            <v>Parini Pinot Grigio 10.5%, Veneto</v>
          </cell>
          <cell r="E1787" t="str">
            <v>EA</v>
          </cell>
          <cell r="F1787">
            <v>12</v>
          </cell>
          <cell r="G1787" t="str">
            <v>75 cl x 12</v>
          </cell>
          <cell r="H1787" t="str">
            <v>S</v>
          </cell>
          <cell r="I1787" t="str">
            <v>Italy</v>
          </cell>
          <cell r="J1787" t="str">
            <v>Italy</v>
          </cell>
          <cell r="K1787" t="str">
            <v>Veneto</v>
          </cell>
          <cell r="L1787" t="str">
            <v>Still White</v>
          </cell>
          <cell r="M1787" t="str">
            <v>Price Fighter</v>
          </cell>
          <cell r="N1787">
            <v>1.8569</v>
          </cell>
          <cell r="O1787">
            <v>2.2444000000000002</v>
          </cell>
        </row>
        <row r="1788">
          <cell r="B1788">
            <v>45800</v>
          </cell>
          <cell r="C1788" t="str">
            <v>PARINI PINOT GR BLUSH 11%75X12</v>
          </cell>
          <cell r="D1788" t="str">
            <v>Parini Pinot Grigio Blush 11%, delle Venezie</v>
          </cell>
          <cell r="E1788" t="str">
            <v>EA</v>
          </cell>
          <cell r="F1788">
            <v>12</v>
          </cell>
          <cell r="G1788" t="str">
            <v>75 cl x 12</v>
          </cell>
          <cell r="H1788" t="str">
            <v>S</v>
          </cell>
          <cell r="I1788" t="str">
            <v>Italy</v>
          </cell>
          <cell r="J1788" t="str">
            <v>Italy</v>
          </cell>
          <cell r="K1788" t="str">
            <v>Veneto</v>
          </cell>
          <cell r="L1788" t="str">
            <v>Sparkling Rose</v>
          </cell>
          <cell r="M1788" t="str">
            <v>Price Fighter</v>
          </cell>
          <cell r="N1788">
            <v>1.8434999999999999</v>
          </cell>
          <cell r="O1788">
            <v>2.3513000000000002</v>
          </cell>
        </row>
        <row r="1789">
          <cell r="B1789">
            <v>33850</v>
          </cell>
          <cell r="C1789" t="str">
            <v>PARINI SLIM PROSECCO 75X6</v>
          </cell>
          <cell r="D1789" t="str">
            <v>Parini Slim Prosecco, Low Sugar Brut</v>
          </cell>
          <cell r="E1789" t="str">
            <v>EA</v>
          </cell>
          <cell r="F1789">
            <v>6</v>
          </cell>
          <cell r="G1789" t="str">
            <v>75 cl x 6</v>
          </cell>
          <cell r="H1789" t="str">
            <v>U</v>
          </cell>
          <cell r="I1789" t="str">
            <v>Italy</v>
          </cell>
          <cell r="J1789" t="str">
            <v>Italy</v>
          </cell>
          <cell r="K1789" t="str">
            <v>Prosecco</v>
          </cell>
          <cell r="L1789" t="str">
            <v>Still White</v>
          </cell>
          <cell r="M1789" t="str">
            <v>Price Fighter</v>
          </cell>
          <cell r="N1789">
            <v>2.8917000000000002</v>
          </cell>
          <cell r="O1789">
            <v>2.3513000000000002</v>
          </cell>
        </row>
        <row r="1790">
          <cell r="B1790">
            <v>23093</v>
          </cell>
          <cell r="C1790" t="str">
            <v>D'VINE INZOLIA SICILIA 75x12</v>
          </cell>
          <cell r="D1790" t="str">
            <v>D' Vine Inzolia, IGT Terre Siciliane</v>
          </cell>
          <cell r="E1790" t="str">
            <v>EA</v>
          </cell>
          <cell r="F1790">
            <v>12</v>
          </cell>
          <cell r="G1790" t="str">
            <v>75 cl x 12</v>
          </cell>
          <cell r="H1790" t="str">
            <v>U</v>
          </cell>
          <cell r="I1790" t="str">
            <v>Italy</v>
          </cell>
          <cell r="J1790" t="str">
            <v>Italy</v>
          </cell>
          <cell r="K1790" t="str">
            <v>Sicilia</v>
          </cell>
          <cell r="L1790" t="str">
            <v>Still White</v>
          </cell>
          <cell r="M1790" t="str">
            <v>Price Fighter</v>
          </cell>
          <cell r="N1790">
            <v>1.4096</v>
          </cell>
          <cell r="O1790">
            <v>2.6718999999999999</v>
          </cell>
        </row>
        <row r="1791">
          <cell r="B1791">
            <v>23094</v>
          </cell>
          <cell r="C1791" t="str">
            <v>D'VINE MERLOT ROSE VEN 75x12</v>
          </cell>
          <cell r="D1791" t="str">
            <v>D' Vine Merlot Rosato, Italia</v>
          </cell>
          <cell r="E1791" t="str">
            <v>EA</v>
          </cell>
          <cell r="F1791">
            <v>12</v>
          </cell>
          <cell r="G1791" t="str">
            <v>75 cl x 12</v>
          </cell>
          <cell r="H1791" t="str">
            <v>U</v>
          </cell>
          <cell r="I1791" t="str">
            <v>Italy</v>
          </cell>
          <cell r="J1791" t="str">
            <v>Italy</v>
          </cell>
          <cell r="K1791" t="str">
            <v>Italy</v>
          </cell>
          <cell r="L1791" t="str">
            <v>Still Rose</v>
          </cell>
          <cell r="M1791" t="str">
            <v>Price Fighter</v>
          </cell>
          <cell r="N1791">
            <v>1.3218000000000001</v>
          </cell>
          <cell r="O1791">
            <v>2.6718999999999999</v>
          </cell>
        </row>
        <row r="1792">
          <cell r="B1792">
            <v>23095</v>
          </cell>
          <cell r="C1792" t="str">
            <v>D'VINE CAB/SAUV VENEZIE 75x12</v>
          </cell>
          <cell r="D1792" t="str">
            <v>D' Vine Cabernet Sauvignon, Italia</v>
          </cell>
          <cell r="E1792" t="str">
            <v>EA</v>
          </cell>
          <cell r="F1792">
            <v>12</v>
          </cell>
          <cell r="G1792" t="str">
            <v>75 cl x 12</v>
          </cell>
          <cell r="H1792" t="str">
            <v>S</v>
          </cell>
          <cell r="I1792" t="str">
            <v>Italy</v>
          </cell>
          <cell r="J1792" t="str">
            <v>Italy</v>
          </cell>
          <cell r="K1792" t="str">
            <v>Italy</v>
          </cell>
          <cell r="L1792" t="str">
            <v>Still Red</v>
          </cell>
          <cell r="M1792" t="str">
            <v>Price Fighter</v>
          </cell>
          <cell r="N1792">
            <v>1.3482000000000001</v>
          </cell>
          <cell r="O1792">
            <v>2.6718999999999999</v>
          </cell>
        </row>
        <row r="1793">
          <cell r="B1793">
            <v>44794</v>
          </cell>
          <cell r="C1793" t="str">
            <v>D'VINE INZOLIA 11% 75x12</v>
          </cell>
          <cell r="D1793" t="str">
            <v>D' Vine Inzolia IGT Terre Siciliane 11%</v>
          </cell>
          <cell r="E1793" t="str">
            <v>EA</v>
          </cell>
          <cell r="F1793">
            <v>12</v>
          </cell>
          <cell r="G1793" t="str">
            <v>75 cl x 12</v>
          </cell>
          <cell r="H1793" t="str">
            <v>S</v>
          </cell>
          <cell r="I1793" t="str">
            <v>Italy</v>
          </cell>
          <cell r="J1793" t="str">
            <v>Italy</v>
          </cell>
          <cell r="K1793" t="str">
            <v>Italy</v>
          </cell>
          <cell r="L1793" t="str">
            <v>Still White</v>
          </cell>
          <cell r="M1793" t="str">
            <v>Price Fighter</v>
          </cell>
          <cell r="N1793">
            <v>1.4096</v>
          </cell>
          <cell r="O1793">
            <v>2.3513000000000002</v>
          </cell>
        </row>
        <row r="1794">
          <cell r="B1794">
            <v>44812</v>
          </cell>
          <cell r="C1794" t="str">
            <v>D'VINE MERLOT ROSE 11% 75x12</v>
          </cell>
          <cell r="D1794" t="str">
            <v>D' Vine Merlot Rosato, Italia</v>
          </cell>
          <cell r="E1794" t="str">
            <v>EA</v>
          </cell>
          <cell r="F1794">
            <v>12</v>
          </cell>
          <cell r="G1794" t="str">
            <v>75 cl x 12</v>
          </cell>
          <cell r="H1794" t="str">
            <v>S</v>
          </cell>
          <cell r="I1794" t="str">
            <v>Italy</v>
          </cell>
          <cell r="J1794" t="str">
            <v>Italy</v>
          </cell>
          <cell r="K1794" t="str">
            <v>Italy</v>
          </cell>
          <cell r="L1794" t="str">
            <v>Still Rose</v>
          </cell>
          <cell r="M1794" t="str">
            <v>Price Fighter</v>
          </cell>
          <cell r="N1794">
            <v>1.3218000000000001</v>
          </cell>
          <cell r="O1794">
            <v>2.3513000000000002</v>
          </cell>
        </row>
        <row r="1795">
          <cell r="B1795">
            <v>44819</v>
          </cell>
          <cell r="C1795" t="str">
            <v>D'VINE CAB SAUV 11% 75x12</v>
          </cell>
          <cell r="D1795" t="str">
            <v>D' Vine Cabernet Sauvignon Italia 11%</v>
          </cell>
          <cell r="E1795" t="str">
            <v>EA</v>
          </cell>
          <cell r="F1795">
            <v>12</v>
          </cell>
          <cell r="G1795" t="str">
            <v>75 cl x 12</v>
          </cell>
          <cell r="H1795" t="str">
            <v>S</v>
          </cell>
          <cell r="I1795" t="str">
            <v>Italy</v>
          </cell>
          <cell r="J1795" t="str">
            <v>Italy</v>
          </cell>
          <cell r="K1795" t="str">
            <v>Italy</v>
          </cell>
          <cell r="L1795" t="str">
            <v>Still Red</v>
          </cell>
          <cell r="M1795" t="str">
            <v>Price Fighter</v>
          </cell>
          <cell r="N1795">
            <v>1.3482000000000001</v>
          </cell>
          <cell r="O1795">
            <v>2.3513000000000002</v>
          </cell>
        </row>
        <row r="1796">
          <cell r="B1796">
            <v>33083</v>
          </cell>
          <cell r="C1796" t="str">
            <v>CLOS L'ORATOIRE ROUGE 150X6</v>
          </cell>
          <cell r="D1796" t="str">
            <v>Chateauneuf-du-Pape, Clos de L'Oratoire des Papes, Ogier</v>
          </cell>
          <cell r="E1796" t="str">
            <v>EA</v>
          </cell>
          <cell r="F1796">
            <v>6</v>
          </cell>
          <cell r="G1796" t="str">
            <v>1.5 lt x 6</v>
          </cell>
          <cell r="H1796" t="str">
            <v>U</v>
          </cell>
          <cell r="I1796" t="str">
            <v>France</v>
          </cell>
          <cell r="J1796" t="str">
            <v>France</v>
          </cell>
          <cell r="K1796" t="str">
            <v>Rhône Valley</v>
          </cell>
          <cell r="L1796" t="str">
            <v>Still Red</v>
          </cell>
          <cell r="M1796" t="str">
            <v>Best</v>
          </cell>
          <cell r="N1796">
            <v>41.104399999999998</v>
          </cell>
          <cell r="O1796">
            <v>5.3437999999999999</v>
          </cell>
        </row>
        <row r="1797">
          <cell r="B1797">
            <v>11367</v>
          </cell>
          <cell r="C1797" t="str">
            <v>OGIER COTES RHONE 75x12</v>
          </cell>
          <cell r="D1797" t="str">
            <v>Côtes du Rhône, Gentilhomme, Ogier</v>
          </cell>
          <cell r="E1797" t="str">
            <v>EA</v>
          </cell>
          <cell r="F1797">
            <v>12</v>
          </cell>
          <cell r="G1797" t="str">
            <v>75 cl x 12</v>
          </cell>
          <cell r="H1797" t="str">
            <v>U</v>
          </cell>
          <cell r="I1797" t="str">
            <v>France</v>
          </cell>
          <cell r="J1797" t="str">
            <v>France</v>
          </cell>
          <cell r="K1797" t="str">
            <v>Rhône Valley</v>
          </cell>
          <cell r="M1797" t="str">
            <v>Good</v>
          </cell>
          <cell r="N1797">
            <v>2.5331999999999999</v>
          </cell>
          <cell r="O1797">
            <v>2.6718999999999999</v>
          </cell>
        </row>
        <row r="1798">
          <cell r="B1798">
            <v>27187</v>
          </cell>
          <cell r="C1798" t="str">
            <v>PLAN DE DIEU COT DU RHONE 75X6</v>
          </cell>
          <cell r="D1798" t="str">
            <v>Côtes du Rhône-Villages, Auguste Bessac Plan de Dieu, Ogier</v>
          </cell>
          <cell r="E1798" t="str">
            <v>EA</v>
          </cell>
          <cell r="F1798">
            <v>6</v>
          </cell>
          <cell r="G1798" t="str">
            <v>75 cl x 6</v>
          </cell>
          <cell r="H1798" t="str">
            <v>U</v>
          </cell>
          <cell r="I1798" t="str">
            <v>France</v>
          </cell>
          <cell r="J1798" t="str">
            <v>France</v>
          </cell>
          <cell r="K1798" t="str">
            <v>Rhône Valley</v>
          </cell>
          <cell r="L1798" t="str">
            <v>Still Red</v>
          </cell>
          <cell r="M1798" t="str">
            <v>Good</v>
          </cell>
          <cell r="N1798">
            <v>3.8098999999999998</v>
          </cell>
          <cell r="O1798">
            <v>2.6718999999999999</v>
          </cell>
        </row>
        <row r="1799">
          <cell r="B1799">
            <v>27189</v>
          </cell>
          <cell r="C1799" t="str">
            <v>CLOS DE L'ORATOIRE BLANC 75X6</v>
          </cell>
          <cell r="D1799" t="str">
            <v>Châteauneuf-du-Pape Blanc, Clos de L'Oratoire des Papes, Ogier</v>
          </cell>
          <cell r="E1799" t="str">
            <v>EA</v>
          </cell>
          <cell r="F1799">
            <v>6</v>
          </cell>
          <cell r="G1799" t="str">
            <v>75 cl x 6</v>
          </cell>
          <cell r="H1799" t="str">
            <v>S</v>
          </cell>
          <cell r="I1799" t="str">
            <v>France</v>
          </cell>
          <cell r="J1799" t="str">
            <v>France</v>
          </cell>
          <cell r="K1799" t="str">
            <v>Rhône Valley</v>
          </cell>
          <cell r="L1799" t="str">
            <v>Still White</v>
          </cell>
          <cell r="M1799" t="str">
            <v>Best</v>
          </cell>
          <cell r="N1799">
            <v>23.2836</v>
          </cell>
          <cell r="O1799">
            <v>2.6718999999999999</v>
          </cell>
        </row>
        <row r="1800">
          <cell r="B1800">
            <v>27190</v>
          </cell>
          <cell r="C1800" t="str">
            <v>CLOS L'ORATOIRE CHOREGIES 75x6</v>
          </cell>
          <cell r="D1800" t="str">
            <v>Châteauneuf-du-Pape, Les Chorégies du Clos de L'Oratoire des Papes, Ogier</v>
          </cell>
          <cell r="E1800" t="str">
            <v>EA</v>
          </cell>
          <cell r="F1800">
            <v>6</v>
          </cell>
          <cell r="G1800" t="str">
            <v>75 cl x 6</v>
          </cell>
          <cell r="H1800" t="str">
            <v>U</v>
          </cell>
          <cell r="I1800" t="str">
            <v>France</v>
          </cell>
          <cell r="J1800" t="str">
            <v>France</v>
          </cell>
          <cell r="K1800" t="str">
            <v>Rhône Valley</v>
          </cell>
          <cell r="L1800" t="str">
            <v>Still Red</v>
          </cell>
          <cell r="M1800" t="str">
            <v>Best</v>
          </cell>
          <cell r="N1800">
            <v>43.8703</v>
          </cell>
          <cell r="O1800">
            <v>2.6718999999999999</v>
          </cell>
        </row>
        <row r="1801">
          <cell r="B1801">
            <v>27191</v>
          </cell>
          <cell r="C1801" t="str">
            <v>CLOS L'ORATOIRE ROUGE 75x6</v>
          </cell>
          <cell r="D1801" t="str">
            <v>Châteauneuf-du-Pape, Clos de L'Oratoire des Papes, Ogier</v>
          </cell>
          <cell r="E1801" t="str">
            <v>EA</v>
          </cell>
          <cell r="F1801">
            <v>6</v>
          </cell>
          <cell r="G1801" t="str">
            <v>75 cl x 6</v>
          </cell>
          <cell r="H1801" t="str">
            <v>S</v>
          </cell>
          <cell r="I1801" t="str">
            <v>France</v>
          </cell>
          <cell r="J1801" t="str">
            <v>France</v>
          </cell>
          <cell r="K1801" t="str">
            <v>Rhône Valley</v>
          </cell>
          <cell r="L1801" t="str">
            <v>Still Red</v>
          </cell>
          <cell r="M1801" t="str">
            <v>Best</v>
          </cell>
          <cell r="N1801">
            <v>20.652000000000001</v>
          </cell>
          <cell r="O1801">
            <v>3.2063000000000001</v>
          </cell>
        </row>
        <row r="1802">
          <cell r="B1802">
            <v>36740</v>
          </cell>
          <cell r="C1802" t="str">
            <v>CDR AUGUSTE BESSAC 75X6</v>
          </cell>
          <cell r="D1802" t="str">
            <v>Côtes du Rhône, Auguste Bessac</v>
          </cell>
          <cell r="E1802" t="str">
            <v>EA</v>
          </cell>
          <cell r="F1802">
            <v>6</v>
          </cell>
          <cell r="G1802" t="str">
            <v>75 cl x 6</v>
          </cell>
          <cell r="H1802" t="str">
            <v>S</v>
          </cell>
          <cell r="I1802" t="str">
            <v>France</v>
          </cell>
          <cell r="J1802" t="str">
            <v>France</v>
          </cell>
          <cell r="K1802" t="str">
            <v>Rhône Valley</v>
          </cell>
          <cell r="L1802" t="str">
            <v>Still Red</v>
          </cell>
          <cell r="M1802" t="str">
            <v>Good</v>
          </cell>
          <cell r="N1802">
            <v>2.8012000000000001</v>
          </cell>
          <cell r="O1802">
            <v>2.6718999999999999</v>
          </cell>
        </row>
        <row r="1803">
          <cell r="B1803">
            <v>39752</v>
          </cell>
          <cell r="C1803" t="str">
            <v>OGIER COTES DU RHONE 75X6</v>
          </cell>
          <cell r="D1803" t="str">
            <v>Côtes du Rhône, Gentilhomme, Ogier</v>
          </cell>
          <cell r="E1803" t="str">
            <v>EA</v>
          </cell>
          <cell r="F1803">
            <v>6</v>
          </cell>
          <cell r="G1803" t="str">
            <v>75 cl x 6</v>
          </cell>
          <cell r="H1803" t="str">
            <v>U</v>
          </cell>
          <cell r="I1803" t="str">
            <v>France</v>
          </cell>
          <cell r="J1803" t="str">
            <v>France</v>
          </cell>
          <cell r="K1803" t="str">
            <v>Rhône Valley</v>
          </cell>
          <cell r="L1803" t="str">
            <v>Still Red</v>
          </cell>
          <cell r="M1803" t="str">
            <v>Good</v>
          </cell>
          <cell r="N1803">
            <v>3.0205000000000002</v>
          </cell>
          <cell r="O1803">
            <v>2.6718999999999999</v>
          </cell>
        </row>
        <row r="1804">
          <cell r="B1804">
            <v>45650</v>
          </cell>
          <cell r="C1804" t="str">
            <v>ORG CHDP L'AME 22 75x6</v>
          </cell>
          <cell r="D1804" t="str">
            <v>Chateaunaeuf Du Pape L'Ame 2022, Organic</v>
          </cell>
          <cell r="E1804" t="str">
            <v>EA</v>
          </cell>
          <cell r="F1804">
            <v>6</v>
          </cell>
          <cell r="G1804" t="str">
            <v>75 cl x 6</v>
          </cell>
          <cell r="H1804" t="str">
            <v>S</v>
          </cell>
          <cell r="I1804" t="str">
            <v>France</v>
          </cell>
          <cell r="J1804" t="str">
            <v>France</v>
          </cell>
          <cell r="K1804" t="str">
            <v>France</v>
          </cell>
          <cell r="L1804" t="str">
            <v>Still Red</v>
          </cell>
          <cell r="M1804" t="str">
            <v>Best</v>
          </cell>
          <cell r="N1804">
            <v>14.9503</v>
          </cell>
          <cell r="O1804">
            <v>3.3130999999999999</v>
          </cell>
        </row>
        <row r="1805">
          <cell r="B1805">
            <v>45719</v>
          </cell>
          <cell r="C1805" t="str">
            <v>LIRAC PAR BLANC 23 75x6</v>
          </cell>
          <cell r="D1805" t="str">
            <v>Lirac Le Petit Paradoxe 2023 AOC</v>
          </cell>
          <cell r="E1805" t="str">
            <v>EA</v>
          </cell>
          <cell r="F1805">
            <v>6</v>
          </cell>
          <cell r="G1805" t="str">
            <v>75 cl x 6</v>
          </cell>
          <cell r="H1805" t="str">
            <v>S</v>
          </cell>
          <cell r="I1805" t="str">
            <v>France</v>
          </cell>
          <cell r="J1805" t="str">
            <v>France</v>
          </cell>
          <cell r="L1805" t="str">
            <v>Still White</v>
          </cell>
          <cell r="M1805" t="str">
            <v>Good</v>
          </cell>
          <cell r="N1805">
            <v>5.274</v>
          </cell>
          <cell r="O1805">
            <v>2.6718999999999999</v>
          </cell>
        </row>
        <row r="1806">
          <cell r="B1806">
            <v>45720</v>
          </cell>
          <cell r="C1806" t="str">
            <v>LIRAC LE PETITE PRINCE 22 75X6</v>
          </cell>
          <cell r="D1806" t="str">
            <v>Lirac Le Petit Prince AOC 2022</v>
          </cell>
          <cell r="E1806" t="str">
            <v>EA</v>
          </cell>
          <cell r="F1806">
            <v>6</v>
          </cell>
          <cell r="G1806" t="str">
            <v>75 cl x 6</v>
          </cell>
          <cell r="H1806" t="str">
            <v>S</v>
          </cell>
          <cell r="I1806" t="str">
            <v>France</v>
          </cell>
          <cell r="J1806" t="str">
            <v>France</v>
          </cell>
          <cell r="L1806" t="str">
            <v>Still Red</v>
          </cell>
          <cell r="M1806" t="str">
            <v>Best</v>
          </cell>
          <cell r="N1806">
            <v>5.3011999999999997</v>
          </cell>
          <cell r="O1806">
            <v>2.6718999999999999</v>
          </cell>
        </row>
        <row r="1807">
          <cell r="B1807">
            <v>29073</v>
          </cell>
          <cell r="C1807" t="str">
            <v>LOOSEN ERDENER KABINETT 75X6</v>
          </cell>
          <cell r="D1807" t="str">
            <v>Dr Loosen Erdener Treppchen Riesling Kabinett, Mosel</v>
          </cell>
          <cell r="E1807" t="str">
            <v>EA</v>
          </cell>
          <cell r="F1807">
            <v>6</v>
          </cell>
          <cell r="G1807" t="str">
            <v>75 cl x 6</v>
          </cell>
          <cell r="H1807" t="str">
            <v>U</v>
          </cell>
          <cell r="I1807" t="str">
            <v>Germany</v>
          </cell>
          <cell r="J1807" t="str">
            <v>Germany</v>
          </cell>
          <cell r="K1807" t="str">
            <v>Mosel</v>
          </cell>
          <cell r="L1807" t="str">
            <v>Still White</v>
          </cell>
          <cell r="M1807" t="str">
            <v>Better</v>
          </cell>
          <cell r="N1807">
            <v>7.8635000000000002</v>
          </cell>
          <cell r="O1807">
            <v>1.8169</v>
          </cell>
        </row>
        <row r="1808">
          <cell r="B1808">
            <v>29075</v>
          </cell>
          <cell r="C1808" t="str">
            <v>LOOSEN ERDENER SPATLESE 75X6</v>
          </cell>
          <cell r="D1808" t="str">
            <v>Dr Loosen Erdener Treppchen Riesling Spätlese, Mosel</v>
          </cell>
          <cell r="E1808" t="str">
            <v>EA</v>
          </cell>
          <cell r="F1808">
            <v>6</v>
          </cell>
          <cell r="G1808" t="str">
            <v>75 cl x 6</v>
          </cell>
          <cell r="H1808" t="str">
            <v>U</v>
          </cell>
          <cell r="I1808" t="str">
            <v>Germany</v>
          </cell>
          <cell r="J1808" t="str">
            <v>Germany</v>
          </cell>
          <cell r="K1808" t="str">
            <v>Mosel</v>
          </cell>
          <cell r="L1808" t="str">
            <v>Still White</v>
          </cell>
          <cell r="M1808" t="str">
            <v>Best</v>
          </cell>
          <cell r="N1808">
            <v>11.907400000000001</v>
          </cell>
          <cell r="O1808">
            <v>1.4862</v>
          </cell>
        </row>
        <row r="1809">
          <cell r="B1809">
            <v>26901</v>
          </cell>
          <cell r="C1809" t="str">
            <v>BAIGORRI BLANCO 75X6</v>
          </cell>
          <cell r="D1809" t="str">
            <v>Baigorri Rioja Barrel Fermented Blanco</v>
          </cell>
          <cell r="E1809" t="str">
            <v>EA</v>
          </cell>
          <cell r="F1809">
            <v>6</v>
          </cell>
          <cell r="G1809" t="str">
            <v>75 cl x 6</v>
          </cell>
          <cell r="H1809" t="str">
            <v>S</v>
          </cell>
          <cell r="I1809" t="str">
            <v>Spain</v>
          </cell>
          <cell r="J1809" t="str">
            <v>Spain</v>
          </cell>
          <cell r="K1809" t="str">
            <v>Rioja</v>
          </cell>
          <cell r="L1809" t="str">
            <v>Still White</v>
          </cell>
          <cell r="M1809" t="str">
            <v>Better</v>
          </cell>
          <cell r="N1809">
            <v>6.2656999999999998</v>
          </cell>
          <cell r="O1809">
            <v>2.6718999999999999</v>
          </cell>
        </row>
        <row r="1810">
          <cell r="B1810">
            <v>26902</v>
          </cell>
          <cell r="C1810" t="str">
            <v>BAIGORRI CRIANZA 75X6</v>
          </cell>
          <cell r="D1810" t="str">
            <v>Baigorri Rioja Crianza</v>
          </cell>
          <cell r="E1810" t="str">
            <v>EA</v>
          </cell>
          <cell r="F1810">
            <v>6</v>
          </cell>
          <cell r="G1810" t="str">
            <v>75 cl x 6</v>
          </cell>
          <cell r="H1810" t="str">
            <v>S</v>
          </cell>
          <cell r="I1810" t="str">
            <v>Spain</v>
          </cell>
          <cell r="J1810" t="str">
            <v>Spain</v>
          </cell>
          <cell r="K1810" t="str">
            <v>Rioja</v>
          </cell>
          <cell r="L1810" t="str">
            <v>Still Red</v>
          </cell>
          <cell r="M1810" t="str">
            <v>Better</v>
          </cell>
          <cell r="N1810">
            <v>6.2656999999999998</v>
          </cell>
          <cell r="O1810">
            <v>2.6718999999999999</v>
          </cell>
        </row>
        <row r="1811">
          <cell r="B1811">
            <v>26904</v>
          </cell>
          <cell r="C1811" t="str">
            <v>BAIGORRI GARAGE 75X6</v>
          </cell>
          <cell r="D1811" t="str">
            <v>Baigorri Rioja De Garage</v>
          </cell>
          <cell r="E1811" t="str">
            <v>EA</v>
          </cell>
          <cell r="F1811">
            <v>6</v>
          </cell>
          <cell r="G1811" t="str">
            <v>75 cl x 6</v>
          </cell>
          <cell r="H1811" t="str">
            <v>S</v>
          </cell>
          <cell r="I1811" t="str">
            <v>Spain</v>
          </cell>
          <cell r="J1811" t="str">
            <v>Spain</v>
          </cell>
          <cell r="K1811" t="str">
            <v>Rioja</v>
          </cell>
          <cell r="L1811" t="str">
            <v>Still Red</v>
          </cell>
          <cell r="M1811" t="str">
            <v>Best</v>
          </cell>
          <cell r="N1811">
            <v>17.670999999999999</v>
          </cell>
          <cell r="O1811">
            <v>2.6718999999999999</v>
          </cell>
        </row>
        <row r="1812">
          <cell r="B1812">
            <v>26905</v>
          </cell>
          <cell r="C1812" t="str">
            <v>BAIGORRI GARNACHA 75X6</v>
          </cell>
          <cell r="D1812" t="str">
            <v>Baigorri Rioja Garnacha</v>
          </cell>
          <cell r="E1812" t="str">
            <v>EA</v>
          </cell>
          <cell r="F1812">
            <v>6</v>
          </cell>
          <cell r="G1812" t="str">
            <v>75 cl x 6</v>
          </cell>
          <cell r="H1812" t="str">
            <v>S</v>
          </cell>
          <cell r="I1812" t="str">
            <v>Spain</v>
          </cell>
          <cell r="J1812" t="str">
            <v>Spain</v>
          </cell>
          <cell r="K1812" t="str">
            <v>Rioja</v>
          </cell>
          <cell r="L1812" t="str">
            <v>Still Red</v>
          </cell>
          <cell r="M1812" t="str">
            <v>Better</v>
          </cell>
          <cell r="N1812">
            <v>9.9999000000000002</v>
          </cell>
          <cell r="O1812">
            <v>2.6718999999999999</v>
          </cell>
        </row>
        <row r="1813">
          <cell r="B1813">
            <v>26906</v>
          </cell>
          <cell r="C1813" t="str">
            <v>BAIGORRI RESERVA 75X6</v>
          </cell>
          <cell r="D1813" t="str">
            <v>Baigorri Rioja Reserva</v>
          </cell>
          <cell r="E1813" t="str">
            <v>EA</v>
          </cell>
          <cell r="F1813">
            <v>6</v>
          </cell>
          <cell r="G1813" t="str">
            <v>75 cl x 6</v>
          </cell>
          <cell r="H1813" t="str">
            <v>S</v>
          </cell>
          <cell r="I1813" t="str">
            <v>Spain</v>
          </cell>
          <cell r="J1813" t="str">
            <v>Spain</v>
          </cell>
          <cell r="K1813" t="str">
            <v>Rioja</v>
          </cell>
          <cell r="L1813" t="str">
            <v>Still Red</v>
          </cell>
          <cell r="M1813" t="str">
            <v>Better</v>
          </cell>
          <cell r="N1813">
            <v>9.5656999999999996</v>
          </cell>
          <cell r="O1813">
            <v>2.6718999999999999</v>
          </cell>
        </row>
        <row r="1814">
          <cell r="B1814">
            <v>26922</v>
          </cell>
          <cell r="C1814" t="str">
            <v>BAIGORRI ROSADO 75X6</v>
          </cell>
          <cell r="D1814" t="str">
            <v>Baigorri Rioja Rosado</v>
          </cell>
          <cell r="E1814" t="str">
            <v>EA</v>
          </cell>
          <cell r="F1814">
            <v>6</v>
          </cell>
          <cell r="G1814" t="str">
            <v>75 cl x 6</v>
          </cell>
          <cell r="H1814" t="str">
            <v>S</v>
          </cell>
          <cell r="I1814" t="str">
            <v>Spain</v>
          </cell>
          <cell r="J1814" t="str">
            <v>Spain</v>
          </cell>
          <cell r="K1814" t="str">
            <v>Rioja</v>
          </cell>
          <cell r="L1814" t="str">
            <v>Still Rose</v>
          </cell>
          <cell r="M1814" t="str">
            <v>Good</v>
          </cell>
          <cell r="N1814">
            <v>4.1622000000000003</v>
          </cell>
          <cell r="O1814">
            <v>2.6718999999999999</v>
          </cell>
        </row>
        <row r="1815">
          <cell r="B1815">
            <v>28258</v>
          </cell>
          <cell r="C1815" t="str">
            <v>BAIGORRI BELUS 75X6</v>
          </cell>
          <cell r="D1815" t="str">
            <v>Baigorri Rioja Belus</v>
          </cell>
          <cell r="E1815" t="str">
            <v>EA</v>
          </cell>
          <cell r="F1815">
            <v>6</v>
          </cell>
          <cell r="G1815" t="str">
            <v>75 cl x 6</v>
          </cell>
          <cell r="H1815" t="str">
            <v>S</v>
          </cell>
          <cell r="I1815" t="str">
            <v>Spain</v>
          </cell>
          <cell r="J1815" t="str">
            <v>Spain</v>
          </cell>
          <cell r="K1815" t="str">
            <v>Rioja</v>
          </cell>
          <cell r="L1815" t="str">
            <v>Still Red</v>
          </cell>
          <cell r="M1815" t="str">
            <v>Better</v>
          </cell>
          <cell r="N1815">
            <v>9.9999000000000002</v>
          </cell>
          <cell r="O1815">
            <v>2.6718999999999999</v>
          </cell>
        </row>
        <row r="1816">
          <cell r="B1816">
            <v>26925</v>
          </cell>
          <cell r="C1816" t="str">
            <v>PABLO OLD VINE GARNACHA 75X12</v>
          </cell>
          <cell r="D1816" t="str">
            <v>Pablo Old Vine Garnacha, Calatayud</v>
          </cell>
          <cell r="E1816" t="str">
            <v>EA</v>
          </cell>
          <cell r="F1816">
            <v>12</v>
          </cell>
          <cell r="G1816" t="str">
            <v>75 cl x 12</v>
          </cell>
          <cell r="H1816" t="str">
            <v>U</v>
          </cell>
          <cell r="I1816" t="str">
            <v>Spain</v>
          </cell>
          <cell r="J1816" t="str">
            <v>Spain</v>
          </cell>
          <cell r="K1816" t="str">
            <v>Aragon</v>
          </cell>
          <cell r="L1816" t="str">
            <v>Still Red</v>
          </cell>
          <cell r="M1816" t="str">
            <v>Good</v>
          </cell>
          <cell r="N1816">
            <v>2.8210999999999999</v>
          </cell>
          <cell r="O1816">
            <v>2.6718999999999999</v>
          </cell>
        </row>
        <row r="1817">
          <cell r="B1817">
            <v>26968</v>
          </cell>
          <cell r="C1817" t="str">
            <v>ALTORITAS SAUVIGNON 75x12</v>
          </cell>
          <cell r="D1817" t="str">
            <v>Altoritas Sauvignon Blanc, Central Valley</v>
          </cell>
          <cell r="E1817" t="str">
            <v>EA</v>
          </cell>
          <cell r="F1817">
            <v>12</v>
          </cell>
          <cell r="G1817" t="str">
            <v>75 cl x 12</v>
          </cell>
          <cell r="H1817" t="str">
            <v>S</v>
          </cell>
          <cell r="I1817" t="str">
            <v>Chile</v>
          </cell>
          <cell r="J1817" t="str">
            <v>Chile</v>
          </cell>
          <cell r="K1817" t="str">
            <v>Central Valley</v>
          </cell>
          <cell r="L1817" t="str">
            <v>Still White</v>
          </cell>
          <cell r="M1817" t="str">
            <v>Price Fighter</v>
          </cell>
          <cell r="N1817">
            <v>1.5248999999999999</v>
          </cell>
          <cell r="O1817">
            <v>2.6718999999999999</v>
          </cell>
        </row>
        <row r="1818">
          <cell r="B1818">
            <v>26969</v>
          </cell>
          <cell r="C1818" t="str">
            <v>ALTORITAS MERLOT 75x12</v>
          </cell>
          <cell r="D1818" t="str">
            <v>Altoritas Merlot, Central Valley</v>
          </cell>
          <cell r="E1818" t="str">
            <v>EA</v>
          </cell>
          <cell r="F1818">
            <v>12</v>
          </cell>
          <cell r="G1818" t="str">
            <v>75 cl x 12</v>
          </cell>
          <cell r="H1818" t="str">
            <v>S</v>
          </cell>
          <cell r="I1818" t="str">
            <v>Chile</v>
          </cell>
          <cell r="J1818" t="str">
            <v>Chile</v>
          </cell>
          <cell r="K1818" t="str">
            <v>Central Valley</v>
          </cell>
          <cell r="L1818" t="str">
            <v>Still Red</v>
          </cell>
          <cell r="M1818" t="str">
            <v>Price Fighter</v>
          </cell>
          <cell r="N1818">
            <v>1.5248999999999999</v>
          </cell>
          <cell r="O1818">
            <v>2.6718999999999999</v>
          </cell>
        </row>
        <row r="1819">
          <cell r="B1819">
            <v>26971</v>
          </cell>
          <cell r="C1819" t="str">
            <v>ALTORITAS CABERNET 75x12</v>
          </cell>
          <cell r="D1819" t="str">
            <v>Altoritas Cabernet Sauvignon, Central Valley</v>
          </cell>
          <cell r="E1819" t="str">
            <v>EA</v>
          </cell>
          <cell r="F1819">
            <v>12</v>
          </cell>
          <cell r="G1819" t="str">
            <v>75 cl x 12</v>
          </cell>
          <cell r="H1819" t="str">
            <v>S</v>
          </cell>
          <cell r="I1819" t="str">
            <v>Chile</v>
          </cell>
          <cell r="J1819" t="str">
            <v>Chile</v>
          </cell>
          <cell r="K1819" t="str">
            <v>Central Valley</v>
          </cell>
          <cell r="L1819" t="str">
            <v>Still Red</v>
          </cell>
          <cell r="M1819" t="str">
            <v>Price Fighter</v>
          </cell>
          <cell r="N1819">
            <v>1.5248999999999999</v>
          </cell>
          <cell r="O1819">
            <v>2.6718999999999999</v>
          </cell>
        </row>
        <row r="1820">
          <cell r="B1820">
            <v>26963</v>
          </cell>
          <cell r="C1820" t="str">
            <v>MAREA LEYDA VALLEY SYRAH 75x6</v>
          </cell>
          <cell r="D1820" t="str">
            <v>Marea Syrah, Leyda Valley</v>
          </cell>
          <cell r="E1820" t="str">
            <v>EA</v>
          </cell>
          <cell r="F1820">
            <v>6</v>
          </cell>
          <cell r="G1820" t="str">
            <v>75 cl x 6</v>
          </cell>
          <cell r="H1820" t="str">
            <v>U</v>
          </cell>
          <cell r="I1820" t="str">
            <v>Chile</v>
          </cell>
          <cell r="J1820" t="str">
            <v>Chile</v>
          </cell>
          <cell r="K1820" t="str">
            <v>Leyda Valley</v>
          </cell>
          <cell r="L1820" t="str">
            <v>Still Red</v>
          </cell>
          <cell r="M1820" t="str">
            <v>Better</v>
          </cell>
          <cell r="N1820">
            <v>5.5328999999999997</v>
          </cell>
          <cell r="O1820">
            <v>2.6718999999999999</v>
          </cell>
        </row>
        <row r="1821">
          <cell r="B1821">
            <v>26964</v>
          </cell>
          <cell r="C1821" t="str">
            <v>MAREA LEYDA VALLEY SAUV 75X6</v>
          </cell>
          <cell r="D1821" t="str">
            <v>Marea Sauvignon Blanc, Leyda Valley</v>
          </cell>
          <cell r="E1821" t="str">
            <v>EA</v>
          </cell>
          <cell r="F1821">
            <v>6</v>
          </cell>
          <cell r="G1821" t="str">
            <v>75 cl x 6</v>
          </cell>
          <cell r="H1821" t="str">
            <v>S</v>
          </cell>
          <cell r="I1821" t="str">
            <v>Chile</v>
          </cell>
          <cell r="J1821" t="str">
            <v>Chile</v>
          </cell>
          <cell r="K1821" t="str">
            <v>Leyda Valley</v>
          </cell>
          <cell r="L1821" t="str">
            <v>Still White</v>
          </cell>
          <cell r="M1821" t="str">
            <v>Better</v>
          </cell>
          <cell r="N1821">
            <v>5.9196</v>
          </cell>
          <cell r="O1821">
            <v>2.6718999999999999</v>
          </cell>
        </row>
        <row r="1822">
          <cell r="B1822">
            <v>39367</v>
          </cell>
          <cell r="C1822" t="str">
            <v>MAREA CHARDONNAY 75X6</v>
          </cell>
          <cell r="D1822" t="str">
            <v>Marea Chardonnay, Leyda Valley</v>
          </cell>
          <cell r="E1822" t="str">
            <v>EA</v>
          </cell>
          <cell r="F1822">
            <v>6</v>
          </cell>
          <cell r="G1822" t="str">
            <v>75 cl x 6</v>
          </cell>
          <cell r="H1822" t="str">
            <v>S</v>
          </cell>
          <cell r="I1822" t="str">
            <v>Chile</v>
          </cell>
          <cell r="J1822" t="str">
            <v>Chile</v>
          </cell>
          <cell r="K1822" t="str">
            <v>Leyda Valley</v>
          </cell>
          <cell r="L1822" t="str">
            <v>Still White</v>
          </cell>
          <cell r="M1822" t="str">
            <v>Better</v>
          </cell>
          <cell r="N1822">
            <v>5.9196</v>
          </cell>
          <cell r="O1822">
            <v>2.6718999999999999</v>
          </cell>
        </row>
        <row r="1823">
          <cell r="B1823">
            <v>39368</v>
          </cell>
          <cell r="C1823" t="str">
            <v>MAREA PINOT NOIR 75X6</v>
          </cell>
          <cell r="D1823" t="str">
            <v>Marea Pinot Noir, Leyda Valley</v>
          </cell>
          <cell r="E1823" t="str">
            <v>EA</v>
          </cell>
          <cell r="F1823">
            <v>6</v>
          </cell>
          <cell r="G1823" t="str">
            <v>75 cl x 6</v>
          </cell>
          <cell r="H1823" t="str">
            <v>S</v>
          </cell>
          <cell r="I1823" t="str">
            <v>Chile</v>
          </cell>
          <cell r="J1823" t="str">
            <v>Chile</v>
          </cell>
          <cell r="K1823" t="str">
            <v>Leyda Valley</v>
          </cell>
          <cell r="L1823" t="str">
            <v>Still Red</v>
          </cell>
          <cell r="M1823" t="str">
            <v>Better</v>
          </cell>
          <cell r="N1823">
            <v>5.9196</v>
          </cell>
          <cell r="O1823">
            <v>2.6718999999999999</v>
          </cell>
        </row>
        <row r="1824">
          <cell r="B1824">
            <v>37631</v>
          </cell>
          <cell r="C1824" t="str">
            <v>MIRABEAU ROSE CANS 25X12</v>
          </cell>
          <cell r="D1824" t="str">
            <v>Mirabeau Prêt à Porter Cans, Pays d'Aix Rosé</v>
          </cell>
          <cell r="E1824" t="str">
            <v>CS</v>
          </cell>
          <cell r="F1824">
            <v>1</v>
          </cell>
          <cell r="G1824" t="str">
            <v>25 cl x 12</v>
          </cell>
          <cell r="H1824" t="str">
            <v>S</v>
          </cell>
          <cell r="I1824" t="str">
            <v>France</v>
          </cell>
          <cell r="J1824" t="str">
            <v>France</v>
          </cell>
          <cell r="K1824" t="str">
            <v>Provence</v>
          </cell>
          <cell r="L1824" t="str">
            <v>Still Rose</v>
          </cell>
          <cell r="M1824" t="str">
            <v>Good</v>
          </cell>
          <cell r="N1824">
            <v>18.1753</v>
          </cell>
          <cell r="O1824">
            <v>10.6875</v>
          </cell>
        </row>
        <row r="1825">
          <cell r="B1825">
            <v>72798</v>
          </cell>
          <cell r="C1825" t="str">
            <v>MIRABEAU ROSE CANS 25x12</v>
          </cell>
          <cell r="D1825" t="str">
            <v>Mirabeau Pret a Porter Rosé Cans 2018</v>
          </cell>
          <cell r="E1825" t="str">
            <v>CS</v>
          </cell>
          <cell r="F1825">
            <v>1</v>
          </cell>
          <cell r="G1825" t="str">
            <v>25 cl x 12</v>
          </cell>
          <cell r="H1825" t="str">
            <v>U</v>
          </cell>
          <cell r="I1825" t="str">
            <v>France</v>
          </cell>
          <cell r="J1825" t="str">
            <v>France</v>
          </cell>
          <cell r="K1825" t="str">
            <v>Provence</v>
          </cell>
          <cell r="L1825" t="str">
            <v>Still Rose</v>
          </cell>
          <cell r="M1825" t="str">
            <v>Good</v>
          </cell>
          <cell r="N1825">
            <v>15.1008</v>
          </cell>
          <cell r="O1825">
            <v>10.6875</v>
          </cell>
        </row>
        <row r="1826">
          <cell r="B1826">
            <v>26976</v>
          </cell>
          <cell r="C1826" t="str">
            <v>FC MIRABEAU ROSE 75x6</v>
          </cell>
          <cell r="D1826" t="str">
            <v>Côtes de Provence Rosé, Mirabeau</v>
          </cell>
          <cell r="E1826" t="str">
            <v>EA</v>
          </cell>
          <cell r="F1826">
            <v>6</v>
          </cell>
          <cell r="G1826" t="str">
            <v>75 cl x 6</v>
          </cell>
          <cell r="H1826" t="str">
            <v>S</v>
          </cell>
          <cell r="I1826" t="str">
            <v>France</v>
          </cell>
          <cell r="J1826" t="str">
            <v>France</v>
          </cell>
          <cell r="K1826" t="str">
            <v>Provence</v>
          </cell>
          <cell r="L1826" t="str">
            <v>Still Rose</v>
          </cell>
          <cell r="M1826" t="str">
            <v>Good</v>
          </cell>
          <cell r="N1826">
            <v>5.8274999999999997</v>
          </cell>
          <cell r="O1826">
            <v>2.6718999999999999</v>
          </cell>
        </row>
        <row r="1827">
          <cell r="B1827">
            <v>29258</v>
          </cell>
          <cell r="C1827" t="str">
            <v>FC MIRABEAU PURE ROSE 75X6</v>
          </cell>
          <cell r="D1827" t="str">
            <v>Côtes de Provence Rosé Pure, Mirabeau</v>
          </cell>
          <cell r="E1827" t="str">
            <v>EA</v>
          </cell>
          <cell r="F1827">
            <v>6</v>
          </cell>
          <cell r="G1827" t="str">
            <v>75 cl x 6</v>
          </cell>
          <cell r="H1827" t="str">
            <v>S</v>
          </cell>
          <cell r="I1827" t="str">
            <v>France</v>
          </cell>
          <cell r="J1827" t="str">
            <v>France</v>
          </cell>
          <cell r="K1827" t="str">
            <v>Provence</v>
          </cell>
          <cell r="L1827" t="str">
            <v>Still Rose</v>
          </cell>
          <cell r="M1827" t="str">
            <v>Better</v>
          </cell>
          <cell r="N1827">
            <v>7.2309999999999999</v>
          </cell>
          <cell r="O1827">
            <v>2.6718999999999999</v>
          </cell>
        </row>
        <row r="1828">
          <cell r="B1828">
            <v>35803</v>
          </cell>
          <cell r="C1828" t="str">
            <v>FC MIRABEAU LA FOLIE 75X6</v>
          </cell>
          <cell r="D1828" t="str">
            <v>La Folie Sparkling Rosé Mirabeau, France</v>
          </cell>
          <cell r="E1828" t="str">
            <v>EA</v>
          </cell>
          <cell r="F1828">
            <v>6</v>
          </cell>
          <cell r="G1828" t="str">
            <v>75 cl x 6</v>
          </cell>
          <cell r="H1828" t="str">
            <v>S</v>
          </cell>
          <cell r="I1828" t="str">
            <v>France</v>
          </cell>
          <cell r="J1828" t="str">
            <v>France</v>
          </cell>
          <cell r="K1828" t="str">
            <v>Provence</v>
          </cell>
          <cell r="L1828" t="str">
            <v>Sparkling White</v>
          </cell>
          <cell r="M1828" t="str">
            <v>Good</v>
          </cell>
          <cell r="N1828">
            <v>5.5906000000000002</v>
          </cell>
          <cell r="O1828">
            <v>2.6718999999999999</v>
          </cell>
        </row>
        <row r="1829">
          <cell r="B1829">
            <v>37630</v>
          </cell>
          <cell r="C1829" t="str">
            <v>FC MIRABEAU FOREV SUMMER 75X6</v>
          </cell>
          <cell r="D1829" t="str">
            <v>Mirabeau Forever Summer, Vin de France Rosé</v>
          </cell>
          <cell r="E1829" t="str">
            <v>EA</v>
          </cell>
          <cell r="F1829">
            <v>6</v>
          </cell>
          <cell r="G1829" t="str">
            <v>75 cl x 6</v>
          </cell>
          <cell r="H1829" t="str">
            <v>S</v>
          </cell>
          <cell r="I1829" t="str">
            <v>France</v>
          </cell>
          <cell r="J1829" t="str">
            <v>France</v>
          </cell>
          <cell r="K1829" t="str">
            <v>France</v>
          </cell>
          <cell r="L1829" t="str">
            <v>Still White</v>
          </cell>
          <cell r="M1829" t="str">
            <v>Good</v>
          </cell>
          <cell r="N1829">
            <v>4.5819000000000001</v>
          </cell>
          <cell r="O1829">
            <v>2.6718999999999999</v>
          </cell>
        </row>
        <row r="1830">
          <cell r="B1830">
            <v>39423</v>
          </cell>
          <cell r="C1830" t="str">
            <v>MIRABEAU BELLE ANNEE ROSE 75X6</v>
          </cell>
          <cell r="D1830" t="str">
            <v>Mirabeau Belle Année Rosé, Vin de France</v>
          </cell>
          <cell r="E1830" t="str">
            <v>EA</v>
          </cell>
          <cell r="F1830">
            <v>6</v>
          </cell>
          <cell r="G1830" t="str">
            <v>75 cl x 6</v>
          </cell>
          <cell r="H1830" t="str">
            <v>S</v>
          </cell>
          <cell r="I1830" t="str">
            <v>France</v>
          </cell>
          <cell r="J1830" t="str">
            <v>France</v>
          </cell>
          <cell r="K1830" t="str">
            <v>France</v>
          </cell>
          <cell r="L1830" t="str">
            <v>Still Rose</v>
          </cell>
          <cell r="M1830" t="str">
            <v>Good</v>
          </cell>
          <cell r="N1830">
            <v>4.3464999999999998</v>
          </cell>
          <cell r="O1830">
            <v>2.6718999999999999</v>
          </cell>
        </row>
        <row r="1831">
          <cell r="B1831">
            <v>41907</v>
          </cell>
          <cell r="C1831" t="str">
            <v>MIRABEAU AZURE 75X6</v>
          </cell>
          <cell r="D1831" t="str">
            <v>Côtes de Provence Rosé Azure Mirabeau</v>
          </cell>
          <cell r="E1831" t="str">
            <v>EA</v>
          </cell>
          <cell r="F1831">
            <v>6</v>
          </cell>
          <cell r="G1831" t="str">
            <v>75 cl x 6</v>
          </cell>
          <cell r="H1831" t="str">
            <v>S</v>
          </cell>
          <cell r="I1831" t="str">
            <v>France</v>
          </cell>
          <cell r="J1831" t="str">
            <v>France</v>
          </cell>
          <cell r="K1831" t="str">
            <v>Provence</v>
          </cell>
          <cell r="L1831" t="str">
            <v>Still Rose</v>
          </cell>
          <cell r="M1831" t="str">
            <v>Good</v>
          </cell>
          <cell r="N1831">
            <v>6.2880000000000003</v>
          </cell>
          <cell r="O1831">
            <v>2.6718999999999999</v>
          </cell>
        </row>
        <row r="1832">
          <cell r="B1832">
            <v>42227</v>
          </cell>
          <cell r="C1832" t="str">
            <v>MIRABEAU BELLE ANNEE ROSE 75X6</v>
          </cell>
          <cell r="D1832" t="str">
            <v>Mirabeau Belle Année Rosé, Vin de France (JDW only)</v>
          </cell>
          <cell r="E1832" t="str">
            <v>EA</v>
          </cell>
          <cell r="F1832">
            <v>6</v>
          </cell>
          <cell r="G1832" t="str">
            <v>75 cl x 6</v>
          </cell>
          <cell r="H1832" t="str">
            <v>U</v>
          </cell>
          <cell r="I1832" t="str">
            <v>France</v>
          </cell>
          <cell r="J1832" t="str">
            <v>France</v>
          </cell>
          <cell r="K1832" t="str">
            <v>France</v>
          </cell>
          <cell r="L1832" t="str">
            <v>Still Rose</v>
          </cell>
          <cell r="M1832" t="str">
            <v>Good</v>
          </cell>
          <cell r="N1832">
            <v>4.3464999999999998</v>
          </cell>
          <cell r="O1832">
            <v>2.6718999999999999</v>
          </cell>
        </row>
        <row r="1833">
          <cell r="B1833">
            <v>42700</v>
          </cell>
          <cell r="C1833" t="str">
            <v>MIRABEAU ETOILE 75X6</v>
          </cell>
          <cell r="D1833" t="str">
            <v>Mirabeau Etoile, Provence</v>
          </cell>
          <cell r="E1833" t="str">
            <v>EA</v>
          </cell>
          <cell r="F1833">
            <v>6</v>
          </cell>
          <cell r="G1833" t="str">
            <v>75 cl x 6</v>
          </cell>
          <cell r="H1833" t="str">
            <v>S</v>
          </cell>
          <cell r="I1833" t="str">
            <v>France</v>
          </cell>
          <cell r="J1833" t="str">
            <v>France</v>
          </cell>
          <cell r="K1833" t="str">
            <v>Provence</v>
          </cell>
          <cell r="M1833" t="str">
            <v>Better</v>
          </cell>
          <cell r="N1833">
            <v>8.4547000000000008</v>
          </cell>
          <cell r="O1833">
            <v>2.6718999999999999</v>
          </cell>
        </row>
        <row r="1834">
          <cell r="B1834">
            <v>74415</v>
          </cell>
          <cell r="C1834" t="str">
            <v>MIRABEAU FOREVER ROSE 19 75X6</v>
          </cell>
          <cell r="D1834" t="str">
            <v>Mirabeau Forever Summer Cotes de Provence Rosé 2019</v>
          </cell>
          <cell r="E1834" t="str">
            <v>EA</v>
          </cell>
          <cell r="F1834">
            <v>6</v>
          </cell>
          <cell r="G1834" t="str">
            <v>75 cl x 6</v>
          </cell>
          <cell r="H1834" t="str">
            <v>U</v>
          </cell>
          <cell r="I1834" t="str">
            <v>France</v>
          </cell>
          <cell r="J1834" t="str">
            <v>France</v>
          </cell>
          <cell r="K1834" t="str">
            <v>Provence</v>
          </cell>
          <cell r="L1834" t="str">
            <v>Still Rose</v>
          </cell>
          <cell r="M1834" t="str">
            <v>Good</v>
          </cell>
          <cell r="N1834">
            <v>3.9255</v>
          </cell>
          <cell r="O1834">
            <v>2.3513000000000002</v>
          </cell>
        </row>
        <row r="1835">
          <cell r="B1835">
            <v>7610520</v>
          </cell>
          <cell r="C1835" t="str">
            <v>MIRABEAU RESERVE 20 75X6</v>
          </cell>
          <cell r="D1835" t="str">
            <v>Cotes de Provence Rose La Reserve Mirabeau 2020</v>
          </cell>
          <cell r="E1835" t="str">
            <v>EA</v>
          </cell>
          <cell r="F1835">
            <v>6</v>
          </cell>
          <cell r="G1835" t="str">
            <v>75 cl x 6</v>
          </cell>
          <cell r="H1835" t="str">
            <v>U</v>
          </cell>
          <cell r="I1835" t="str">
            <v>France</v>
          </cell>
          <cell r="J1835" t="str">
            <v>France</v>
          </cell>
          <cell r="K1835" t="str">
            <v>Provence</v>
          </cell>
          <cell r="L1835" t="str">
            <v>Still Rose</v>
          </cell>
          <cell r="M1835" t="str">
            <v>Best</v>
          </cell>
          <cell r="N1835">
            <v>12.2494</v>
          </cell>
          <cell r="O1835">
            <v>2.6718999999999999</v>
          </cell>
        </row>
        <row r="1836">
          <cell r="B1836">
            <v>7610521</v>
          </cell>
          <cell r="C1836" t="str">
            <v>MIRABEAU RESERVE 21 75X6</v>
          </cell>
          <cell r="D1836" t="str">
            <v>Cotes de Provence Rose La Reserve Mirabeau 2021</v>
          </cell>
          <cell r="E1836" t="str">
            <v>EA</v>
          </cell>
          <cell r="F1836">
            <v>6</v>
          </cell>
          <cell r="G1836" t="str">
            <v>75 cl x 6</v>
          </cell>
          <cell r="H1836" t="str">
            <v>S</v>
          </cell>
          <cell r="I1836" t="str">
            <v>France</v>
          </cell>
          <cell r="J1836" t="str">
            <v>France</v>
          </cell>
          <cell r="K1836" t="str">
            <v>Provence</v>
          </cell>
          <cell r="L1836" t="str">
            <v>Still Rose</v>
          </cell>
          <cell r="M1836" t="str">
            <v>Best</v>
          </cell>
          <cell r="N1836">
            <v>0</v>
          </cell>
          <cell r="O1836">
            <v>2.6718999999999999</v>
          </cell>
        </row>
        <row r="1837">
          <cell r="B1837">
            <v>28388</v>
          </cell>
          <cell r="C1837" t="str">
            <v>MIRABEAU PROVENCE ROSE 150x3</v>
          </cell>
          <cell r="D1837" t="str">
            <v>Côtes de Provence Rosé, Mirabeau</v>
          </cell>
          <cell r="E1837" t="str">
            <v>EA</v>
          </cell>
          <cell r="F1837">
            <v>3</v>
          </cell>
          <cell r="G1837" t="str">
            <v>1.5 lt x 3</v>
          </cell>
          <cell r="H1837" t="str">
            <v>S</v>
          </cell>
          <cell r="I1837" t="str">
            <v>France</v>
          </cell>
          <cell r="J1837" t="str">
            <v>France</v>
          </cell>
          <cell r="K1837" t="str">
            <v>Provence</v>
          </cell>
          <cell r="L1837" t="str">
            <v>Still Rose</v>
          </cell>
          <cell r="M1837" t="str">
            <v>Good</v>
          </cell>
          <cell r="N1837">
            <v>12.164199999999999</v>
          </cell>
          <cell r="O1837">
            <v>5.3437999999999999</v>
          </cell>
        </row>
        <row r="1838">
          <cell r="B1838">
            <v>28847</v>
          </cell>
          <cell r="C1838" t="str">
            <v>MIRABEAU PURE ROSE 150X3</v>
          </cell>
          <cell r="D1838" t="str">
            <v>Côtes de Provence Rosé Pure, Mirabeau</v>
          </cell>
          <cell r="E1838" t="str">
            <v>EA</v>
          </cell>
          <cell r="F1838">
            <v>3</v>
          </cell>
          <cell r="G1838" t="str">
            <v>1.5 lt x 3</v>
          </cell>
          <cell r="H1838" t="str">
            <v>S</v>
          </cell>
          <cell r="I1838" t="str">
            <v>France</v>
          </cell>
          <cell r="J1838" t="str">
            <v>France</v>
          </cell>
          <cell r="K1838" t="str">
            <v>Provence</v>
          </cell>
          <cell r="L1838" t="str">
            <v>Still Rose</v>
          </cell>
          <cell r="M1838" t="str">
            <v>Better</v>
          </cell>
          <cell r="N1838">
            <v>14.339700000000001</v>
          </cell>
          <cell r="O1838">
            <v>5.3437999999999999</v>
          </cell>
        </row>
        <row r="1839">
          <cell r="B1839">
            <v>27028</v>
          </cell>
          <cell r="C1839" t="str">
            <v>TE KAIRANGA PINOT NOIR 75X6</v>
          </cell>
          <cell r="D1839" t="str">
            <v>Te Kairanga Pinot Noir, Martinborough</v>
          </cell>
          <cell r="E1839" t="str">
            <v>EA</v>
          </cell>
          <cell r="F1839">
            <v>6</v>
          </cell>
          <cell r="G1839" t="str">
            <v>75 cl x 6</v>
          </cell>
          <cell r="H1839" t="str">
            <v>S</v>
          </cell>
          <cell r="I1839" t="str">
            <v>New Zealand</v>
          </cell>
          <cell r="J1839" t="str">
            <v>New Zealand</v>
          </cell>
          <cell r="K1839" t="str">
            <v>Wairarapa</v>
          </cell>
          <cell r="L1839" t="str">
            <v>Still Red</v>
          </cell>
          <cell r="M1839" t="str">
            <v>Better</v>
          </cell>
          <cell r="N1839">
            <v>6.3525</v>
          </cell>
          <cell r="O1839">
            <v>2.6718999999999999</v>
          </cell>
        </row>
        <row r="1840">
          <cell r="B1840">
            <v>28208</v>
          </cell>
          <cell r="C1840" t="str">
            <v>KAIRANGA RUNHOLDER PN 75X6</v>
          </cell>
          <cell r="D1840" t="str">
            <v>Te Kairanga Runholder Pinot Noir, Martinborough</v>
          </cell>
          <cell r="E1840" t="str">
            <v>EA</v>
          </cell>
          <cell r="F1840">
            <v>6</v>
          </cell>
          <cell r="G1840" t="str">
            <v>75 cl x 6</v>
          </cell>
          <cell r="H1840" t="str">
            <v>S</v>
          </cell>
          <cell r="I1840" t="str">
            <v>New Zealand</v>
          </cell>
          <cell r="J1840" t="str">
            <v>New Zealand</v>
          </cell>
          <cell r="K1840" t="str">
            <v>Wairarapa</v>
          </cell>
          <cell r="L1840" t="str">
            <v>Still Red</v>
          </cell>
          <cell r="M1840" t="str">
            <v>Better</v>
          </cell>
          <cell r="N1840">
            <v>8.3324999999999996</v>
          </cell>
          <cell r="O1840">
            <v>2.6718999999999999</v>
          </cell>
        </row>
        <row r="1841">
          <cell r="B1841">
            <v>29221</v>
          </cell>
          <cell r="C1841" t="str">
            <v>TE KAIRANGA RIESLING 75x6</v>
          </cell>
          <cell r="D1841" t="str">
            <v>Te Kairanga Riesling, Martinborough</v>
          </cell>
          <cell r="E1841" t="str">
            <v>EA</v>
          </cell>
          <cell r="F1841">
            <v>6</v>
          </cell>
          <cell r="G1841" t="str">
            <v>75 cl x 6</v>
          </cell>
          <cell r="H1841" t="str">
            <v>S</v>
          </cell>
          <cell r="I1841" t="str">
            <v>New Zealand</v>
          </cell>
          <cell r="J1841" t="str">
            <v>New Zealand</v>
          </cell>
          <cell r="K1841" t="str">
            <v>Wairarapa</v>
          </cell>
          <cell r="L1841" t="str">
            <v>Still White</v>
          </cell>
          <cell r="M1841" t="str">
            <v>Good</v>
          </cell>
          <cell r="N1841">
            <v>4.0692000000000004</v>
          </cell>
          <cell r="O1841">
            <v>2.6718999999999999</v>
          </cell>
        </row>
        <row r="1842">
          <cell r="B1842">
            <v>40780</v>
          </cell>
          <cell r="C1842" t="str">
            <v>TE KAIRANGA SAUVIG BLANC 75X6</v>
          </cell>
          <cell r="D1842" t="str">
            <v>Te Kairanga Sauvignon Blanc, Martinborough</v>
          </cell>
          <cell r="E1842" t="str">
            <v>EA</v>
          </cell>
          <cell r="F1842">
            <v>6</v>
          </cell>
          <cell r="G1842" t="str">
            <v>75 cl x 6</v>
          </cell>
          <cell r="H1842" t="str">
            <v>U</v>
          </cell>
          <cell r="I1842" t="str">
            <v>New Zealand</v>
          </cell>
          <cell r="J1842" t="str">
            <v>New Zealand</v>
          </cell>
          <cell r="K1842" t="str">
            <v>Wairarapa</v>
          </cell>
          <cell r="L1842" t="str">
            <v>Still White</v>
          </cell>
          <cell r="M1842" t="str">
            <v>Price Fighter</v>
          </cell>
          <cell r="N1842">
            <v>4.5324999999999998</v>
          </cell>
          <cell r="O1842">
            <v>2.6718999999999999</v>
          </cell>
        </row>
        <row r="1843">
          <cell r="B1843">
            <v>27275</v>
          </cell>
          <cell r="C1843" t="str">
            <v>SON EXCELLENCE SYRAH 75x6</v>
          </cell>
          <cell r="D1843" t="str">
            <v>Son Excellence Syrah, Pays d’Oc</v>
          </cell>
          <cell r="E1843" t="str">
            <v>EA</v>
          </cell>
          <cell r="F1843">
            <v>6</v>
          </cell>
          <cell r="G1843" t="str">
            <v>75 cl x 6</v>
          </cell>
          <cell r="H1843" t="str">
            <v>U</v>
          </cell>
          <cell r="I1843" t="str">
            <v>France</v>
          </cell>
          <cell r="J1843" t="str">
            <v>France</v>
          </cell>
          <cell r="K1843" t="str">
            <v>Languedoc-Roussillon</v>
          </cell>
          <cell r="L1843" t="str">
            <v>Still Red</v>
          </cell>
          <cell r="M1843" t="str">
            <v>Good</v>
          </cell>
          <cell r="N1843">
            <v>2.2835999999999999</v>
          </cell>
          <cell r="O1843">
            <v>2.6718999999999999</v>
          </cell>
        </row>
        <row r="1844">
          <cell r="B1844">
            <v>27276</v>
          </cell>
          <cell r="C1844" t="str">
            <v>SON EXCELLENCE SAUVIGNON 75x6</v>
          </cell>
          <cell r="D1844" t="str">
            <v>Son Excellence Sauvignon Blanc Colombard, Côtes de Gascogne</v>
          </cell>
          <cell r="E1844" t="str">
            <v>EA</v>
          </cell>
          <cell r="F1844">
            <v>6</v>
          </cell>
          <cell r="G1844" t="str">
            <v>75 cl x 6</v>
          </cell>
          <cell r="H1844" t="str">
            <v>S</v>
          </cell>
          <cell r="I1844" t="str">
            <v>France</v>
          </cell>
          <cell r="J1844" t="str">
            <v>France</v>
          </cell>
          <cell r="K1844" t="str">
            <v>South West France</v>
          </cell>
          <cell r="L1844" t="str">
            <v>Still White</v>
          </cell>
          <cell r="M1844" t="str">
            <v>Good</v>
          </cell>
          <cell r="N1844">
            <v>2.3361999999999998</v>
          </cell>
          <cell r="O1844">
            <v>2.6718999999999999</v>
          </cell>
        </row>
        <row r="1845">
          <cell r="B1845">
            <v>28331</v>
          </cell>
          <cell r="C1845" t="str">
            <v>SON EXCELLENCE CAB SAUV 75x6</v>
          </cell>
          <cell r="D1845" t="str">
            <v>Son Excellence Cabernet Sauvignon, Pays d’Oc</v>
          </cell>
          <cell r="E1845" t="str">
            <v>EA</v>
          </cell>
          <cell r="F1845">
            <v>6</v>
          </cell>
          <cell r="G1845" t="str">
            <v>75 cl x 6</v>
          </cell>
          <cell r="H1845" t="str">
            <v>S</v>
          </cell>
          <cell r="I1845" t="str">
            <v>France</v>
          </cell>
          <cell r="J1845" t="str">
            <v>France</v>
          </cell>
          <cell r="K1845" t="str">
            <v>Languedoc-Roussillon</v>
          </cell>
          <cell r="L1845" t="str">
            <v>Still Red</v>
          </cell>
          <cell r="M1845" t="str">
            <v>Good</v>
          </cell>
          <cell r="N1845">
            <v>2.2835999999999999</v>
          </cell>
          <cell r="O1845">
            <v>2.6718999999999999</v>
          </cell>
        </row>
        <row r="1846">
          <cell r="B1846">
            <v>35863</v>
          </cell>
          <cell r="C1846" t="str">
            <v>SON EXCELLENCE MERLOT 75X6</v>
          </cell>
          <cell r="D1846" t="str">
            <v>Son Excellence Merlot, Vin de Pays d'Oc</v>
          </cell>
          <cell r="E1846" t="str">
            <v>EA</v>
          </cell>
          <cell r="F1846">
            <v>6</v>
          </cell>
          <cell r="G1846" t="str">
            <v>75 cl x 6</v>
          </cell>
          <cell r="H1846" t="str">
            <v>U</v>
          </cell>
          <cell r="I1846" t="str">
            <v>France</v>
          </cell>
          <cell r="J1846" t="str">
            <v>France</v>
          </cell>
          <cell r="K1846" t="str">
            <v>Languedoc-Roussillon</v>
          </cell>
          <cell r="M1846" t="str">
            <v>Good</v>
          </cell>
          <cell r="N1846">
            <v>2.2835999999999999</v>
          </cell>
          <cell r="O1846">
            <v>2.6718999999999999</v>
          </cell>
        </row>
        <row r="1847">
          <cell r="B1847">
            <v>27141</v>
          </cell>
          <cell r="C1847" t="str">
            <v>CONTI D'ARCO PROSECCO 75X6</v>
          </cell>
          <cell r="D1847" t="str">
            <v>Conti D'Arco Prosecco Brut</v>
          </cell>
          <cell r="E1847" t="str">
            <v>EA</v>
          </cell>
          <cell r="F1847">
            <v>6</v>
          </cell>
          <cell r="G1847" t="str">
            <v>75 cl x 6</v>
          </cell>
          <cell r="H1847" t="str">
            <v>U</v>
          </cell>
          <cell r="I1847" t="str">
            <v>Italy</v>
          </cell>
          <cell r="J1847" t="str">
            <v>Italy</v>
          </cell>
          <cell r="K1847" t="str">
            <v>Prosecco</v>
          </cell>
          <cell r="L1847" t="str">
            <v>Sparkling White</v>
          </cell>
          <cell r="M1847" t="str">
            <v>Price Fighter</v>
          </cell>
          <cell r="N1847">
            <v>2.8732000000000002</v>
          </cell>
          <cell r="O1847">
            <v>2.3513000000000002</v>
          </cell>
        </row>
        <row r="1848">
          <cell r="B1848">
            <v>45795</v>
          </cell>
          <cell r="C1848" t="str">
            <v>CONTI D'ARCO PROSECC 10.5%75X6</v>
          </cell>
          <cell r="D1848" t="str">
            <v>Conti D'Arco Prosecco Brut 10.5%</v>
          </cell>
          <cell r="E1848" t="str">
            <v>EA</v>
          </cell>
          <cell r="F1848">
            <v>6</v>
          </cell>
          <cell r="G1848" t="str">
            <v>75 cl x 6</v>
          </cell>
          <cell r="H1848" t="str">
            <v>S</v>
          </cell>
          <cell r="I1848" t="str">
            <v>Italy</v>
          </cell>
          <cell r="J1848" t="str">
            <v>Italy</v>
          </cell>
          <cell r="K1848" t="str">
            <v>Veneto</v>
          </cell>
          <cell r="L1848" t="str">
            <v>Sparkling White</v>
          </cell>
          <cell r="M1848" t="str">
            <v>Price Fighter</v>
          </cell>
          <cell r="N1848">
            <v>2.8809</v>
          </cell>
          <cell r="O1848">
            <v>2.2444000000000002</v>
          </cell>
        </row>
        <row r="1849">
          <cell r="B1849">
            <v>62486</v>
          </cell>
          <cell r="C1849" t="str">
            <v>ALISIOS TEMP TOURIGA 75X12</v>
          </cell>
          <cell r="D1849" t="str">
            <v>Alisios Tempranillo Touriga</v>
          </cell>
          <cell r="E1849" t="str">
            <v>EA</v>
          </cell>
          <cell r="F1849">
            <v>12</v>
          </cell>
          <cell r="G1849" t="str">
            <v>75 cl x 12</v>
          </cell>
          <cell r="H1849" t="str">
            <v>U</v>
          </cell>
          <cell r="I1849" t="str">
            <v>Brazil</v>
          </cell>
          <cell r="J1849" t="str">
            <v>Brazil</v>
          </cell>
          <cell r="K1849" t="str">
            <v>Campanha</v>
          </cell>
          <cell r="M1849" t="str">
            <v>Good</v>
          </cell>
          <cell r="N1849">
            <v>2.5958000000000001</v>
          </cell>
          <cell r="O1849">
            <v>2.6718999999999999</v>
          </cell>
        </row>
        <row r="1850">
          <cell r="B1850">
            <v>68143</v>
          </cell>
          <cell r="C1850" t="str">
            <v>ALISIOS PG RIESLING 75X12</v>
          </cell>
          <cell r="D1850" t="str">
            <v>Alisios Pinot Grigio Riesling</v>
          </cell>
          <cell r="E1850" t="str">
            <v>EA</v>
          </cell>
          <cell r="F1850">
            <v>12</v>
          </cell>
          <cell r="G1850" t="str">
            <v>75 cl x 12</v>
          </cell>
          <cell r="H1850" t="str">
            <v>U</v>
          </cell>
          <cell r="I1850" t="str">
            <v>Brazil</v>
          </cell>
          <cell r="J1850" t="str">
            <v>Brazil</v>
          </cell>
          <cell r="K1850" t="str">
            <v>Campanha</v>
          </cell>
          <cell r="M1850" t="str">
            <v>Good</v>
          </cell>
          <cell r="N1850">
            <v>2.8936999999999999</v>
          </cell>
          <cell r="O1850">
            <v>2.6718999999999999</v>
          </cell>
        </row>
        <row r="1851">
          <cell r="B1851">
            <v>43117</v>
          </cell>
          <cell r="C1851" t="str">
            <v>ALISIOS PG RIESLING 75X6</v>
          </cell>
          <cell r="D1851" t="str">
            <v>Alisios Pinot Grigio Riesling</v>
          </cell>
          <cell r="E1851" t="str">
            <v>EA</v>
          </cell>
          <cell r="F1851">
            <v>6</v>
          </cell>
          <cell r="G1851" t="str">
            <v>75 cl x 6</v>
          </cell>
          <cell r="H1851" t="str">
            <v>S</v>
          </cell>
          <cell r="I1851" t="str">
            <v>Brazil</v>
          </cell>
          <cell r="J1851" t="str">
            <v>Brazil</v>
          </cell>
          <cell r="K1851" t="str">
            <v>Campanha</v>
          </cell>
          <cell r="M1851" t="str">
            <v>Good</v>
          </cell>
          <cell r="N1851">
            <v>2.8778000000000001</v>
          </cell>
          <cell r="O1851">
            <v>2.6718999999999999</v>
          </cell>
        </row>
        <row r="1852">
          <cell r="B1852">
            <v>43118</v>
          </cell>
          <cell r="C1852" t="str">
            <v>ALISIOS TEMP TOURIGA 75X6</v>
          </cell>
          <cell r="D1852" t="str">
            <v>Alisios Tempranillo Touriga Nacional</v>
          </cell>
          <cell r="E1852" t="str">
            <v>EA</v>
          </cell>
          <cell r="F1852">
            <v>6</v>
          </cell>
          <cell r="G1852" t="str">
            <v>75 cl x 6</v>
          </cell>
          <cell r="H1852" t="str">
            <v>S</v>
          </cell>
          <cell r="I1852" t="str">
            <v>Brazil</v>
          </cell>
          <cell r="J1852" t="str">
            <v>Brazil</v>
          </cell>
          <cell r="K1852" t="str">
            <v>Campanha</v>
          </cell>
          <cell r="M1852" t="str">
            <v>Good</v>
          </cell>
          <cell r="N1852">
            <v>2.9051</v>
          </cell>
          <cell r="O1852">
            <v>2.6718999999999999</v>
          </cell>
        </row>
        <row r="1853">
          <cell r="B1853">
            <v>45152</v>
          </cell>
          <cell r="C1853" t="str">
            <v>XANADU CIRCA CAB SAUV 20 75x6</v>
          </cell>
          <cell r="D1853" t="str">
            <v>XANADU CIRCA CAB SAUV 20 75x6</v>
          </cell>
          <cell r="E1853" t="str">
            <v>EA</v>
          </cell>
          <cell r="F1853">
            <v>6</v>
          </cell>
          <cell r="G1853" t="str">
            <v>75 cl x 6</v>
          </cell>
          <cell r="H1853" t="str">
            <v>U</v>
          </cell>
          <cell r="I1853" t="str">
            <v>Australia</v>
          </cell>
          <cell r="J1853" t="str">
            <v>Australia</v>
          </cell>
          <cell r="K1853" t="str">
            <v>Western Australia</v>
          </cell>
          <cell r="M1853" t="str">
            <v>Branded</v>
          </cell>
          <cell r="N1853">
            <v>4.0125999999999999</v>
          </cell>
          <cell r="O1853">
            <v>2.6718999999999999</v>
          </cell>
        </row>
        <row r="1854">
          <cell r="B1854">
            <v>75093</v>
          </cell>
          <cell r="C1854" t="str">
            <v>FW ORG PHINCA REVIL BNC14 75X6</v>
          </cell>
          <cell r="D1854" t="str">
            <v>Phinca La Revilla Rioja Alavesa Blanco 2014</v>
          </cell>
          <cell r="E1854" t="str">
            <v>EA</v>
          </cell>
          <cell r="F1854">
            <v>6</v>
          </cell>
          <cell r="G1854" t="str">
            <v>75 cl x 6</v>
          </cell>
          <cell r="H1854" t="str">
            <v>S</v>
          </cell>
          <cell r="I1854" t="str">
            <v>Spain</v>
          </cell>
          <cell r="J1854" t="str">
            <v>Spain</v>
          </cell>
          <cell r="K1854" t="str">
            <v>Rioja</v>
          </cell>
          <cell r="L1854" t="str">
            <v>Still White</v>
          </cell>
          <cell r="M1854" t="str">
            <v>Fine Wine</v>
          </cell>
          <cell r="N1854">
            <v>29.356100000000001</v>
          </cell>
          <cell r="O1854">
            <v>2.6718999999999999</v>
          </cell>
        </row>
        <row r="1855">
          <cell r="B1855">
            <v>75094</v>
          </cell>
          <cell r="C1855" t="str">
            <v>FW ORG PHINCA REVIL TNT13 75X6</v>
          </cell>
          <cell r="D1855" t="str">
            <v>Phinca La Revilla Rioja Alavesa Tinto 2013</v>
          </cell>
          <cell r="E1855" t="str">
            <v>EA</v>
          </cell>
          <cell r="F1855">
            <v>6</v>
          </cell>
          <cell r="G1855" t="str">
            <v>75 cl x 6</v>
          </cell>
          <cell r="H1855" t="str">
            <v>S</v>
          </cell>
          <cell r="I1855" t="str">
            <v>Spain</v>
          </cell>
          <cell r="J1855" t="str">
            <v>Spain</v>
          </cell>
          <cell r="K1855" t="str">
            <v>Rioja</v>
          </cell>
          <cell r="M1855" t="str">
            <v>Best</v>
          </cell>
          <cell r="N1855">
            <v>29.356100000000001</v>
          </cell>
          <cell r="O1855">
            <v>3.2063000000000001</v>
          </cell>
        </row>
        <row r="1856">
          <cell r="B1856">
            <v>4203813</v>
          </cell>
          <cell r="C1856" t="str">
            <v>1000 MILS RIOJA BLCO13 75X6</v>
          </cell>
          <cell r="D1856" t="str">
            <v>Phincas Thousand Mils Rioja Alavesaa Blanco 2013</v>
          </cell>
          <cell r="E1856" t="str">
            <v>EA</v>
          </cell>
          <cell r="F1856">
            <v>6</v>
          </cell>
          <cell r="G1856" t="str">
            <v>75 cl x 6</v>
          </cell>
          <cell r="H1856" t="str">
            <v>U</v>
          </cell>
          <cell r="I1856" t="str">
            <v>Spain</v>
          </cell>
          <cell r="J1856" t="str">
            <v>Spain</v>
          </cell>
          <cell r="K1856" t="str">
            <v>Rioja</v>
          </cell>
          <cell r="L1856" t="str">
            <v>Still White</v>
          </cell>
          <cell r="M1856" t="str">
            <v>Best</v>
          </cell>
          <cell r="N1856">
            <v>13.0581</v>
          </cell>
          <cell r="O1856">
            <v>2.6718999999999999</v>
          </cell>
        </row>
        <row r="1857">
          <cell r="B1857">
            <v>4203816</v>
          </cell>
          <cell r="C1857" t="str">
            <v>1000 MILS RIOJA BLCO16 75X6</v>
          </cell>
          <cell r="D1857" t="str">
            <v>Phincas Thousand Mils Rioja Alavesaa Blanco 2016</v>
          </cell>
          <cell r="E1857" t="str">
            <v>EA</v>
          </cell>
          <cell r="F1857">
            <v>6</v>
          </cell>
          <cell r="G1857" t="str">
            <v>75 cl x 6</v>
          </cell>
          <cell r="H1857" t="str">
            <v>U</v>
          </cell>
          <cell r="I1857" t="str">
            <v>Spain</v>
          </cell>
          <cell r="J1857" t="str">
            <v>Spain</v>
          </cell>
          <cell r="K1857" t="str">
            <v>Rioja</v>
          </cell>
          <cell r="L1857" t="str">
            <v>Still White</v>
          </cell>
          <cell r="M1857" t="str">
            <v>Best</v>
          </cell>
          <cell r="N1857">
            <v>13.080299999999999</v>
          </cell>
          <cell r="O1857">
            <v>2.6718999999999999</v>
          </cell>
        </row>
        <row r="1858">
          <cell r="B1858">
            <v>4203818</v>
          </cell>
          <cell r="C1858" t="str">
            <v>1000 MILS RIOJA BLCO18 75X6</v>
          </cell>
          <cell r="D1858" t="str">
            <v>Phincas Thousand Mils Rioja Alavesaa Blanco 2018</v>
          </cell>
          <cell r="E1858" t="str">
            <v>EA</v>
          </cell>
          <cell r="F1858">
            <v>6</v>
          </cell>
          <cell r="G1858" t="str">
            <v>75 cl x 6</v>
          </cell>
          <cell r="H1858" t="str">
            <v>S</v>
          </cell>
          <cell r="I1858" t="str">
            <v>Spain</v>
          </cell>
          <cell r="J1858" t="str">
            <v>Spain</v>
          </cell>
          <cell r="K1858" t="str">
            <v>Rioja</v>
          </cell>
          <cell r="L1858" t="str">
            <v>Still White</v>
          </cell>
          <cell r="M1858" t="str">
            <v>Best</v>
          </cell>
          <cell r="N1858">
            <v>12.8941</v>
          </cell>
          <cell r="O1858">
            <v>2.6718999999999999</v>
          </cell>
        </row>
        <row r="1859">
          <cell r="B1859">
            <v>7509516</v>
          </cell>
          <cell r="C1859" t="str">
            <v>ORG PHINCA LALI RIOJA 16 75X6</v>
          </cell>
          <cell r="D1859" t="str">
            <v>Phinca Lali Rioja Alavesa 2016</v>
          </cell>
          <cell r="E1859" t="str">
            <v>EA</v>
          </cell>
          <cell r="F1859">
            <v>6</v>
          </cell>
          <cell r="G1859" t="str">
            <v>75 cl x 6</v>
          </cell>
          <cell r="H1859" t="str">
            <v>U</v>
          </cell>
          <cell r="I1859" t="str">
            <v>Spain</v>
          </cell>
          <cell r="J1859" t="str">
            <v>Spain</v>
          </cell>
          <cell r="K1859" t="str">
            <v>Rioja</v>
          </cell>
          <cell r="M1859" t="str">
            <v>Best</v>
          </cell>
          <cell r="N1859">
            <v>17.983799999999999</v>
          </cell>
          <cell r="O1859">
            <v>2.6718999999999999</v>
          </cell>
        </row>
        <row r="1860">
          <cell r="B1860">
            <v>7509517</v>
          </cell>
          <cell r="C1860" t="str">
            <v>ORG PHINCA LALI RIOJA 17 75X6</v>
          </cell>
          <cell r="D1860" t="str">
            <v>Phinca Lali Rioja Alavesa 2017</v>
          </cell>
          <cell r="E1860" t="str">
            <v>EA</v>
          </cell>
          <cell r="F1860">
            <v>6</v>
          </cell>
          <cell r="G1860" t="str">
            <v>75 cl x 6</v>
          </cell>
          <cell r="H1860" t="str">
            <v>U</v>
          </cell>
          <cell r="I1860" t="str">
            <v>Spain</v>
          </cell>
          <cell r="J1860" t="str">
            <v>Spain</v>
          </cell>
          <cell r="K1860" t="str">
            <v>Rioja</v>
          </cell>
          <cell r="M1860" t="str">
            <v>Best</v>
          </cell>
          <cell r="N1860">
            <v>19.679600000000001</v>
          </cell>
          <cell r="O1860">
            <v>2.6718999999999999</v>
          </cell>
        </row>
        <row r="1861">
          <cell r="B1861">
            <v>7509518</v>
          </cell>
          <cell r="C1861" t="str">
            <v>FW ORG PHIN LALI RIOJA 18 75X6</v>
          </cell>
          <cell r="D1861" t="str">
            <v>FW ORG PHINCA LALI RIOJA 18 75X6</v>
          </cell>
          <cell r="E1861" t="str">
            <v>EA</v>
          </cell>
          <cell r="F1861">
            <v>6</v>
          </cell>
          <cell r="G1861" t="str">
            <v>75 cl x 6</v>
          </cell>
          <cell r="H1861" t="str">
            <v>S</v>
          </cell>
          <cell r="I1861" t="str">
            <v>Spain</v>
          </cell>
          <cell r="J1861" t="str">
            <v>50c</v>
          </cell>
          <cell r="K1861" t="str">
            <v>Rioja</v>
          </cell>
          <cell r="M1861" t="str">
            <v>Fine Wine</v>
          </cell>
          <cell r="N1861">
            <v>19.706900000000001</v>
          </cell>
          <cell r="O1861">
            <v>2.6718999999999999</v>
          </cell>
        </row>
        <row r="1862">
          <cell r="B1862">
            <v>7509616</v>
          </cell>
          <cell r="C1862" t="str">
            <v>ORG PHINCA ABEJERA 16 75X6</v>
          </cell>
          <cell r="D1862" t="str">
            <v>Phinca Abejera Rioja Alavesa 2016</v>
          </cell>
          <cell r="E1862" t="str">
            <v>EA</v>
          </cell>
          <cell r="F1862">
            <v>6</v>
          </cell>
          <cell r="G1862" t="str">
            <v>75 cl x 6</v>
          </cell>
          <cell r="H1862" t="str">
            <v>U</v>
          </cell>
          <cell r="I1862" t="str">
            <v>Spain</v>
          </cell>
          <cell r="J1862" t="str">
            <v>Spain</v>
          </cell>
          <cell r="K1862" t="str">
            <v>Rioja</v>
          </cell>
          <cell r="M1862" t="str">
            <v>Best</v>
          </cell>
          <cell r="N1862">
            <v>17.983799999999999</v>
          </cell>
          <cell r="O1862">
            <v>2.6718999999999999</v>
          </cell>
        </row>
        <row r="1863">
          <cell r="B1863">
            <v>7509617</v>
          </cell>
          <cell r="C1863" t="str">
            <v>FW ORG PHINCA ABEJERA 17 75X6</v>
          </cell>
          <cell r="D1863" t="str">
            <v>FW ORG PHINCA ABEJERA 17 75X6</v>
          </cell>
          <cell r="E1863" t="str">
            <v>EA</v>
          </cell>
          <cell r="F1863">
            <v>6</v>
          </cell>
          <cell r="G1863" t="str">
            <v>75 cl x 6</v>
          </cell>
          <cell r="H1863" t="str">
            <v>S</v>
          </cell>
          <cell r="I1863" t="str">
            <v>Spain</v>
          </cell>
          <cell r="J1863" t="str">
            <v>Spain</v>
          </cell>
          <cell r="K1863" t="str">
            <v>Rioja</v>
          </cell>
          <cell r="M1863" t="str">
            <v>Fine Wine</v>
          </cell>
          <cell r="N1863">
            <v>19.679600000000001</v>
          </cell>
          <cell r="O1863">
            <v>3.2063000000000001</v>
          </cell>
        </row>
        <row r="1864">
          <cell r="B1864">
            <v>45848</v>
          </cell>
          <cell r="C1864" t="str">
            <v>CASTELLARE I SODI 19 6LX1</v>
          </cell>
          <cell r="D1864" t="str">
            <v>Castellare di Castellina I Sodi San Niccolo 2019</v>
          </cell>
          <cell r="E1864" t="str">
            <v>EA</v>
          </cell>
          <cell r="F1864">
            <v>1</v>
          </cell>
          <cell r="G1864" t="str">
            <v>6 lt x 1</v>
          </cell>
          <cell r="H1864" t="str">
            <v>S</v>
          </cell>
          <cell r="I1864" t="str">
            <v>Italy</v>
          </cell>
          <cell r="L1864" t="str">
            <v>Still Red</v>
          </cell>
          <cell r="M1864" t="str">
            <v>Best</v>
          </cell>
          <cell r="N1864">
            <v>361.00290000000001</v>
          </cell>
          <cell r="O1864">
            <v>21.375</v>
          </cell>
        </row>
        <row r="1865">
          <cell r="B1865">
            <v>65921</v>
          </cell>
          <cell r="C1865" t="str">
            <v>FLEURIE CAVE DE FLEURIE 75X6</v>
          </cell>
          <cell r="D1865" t="str">
            <v>Fleurie Millesime Cave de Fleurie</v>
          </cell>
          <cell r="E1865" t="str">
            <v>EA</v>
          </cell>
          <cell r="F1865">
            <v>6</v>
          </cell>
          <cell r="G1865" t="str">
            <v>75 cl x 6</v>
          </cell>
          <cell r="H1865" t="str">
            <v>U</v>
          </cell>
          <cell r="I1865" t="str">
            <v>France</v>
          </cell>
          <cell r="J1865" t="str">
            <v>France</v>
          </cell>
          <cell r="K1865" t="str">
            <v>Burgundy</v>
          </cell>
          <cell r="M1865" t="str">
            <v>Good</v>
          </cell>
          <cell r="N1865">
            <v>4.3888999999999996</v>
          </cell>
          <cell r="O1865">
            <v>2.6718999999999999</v>
          </cell>
        </row>
        <row r="1866">
          <cell r="B1866">
            <v>65923</v>
          </cell>
          <cell r="C1866" t="str">
            <v>FLEURIE CAVE DE FLEU 37.5X12</v>
          </cell>
          <cell r="D1866" t="str">
            <v>Fleurie Millesime Cave de Fleurie</v>
          </cell>
          <cell r="E1866" t="str">
            <v>EA</v>
          </cell>
          <cell r="F1866">
            <v>12</v>
          </cell>
          <cell r="G1866" t="str">
            <v>37.5 cl x 12</v>
          </cell>
          <cell r="H1866" t="str">
            <v>U</v>
          </cell>
          <cell r="I1866" t="str">
            <v>France</v>
          </cell>
          <cell r="J1866" t="str">
            <v>France</v>
          </cell>
          <cell r="K1866" t="str">
            <v>Burgundy</v>
          </cell>
          <cell r="M1866" t="str">
            <v>Good</v>
          </cell>
          <cell r="N1866">
            <v>2.4315000000000002</v>
          </cell>
          <cell r="O1866">
            <v>1.3359000000000001</v>
          </cell>
        </row>
        <row r="1867">
          <cell r="B1867">
            <v>72364</v>
          </cell>
          <cell r="C1867" t="str">
            <v>OMBRE PARASOL ROSE MV 75X6</v>
          </cell>
          <cell r="D1867" t="str">
            <v>A l'Ombre des Parasols IGP Vaucluse rose MV</v>
          </cell>
          <cell r="E1867" t="str">
            <v>EA</v>
          </cell>
          <cell r="F1867">
            <v>6</v>
          </cell>
          <cell r="G1867" t="str">
            <v>75 cl x 6</v>
          </cell>
          <cell r="H1867" t="str">
            <v>U</v>
          </cell>
          <cell r="I1867" t="str">
            <v>France</v>
          </cell>
          <cell r="J1867" t="str">
            <v>France</v>
          </cell>
          <cell r="K1867" t="str">
            <v>Rhône Valley</v>
          </cell>
          <cell r="L1867" t="str">
            <v>Still Rose</v>
          </cell>
          <cell r="M1867" t="str">
            <v>Price Fighter</v>
          </cell>
          <cell r="N1867">
            <v>2.1042999999999998</v>
          </cell>
          <cell r="O1867">
            <v>2.6718999999999999</v>
          </cell>
        </row>
        <row r="1868">
          <cell r="B1868">
            <v>44827</v>
          </cell>
          <cell r="C1868" t="str">
            <v>VITELLI PR ROSE 10.5% 75X12</v>
          </cell>
          <cell r="D1868" t="str">
            <v>Vitelli Prosecco Rose Extra Dry NV</v>
          </cell>
          <cell r="E1868" t="str">
            <v>EA</v>
          </cell>
          <cell r="F1868">
            <v>12</v>
          </cell>
          <cell r="G1868" t="str">
            <v>75 cl x 12</v>
          </cell>
          <cell r="H1868" t="str">
            <v>S</v>
          </cell>
          <cell r="I1868" t="str">
            <v>Italy</v>
          </cell>
          <cell r="J1868" t="str">
            <v>Italy</v>
          </cell>
          <cell r="K1868" t="str">
            <v>Italy</v>
          </cell>
          <cell r="L1868" t="str">
            <v>Sparkling Rose</v>
          </cell>
          <cell r="M1868" t="str">
            <v>Price Fighter</v>
          </cell>
          <cell r="N1868">
            <v>2.6200999999999999</v>
          </cell>
          <cell r="O1868">
            <v>2.2444000000000002</v>
          </cell>
        </row>
        <row r="1869">
          <cell r="B1869">
            <v>68016</v>
          </cell>
          <cell r="C1869" t="str">
            <v>FC Vitelli Prosecco Nv 75x12</v>
          </cell>
          <cell r="D1869" t="str">
            <v>Vitelli Prosecco NV</v>
          </cell>
          <cell r="E1869" t="str">
            <v>EA</v>
          </cell>
          <cell r="F1869">
            <v>12</v>
          </cell>
          <cell r="G1869" t="str">
            <v>75 cl x 12</v>
          </cell>
          <cell r="H1869" t="str">
            <v>S</v>
          </cell>
          <cell r="I1869" t="str">
            <v>Italy</v>
          </cell>
          <cell r="J1869" t="str">
            <v>Italy</v>
          </cell>
          <cell r="K1869" t="str">
            <v>Prosecco</v>
          </cell>
          <cell r="M1869" t="str">
            <v>Good</v>
          </cell>
          <cell r="N1869">
            <v>2.5499000000000001</v>
          </cell>
          <cell r="O1869">
            <v>2.2444000000000002</v>
          </cell>
        </row>
        <row r="1870">
          <cell r="B1870">
            <v>74650</v>
          </cell>
          <cell r="C1870" t="str">
            <v>VITELLI PR ROSE 75X12</v>
          </cell>
          <cell r="D1870" t="str">
            <v>Vitelli Prosecco Rose Extra Dry NV 75cl</v>
          </cell>
          <cell r="E1870" t="str">
            <v>EA</v>
          </cell>
          <cell r="F1870">
            <v>12</v>
          </cell>
          <cell r="G1870" t="str">
            <v>75 cl x 12</v>
          </cell>
          <cell r="H1870" t="str">
            <v>U</v>
          </cell>
          <cell r="I1870" t="str">
            <v>Italy</v>
          </cell>
          <cell r="J1870" t="str">
            <v>Italy</v>
          </cell>
          <cell r="K1870" t="str">
            <v>Italy</v>
          </cell>
          <cell r="L1870" t="str">
            <v>Sparkling Rose</v>
          </cell>
          <cell r="M1870" t="str">
            <v>Price Fighter</v>
          </cell>
          <cell r="N1870">
            <v>2.6200999999999999</v>
          </cell>
          <cell r="O1870">
            <v>2.3513000000000002</v>
          </cell>
        </row>
        <row r="1871">
          <cell r="B1871">
            <v>74086</v>
          </cell>
          <cell r="C1871" t="str">
            <v>VITELLI FRIZZANTE NV 75X6</v>
          </cell>
          <cell r="D1871" t="str">
            <v>Vitelli Prosecco Frizzante NV</v>
          </cell>
          <cell r="E1871" t="str">
            <v>EA</v>
          </cell>
          <cell r="F1871">
            <v>6</v>
          </cell>
          <cell r="G1871" t="str">
            <v>75 cl x 6</v>
          </cell>
          <cell r="H1871" t="str">
            <v>S</v>
          </cell>
          <cell r="I1871" t="str">
            <v>Italy</v>
          </cell>
          <cell r="J1871" t="str">
            <v>Italy</v>
          </cell>
          <cell r="K1871" t="str">
            <v>Prosecco</v>
          </cell>
          <cell r="M1871" t="str">
            <v>Price Fighter</v>
          </cell>
          <cell r="N1871">
            <v>2.4432999999999998</v>
          </cell>
          <cell r="O1871">
            <v>2.2444000000000002</v>
          </cell>
        </row>
        <row r="1872">
          <cell r="B1872">
            <v>44824</v>
          </cell>
          <cell r="C1872" t="str">
            <v>VITELLI PR ROSE 10.5% 20X24</v>
          </cell>
          <cell r="D1872" t="str">
            <v>Vitelli Prosecco Rose Extra Dry NV 20cl</v>
          </cell>
          <cell r="E1872" t="str">
            <v>CS</v>
          </cell>
          <cell r="F1872">
            <v>1</v>
          </cell>
          <cell r="G1872" t="str">
            <v>20 cl x 24</v>
          </cell>
          <cell r="H1872" t="str">
            <v>S</v>
          </cell>
          <cell r="I1872" t="str">
            <v>Italy</v>
          </cell>
          <cell r="J1872" t="str">
            <v>Italy</v>
          </cell>
          <cell r="K1872" t="str">
            <v>Italy</v>
          </cell>
          <cell r="L1872" t="str">
            <v>Sparkling Rose</v>
          </cell>
          <cell r="M1872" t="str">
            <v>Price Fighter</v>
          </cell>
          <cell r="N1872">
            <v>23.6675</v>
          </cell>
          <cell r="O1872">
            <v>14.364000000000001</v>
          </cell>
        </row>
        <row r="1873">
          <cell r="B1873">
            <v>45875</v>
          </cell>
          <cell r="C1873" t="str">
            <v>VITELLI PR ROSE 10.5% 20X24</v>
          </cell>
          <cell r="D1873" t="str">
            <v>Vitelli Prosecco Rose Extra Dry NV 20cl</v>
          </cell>
          <cell r="E1873" t="str">
            <v>CS</v>
          </cell>
          <cell r="F1873">
            <v>1</v>
          </cell>
          <cell r="G1873" t="str">
            <v>20 cl x 24</v>
          </cell>
          <cell r="H1873" t="str">
            <v>U</v>
          </cell>
          <cell r="I1873" t="str">
            <v>Italy</v>
          </cell>
          <cell r="J1873" t="str">
            <v>Italy</v>
          </cell>
          <cell r="K1873" t="str">
            <v>Italy</v>
          </cell>
          <cell r="L1873" t="str">
            <v>Sparkling Rose</v>
          </cell>
          <cell r="M1873" t="str">
            <v>Price Fighter</v>
          </cell>
          <cell r="N1873">
            <v>25.8187</v>
          </cell>
          <cell r="O1873">
            <v>14.364000000000001</v>
          </cell>
        </row>
        <row r="1874">
          <cell r="B1874">
            <v>72264</v>
          </cell>
          <cell r="C1874" t="str">
            <v>VITELLI PROSECCO NV 20X24</v>
          </cell>
          <cell r="D1874" t="str">
            <v>Vitelli Prosecco NV</v>
          </cell>
          <cell r="E1874" t="str">
            <v>CS</v>
          </cell>
          <cell r="F1874">
            <v>1</v>
          </cell>
          <cell r="G1874" t="str">
            <v>20 cl x 24</v>
          </cell>
          <cell r="H1874" t="str">
            <v>S</v>
          </cell>
          <cell r="I1874" t="str">
            <v>Italy</v>
          </cell>
          <cell r="J1874" t="str">
            <v>Italy</v>
          </cell>
          <cell r="K1874" t="str">
            <v>Prosecco</v>
          </cell>
          <cell r="L1874" t="str">
            <v>Sparkling White</v>
          </cell>
          <cell r="M1874" t="str">
            <v>Good</v>
          </cell>
          <cell r="N1874">
            <v>23.035900000000002</v>
          </cell>
          <cell r="O1874">
            <v>14.364000000000001</v>
          </cell>
        </row>
        <row r="1875">
          <cell r="B1875">
            <v>74649</v>
          </cell>
          <cell r="C1875" t="str">
            <v>VITELLI PR ROSE 20X24</v>
          </cell>
          <cell r="D1875" t="str">
            <v>Vitelli Prosecco Rose Extra Dry NV 20cl</v>
          </cell>
          <cell r="E1875" t="str">
            <v>CS</v>
          </cell>
          <cell r="F1875">
            <v>1</v>
          </cell>
          <cell r="G1875" t="str">
            <v>20 cl x 24</v>
          </cell>
          <cell r="H1875" t="str">
            <v>U</v>
          </cell>
          <cell r="I1875" t="str">
            <v>Italy</v>
          </cell>
          <cell r="J1875" t="str">
            <v>Italy</v>
          </cell>
          <cell r="K1875" t="str">
            <v>Italy</v>
          </cell>
          <cell r="L1875" t="str">
            <v>Sparkling Rose</v>
          </cell>
          <cell r="M1875" t="str">
            <v>Price Fighter</v>
          </cell>
          <cell r="N1875">
            <v>23.6675</v>
          </cell>
          <cell r="O1875">
            <v>15.048</v>
          </cell>
        </row>
        <row r="1876">
          <cell r="B1876">
            <v>72372</v>
          </cell>
          <cell r="C1876" t="str">
            <v>TANUNDA MTHW RD SHR 17 75X6</v>
          </cell>
          <cell r="D1876" t="str">
            <v>Chateau Tanunda Matthews Road Barossa Shiraz 2017</v>
          </cell>
          <cell r="E1876" t="str">
            <v>EA</v>
          </cell>
          <cell r="F1876">
            <v>6</v>
          </cell>
          <cell r="G1876" t="str">
            <v>75 cl x 6</v>
          </cell>
          <cell r="H1876" t="str">
            <v>U</v>
          </cell>
          <cell r="I1876" t="str">
            <v>Australia</v>
          </cell>
          <cell r="J1876" t="str">
            <v>Australia</v>
          </cell>
          <cell r="K1876" t="str">
            <v>South Australia</v>
          </cell>
          <cell r="L1876" t="str">
            <v>Still Red</v>
          </cell>
          <cell r="M1876" t="str">
            <v>Good</v>
          </cell>
          <cell r="N1876">
            <v>4.3436000000000003</v>
          </cell>
          <cell r="O1876">
            <v>3.2063000000000001</v>
          </cell>
        </row>
        <row r="1877">
          <cell r="B1877">
            <v>72815</v>
          </cell>
          <cell r="C1877" t="str">
            <v>TANUNDA NEWCASTLE RED 16 75X6</v>
          </cell>
          <cell r="D1877" t="str">
            <v>Chateau Tanunda Newcastle SGMCC 2016</v>
          </cell>
          <cell r="E1877" t="str">
            <v>EA</v>
          </cell>
          <cell r="F1877">
            <v>6</v>
          </cell>
          <cell r="G1877" t="str">
            <v>75 cl x 6</v>
          </cell>
          <cell r="H1877" t="str">
            <v>U</v>
          </cell>
          <cell r="I1877" t="str">
            <v>Australia</v>
          </cell>
          <cell r="J1877" t="str">
            <v>Australia</v>
          </cell>
          <cell r="K1877" t="str">
            <v>South Australia</v>
          </cell>
          <cell r="M1877" t="str">
            <v>Good</v>
          </cell>
          <cell r="N1877">
            <v>4.3211000000000004</v>
          </cell>
          <cell r="O1877">
            <v>2.6718999999999999</v>
          </cell>
        </row>
        <row r="1878">
          <cell r="B1878">
            <v>74499</v>
          </cell>
          <cell r="C1878" t="str">
            <v>TANUNDA PVT SEL CAB 18 75X6</v>
          </cell>
          <cell r="D1878" t="str">
            <v>Chateau Tanunda Private Selection Cabernet Sauvignon 2018</v>
          </cell>
          <cell r="E1878" t="str">
            <v>EA</v>
          </cell>
          <cell r="F1878">
            <v>6</v>
          </cell>
          <cell r="G1878" t="str">
            <v>75 cl x 6</v>
          </cell>
          <cell r="H1878" t="str">
            <v>U</v>
          </cell>
          <cell r="I1878" t="str">
            <v>Australia</v>
          </cell>
          <cell r="J1878" t="str">
            <v>Australia</v>
          </cell>
          <cell r="K1878" t="str">
            <v>Australia</v>
          </cell>
          <cell r="L1878" t="str">
            <v>Still Red</v>
          </cell>
          <cell r="M1878" t="str">
            <v>Good</v>
          </cell>
          <cell r="N1878">
            <v>4.3186</v>
          </cell>
          <cell r="O1878">
            <v>2.6718999999999999</v>
          </cell>
        </row>
        <row r="1879">
          <cell r="B1879">
            <v>74500</v>
          </cell>
          <cell r="C1879" t="str">
            <v>TANUNDA PVT SEL SHIRAZ 19 75X6</v>
          </cell>
          <cell r="D1879" t="str">
            <v>Chateau Tanunda Private Selection Shiraz 2019</v>
          </cell>
          <cell r="E1879" t="str">
            <v>EA</v>
          </cell>
          <cell r="F1879">
            <v>6</v>
          </cell>
          <cell r="G1879" t="str">
            <v>75 cl x 6</v>
          </cell>
          <cell r="H1879" t="str">
            <v>U</v>
          </cell>
          <cell r="I1879" t="str">
            <v>Australia</v>
          </cell>
          <cell r="J1879" t="str">
            <v>Australia</v>
          </cell>
          <cell r="K1879" t="str">
            <v>Australia</v>
          </cell>
          <cell r="L1879" t="str">
            <v>Still Red</v>
          </cell>
          <cell r="M1879" t="str">
            <v>Good</v>
          </cell>
          <cell r="N1879">
            <v>4.4473000000000003</v>
          </cell>
          <cell r="O1879">
            <v>2.6718999999999999</v>
          </cell>
        </row>
        <row r="1880">
          <cell r="B1880">
            <v>45996</v>
          </cell>
          <cell r="C1880" t="str">
            <v>UOVO CAB SAUV-TOURIGA 75X6</v>
          </cell>
          <cell r="D1880" t="str">
            <v>Uovo Cabernet Sauv-Touriga Western Australia, Larry Cherubino</v>
          </cell>
          <cell r="E1880" t="str">
            <v>EA</v>
          </cell>
          <cell r="F1880">
            <v>6</v>
          </cell>
          <cell r="G1880" t="str">
            <v>75 cl x 6</v>
          </cell>
          <cell r="H1880" t="str">
            <v>S</v>
          </cell>
          <cell r="I1880" t="str">
            <v>Australia</v>
          </cell>
          <cell r="J1880" t="str">
            <v>Australia</v>
          </cell>
          <cell r="K1880" t="str">
            <v>South Australia</v>
          </cell>
          <cell r="L1880" t="str">
            <v>Still Red</v>
          </cell>
          <cell r="M1880" t="str">
            <v>Best</v>
          </cell>
          <cell r="N1880">
            <v>8.8462999999999994</v>
          </cell>
          <cell r="O1880">
            <v>2.6718999999999999</v>
          </cell>
        </row>
        <row r="1881">
          <cell r="B1881">
            <v>41741</v>
          </cell>
          <cell r="C1881" t="str">
            <v>CIRCA SHIRAZ 75X6</v>
          </cell>
          <cell r="D1881" t="str">
            <v>Circa Shiraz</v>
          </cell>
          <cell r="E1881" t="str">
            <v>EA</v>
          </cell>
          <cell r="F1881">
            <v>6</v>
          </cell>
          <cell r="G1881" t="str">
            <v>75 cl x 6</v>
          </cell>
          <cell r="H1881" t="str">
            <v>S</v>
          </cell>
          <cell r="I1881" t="str">
            <v>Australia</v>
          </cell>
          <cell r="J1881" t="str">
            <v>Australia</v>
          </cell>
          <cell r="K1881" t="str">
            <v>New South Wales</v>
          </cell>
          <cell r="L1881" t="str">
            <v>Still Red</v>
          </cell>
          <cell r="M1881" t="str">
            <v>Price Fighter</v>
          </cell>
          <cell r="N1881">
            <v>1.4374</v>
          </cell>
          <cell r="O1881">
            <v>2.6718999999999999</v>
          </cell>
        </row>
        <row r="1882">
          <cell r="B1882">
            <v>45253</v>
          </cell>
          <cell r="C1882" t="str">
            <v>CIRCA PINOT GRIGIO 75X6</v>
          </cell>
          <cell r="D1882" t="str">
            <v>Circa Pinot Grigio</v>
          </cell>
          <cell r="E1882" t="str">
            <v>EA</v>
          </cell>
          <cell r="F1882">
            <v>6</v>
          </cell>
          <cell r="G1882" t="str">
            <v>75 cl x 6</v>
          </cell>
          <cell r="H1882" t="str">
            <v>S</v>
          </cell>
          <cell r="I1882" t="str">
            <v>Australia</v>
          </cell>
          <cell r="J1882" t="str">
            <v>Australia</v>
          </cell>
          <cell r="K1882" t="str">
            <v>South Eastern Australia</v>
          </cell>
          <cell r="L1882" t="str">
            <v>Still White</v>
          </cell>
          <cell r="M1882" t="str">
            <v>Price Fighter</v>
          </cell>
          <cell r="N1882">
            <v>1.5690999999999999</v>
          </cell>
          <cell r="O1882">
            <v>2.6718999999999999</v>
          </cell>
        </row>
        <row r="1883">
          <cell r="B1883">
            <v>44943</v>
          </cell>
          <cell r="C1883" t="str">
            <v>FW BALFOUR MARY ROSE 20 75x6</v>
          </cell>
          <cell r="D1883" t="str">
            <v>Balfour Mary Rose 2020</v>
          </cell>
          <cell r="E1883" t="str">
            <v>EA</v>
          </cell>
          <cell r="F1883">
            <v>6</v>
          </cell>
          <cell r="G1883" t="str">
            <v>75 cl x 6</v>
          </cell>
          <cell r="H1883" t="str">
            <v>S</v>
          </cell>
          <cell r="I1883" t="str">
            <v>United Kingdom</v>
          </cell>
          <cell r="J1883" t="str">
            <v>UK</v>
          </cell>
          <cell r="K1883" t="str">
            <v>Kent</v>
          </cell>
          <cell r="M1883" t="str">
            <v>Best</v>
          </cell>
          <cell r="N1883">
            <v>18.0444</v>
          </cell>
          <cell r="O1883">
            <v>2.6718999999999999</v>
          </cell>
        </row>
        <row r="1884">
          <cell r="B1884">
            <v>67497</v>
          </cell>
          <cell r="C1884" t="str">
            <v>CONDE VILLAR ALVARINHO 75X6</v>
          </cell>
          <cell r="D1884" t="str">
            <v>Conde Villar Alvarinho</v>
          </cell>
          <cell r="E1884" t="str">
            <v>EA</v>
          </cell>
          <cell r="F1884">
            <v>6</v>
          </cell>
          <cell r="G1884" t="str">
            <v>75 cl x 6</v>
          </cell>
          <cell r="H1884" t="str">
            <v>S</v>
          </cell>
          <cell r="I1884" t="str">
            <v>Portugal</v>
          </cell>
          <cell r="J1884" t="str">
            <v>Portugal</v>
          </cell>
          <cell r="K1884" t="str">
            <v>Minho</v>
          </cell>
          <cell r="M1884" t="str">
            <v>Good</v>
          </cell>
          <cell r="N1884">
            <v>4.4302999999999999</v>
          </cell>
          <cell r="O1884">
            <v>2.6718999999999999</v>
          </cell>
        </row>
        <row r="1885">
          <cell r="B1885">
            <v>70514</v>
          </cell>
          <cell r="C1885" t="str">
            <v>CONDE VILLAR ROSE 75X6</v>
          </cell>
          <cell r="D1885" t="str">
            <v>Conde Villar Vinho Verde Rose</v>
          </cell>
          <cell r="E1885" t="str">
            <v>EA</v>
          </cell>
          <cell r="F1885">
            <v>6</v>
          </cell>
          <cell r="G1885" t="str">
            <v>75 cl x 6</v>
          </cell>
          <cell r="H1885" t="str">
            <v>S</v>
          </cell>
          <cell r="I1885" t="str">
            <v>Portugal</v>
          </cell>
          <cell r="J1885" t="str">
            <v>Portugal</v>
          </cell>
          <cell r="K1885" t="str">
            <v>Minho</v>
          </cell>
          <cell r="M1885" t="str">
            <v>Good</v>
          </cell>
          <cell r="N1885">
            <v>2.1789000000000001</v>
          </cell>
          <cell r="O1885">
            <v>2.6718999999999999</v>
          </cell>
        </row>
        <row r="1886">
          <cell r="B1886">
            <v>70525</v>
          </cell>
          <cell r="C1886" t="str">
            <v>CONDE VILLAR VHO VERDE 75X6</v>
          </cell>
          <cell r="D1886" t="str">
            <v>Conde Villar Vinho Verde Branco</v>
          </cell>
          <cell r="E1886" t="str">
            <v>EA</v>
          </cell>
          <cell r="F1886">
            <v>6</v>
          </cell>
          <cell r="G1886" t="str">
            <v>75 cl x 6</v>
          </cell>
          <cell r="H1886" t="str">
            <v>S</v>
          </cell>
          <cell r="I1886" t="str">
            <v>Portugal</v>
          </cell>
          <cell r="J1886" t="str">
            <v>Portugal</v>
          </cell>
          <cell r="K1886" t="str">
            <v>Minho</v>
          </cell>
          <cell r="M1886" t="str">
            <v>Good</v>
          </cell>
          <cell r="N1886">
            <v>1.9596</v>
          </cell>
          <cell r="O1886">
            <v>2.2444000000000002</v>
          </cell>
        </row>
        <row r="1887">
          <cell r="B1887">
            <v>70466</v>
          </cell>
          <cell r="C1887" t="str">
            <v>DOLUCA KAV NARINCE 16 75X6</v>
          </cell>
          <cell r="D1887" t="str">
            <v>Doluca Kav Narince 2016</v>
          </cell>
          <cell r="E1887" t="str">
            <v>EA</v>
          </cell>
          <cell r="F1887">
            <v>6</v>
          </cell>
          <cell r="G1887" t="str">
            <v>75 cl x 6</v>
          </cell>
          <cell r="H1887" t="str">
            <v>U</v>
          </cell>
          <cell r="I1887" t="str">
            <v>Turkey</v>
          </cell>
          <cell r="J1887" t="str">
            <v>Turkey</v>
          </cell>
          <cell r="K1887" t="str">
            <v>Turkey</v>
          </cell>
          <cell r="M1887" t="str">
            <v>Good</v>
          </cell>
          <cell r="N1887">
            <v>4.5114000000000001</v>
          </cell>
          <cell r="O1887">
            <v>2.6718999999999999</v>
          </cell>
        </row>
        <row r="1888">
          <cell r="B1888">
            <v>42271</v>
          </cell>
          <cell r="C1888" t="str">
            <v>CHEZATTE SANCERRE 21 75X6</v>
          </cell>
          <cell r="D1888" t="str">
            <v>Sancerre Blanc Domaine de la Chezatte 2021</v>
          </cell>
          <cell r="E1888" t="str">
            <v>EA</v>
          </cell>
          <cell r="F1888">
            <v>6</v>
          </cell>
          <cell r="G1888" t="str">
            <v>75 cl x 6</v>
          </cell>
          <cell r="H1888" t="str">
            <v>U</v>
          </cell>
          <cell r="I1888" t="str">
            <v>France</v>
          </cell>
          <cell r="J1888" t="str">
            <v>France</v>
          </cell>
          <cell r="K1888" t="str">
            <v>Loire Valley</v>
          </cell>
          <cell r="M1888" t="str">
            <v>Better</v>
          </cell>
          <cell r="N1888">
            <v>7.1158999999999999</v>
          </cell>
          <cell r="O1888">
            <v>2.6718999999999999</v>
          </cell>
        </row>
        <row r="1889">
          <cell r="B1889">
            <v>44182</v>
          </cell>
          <cell r="C1889" t="str">
            <v>CHEZATTE SANCERRE 22 75X6</v>
          </cell>
          <cell r="D1889" t="str">
            <v>Sancerre Blanc Domaine de la Chezatte 2022</v>
          </cell>
          <cell r="E1889" t="str">
            <v>EA</v>
          </cell>
          <cell r="F1889">
            <v>6</v>
          </cell>
          <cell r="G1889" t="str">
            <v>75 cl x 6</v>
          </cell>
          <cell r="H1889" t="str">
            <v>U</v>
          </cell>
          <cell r="I1889" t="str">
            <v>France</v>
          </cell>
          <cell r="J1889" t="str">
            <v>France</v>
          </cell>
          <cell r="K1889" t="str">
            <v>Loire Valley</v>
          </cell>
          <cell r="M1889" t="str">
            <v>Better</v>
          </cell>
          <cell r="N1889">
            <v>7.3186999999999998</v>
          </cell>
          <cell r="O1889">
            <v>2.6718999999999999</v>
          </cell>
        </row>
        <row r="1890">
          <cell r="B1890">
            <v>46301</v>
          </cell>
          <cell r="C1890" t="str">
            <v>CHEZATTE SANCERRE 23 75X6</v>
          </cell>
          <cell r="D1890" t="str">
            <v>Sancerre Blanc Domaine de la Chezatte 2023</v>
          </cell>
          <cell r="E1890" t="str">
            <v>EA</v>
          </cell>
          <cell r="F1890">
            <v>6</v>
          </cell>
          <cell r="G1890" t="str">
            <v>75 cl x 6</v>
          </cell>
          <cell r="H1890" t="str">
            <v>S</v>
          </cell>
          <cell r="I1890" t="str">
            <v>France</v>
          </cell>
          <cell r="J1890" t="str">
            <v>France</v>
          </cell>
          <cell r="K1890" t="str">
            <v>Loire Valley</v>
          </cell>
          <cell r="M1890" t="str">
            <v>Better</v>
          </cell>
          <cell r="N1890">
            <v>7.3404999999999996</v>
          </cell>
          <cell r="O1890">
            <v>2.6718999999999999</v>
          </cell>
        </row>
        <row r="1891">
          <cell r="B1891">
            <v>74808</v>
          </cell>
          <cell r="C1891" t="str">
            <v>CHEZATTE SANCERRE 19 75X6</v>
          </cell>
          <cell r="D1891" t="str">
            <v>Sancerre Blanc Domaine de la Chezatte 2019</v>
          </cell>
          <cell r="E1891" t="str">
            <v>EA</v>
          </cell>
          <cell r="F1891">
            <v>6</v>
          </cell>
          <cell r="G1891" t="str">
            <v>75 cl x 6</v>
          </cell>
          <cell r="H1891" t="str">
            <v>U</v>
          </cell>
          <cell r="I1891" t="str">
            <v>France</v>
          </cell>
          <cell r="J1891" t="str">
            <v>France</v>
          </cell>
          <cell r="K1891" t="str">
            <v>Loire Valley</v>
          </cell>
          <cell r="M1891" t="str">
            <v>Better</v>
          </cell>
          <cell r="N1891">
            <v>5.4241000000000001</v>
          </cell>
          <cell r="O1891">
            <v>2.6718999999999999</v>
          </cell>
        </row>
        <row r="1892">
          <cell r="B1892">
            <v>7068217</v>
          </cell>
          <cell r="C1892" t="str">
            <v>CHEZATTE SANCERRE ROSE17 75X6</v>
          </cell>
          <cell r="D1892" t="str">
            <v>Sancerre Rosé Domaine de la Chezatte 2017</v>
          </cell>
          <cell r="E1892" t="str">
            <v>EA</v>
          </cell>
          <cell r="F1892">
            <v>6</v>
          </cell>
          <cell r="G1892" t="str">
            <v>75 cl x 6</v>
          </cell>
          <cell r="H1892" t="str">
            <v>U</v>
          </cell>
          <cell r="I1892" t="str">
            <v>France</v>
          </cell>
          <cell r="J1892" t="str">
            <v>France</v>
          </cell>
          <cell r="K1892" t="str">
            <v>Loire Valley</v>
          </cell>
          <cell r="L1892" t="str">
            <v>Still Rose</v>
          </cell>
          <cell r="M1892" t="str">
            <v>Good</v>
          </cell>
          <cell r="N1892">
            <v>5.4165999999999999</v>
          </cell>
          <cell r="O1892">
            <v>2.6718999999999999</v>
          </cell>
        </row>
        <row r="1893">
          <cell r="B1893">
            <v>46620</v>
          </cell>
          <cell r="C1893" t="str">
            <v>ORG FOUASSIER SANCE 23 75x12</v>
          </cell>
          <cell r="D1893" t="str">
            <v>Sancerre Domaine Fouassier 2023 Organic (Greene King)</v>
          </cell>
          <cell r="E1893" t="str">
            <v>EA</v>
          </cell>
          <cell r="F1893">
            <v>12</v>
          </cell>
          <cell r="G1893" t="str">
            <v>75 cl x 12</v>
          </cell>
          <cell r="H1893" t="str">
            <v>S</v>
          </cell>
          <cell r="I1893" t="str">
            <v>France</v>
          </cell>
          <cell r="J1893" t="str">
            <v>France</v>
          </cell>
          <cell r="K1893" t="str">
            <v>Loire Valley</v>
          </cell>
          <cell r="L1893" t="str">
            <v>Still White</v>
          </cell>
          <cell r="M1893" t="str">
            <v>Best</v>
          </cell>
          <cell r="N1893">
            <v>9.6797000000000004</v>
          </cell>
          <cell r="O1893">
            <v>2.6718999999999999</v>
          </cell>
        </row>
        <row r="1894">
          <cell r="B1894">
            <v>46714</v>
          </cell>
          <cell r="C1894" t="str">
            <v>ORG FOUASSIER SANCE 23 75x12</v>
          </cell>
          <cell r="D1894" t="str">
            <v>Sancerre Domaine Fouassier 2023 Organic (Greene King)</v>
          </cell>
          <cell r="E1894" t="str">
            <v>EA</v>
          </cell>
          <cell r="F1894">
            <v>12</v>
          </cell>
          <cell r="G1894" t="str">
            <v>75 cl x 12</v>
          </cell>
          <cell r="H1894" t="str">
            <v>S</v>
          </cell>
          <cell r="I1894" t="str">
            <v>France</v>
          </cell>
          <cell r="J1894" t="str">
            <v>France</v>
          </cell>
          <cell r="K1894" t="str">
            <v>Loire Valley</v>
          </cell>
          <cell r="L1894" t="str">
            <v>Still White</v>
          </cell>
          <cell r="M1894" t="str">
            <v>Best</v>
          </cell>
          <cell r="N1894">
            <v>9.6797000000000004</v>
          </cell>
          <cell r="O1894">
            <v>2.6718999999999999</v>
          </cell>
        </row>
        <row r="1895">
          <cell r="B1895">
            <v>73889</v>
          </cell>
          <cell r="C1895" t="str">
            <v>CHALK FARM SHIRAZ 75X12</v>
          </cell>
          <cell r="D1895" t="str">
            <v>Chalk Farm Shiraz</v>
          </cell>
          <cell r="E1895" t="str">
            <v>EA</v>
          </cell>
          <cell r="F1895">
            <v>12</v>
          </cell>
          <cell r="G1895" t="str">
            <v>75 cl x 12</v>
          </cell>
          <cell r="H1895" t="str">
            <v>U</v>
          </cell>
          <cell r="I1895" t="str">
            <v>Australia</v>
          </cell>
          <cell r="J1895" t="str">
            <v>Australia</v>
          </cell>
          <cell r="K1895" t="str">
            <v>South Australia</v>
          </cell>
          <cell r="M1895" t="str">
            <v>Price Fighter</v>
          </cell>
          <cell r="N1895">
            <v>1.3606</v>
          </cell>
          <cell r="O1895">
            <v>2.6718999999999999</v>
          </cell>
        </row>
        <row r="1896">
          <cell r="B1896">
            <v>73891</v>
          </cell>
          <cell r="C1896" t="str">
            <v>CHALK FARM MERLOT 75X12</v>
          </cell>
          <cell r="D1896" t="str">
            <v>Chalk Farm Merlot</v>
          </cell>
          <cell r="E1896" t="str">
            <v>EA</v>
          </cell>
          <cell r="F1896">
            <v>12</v>
          </cell>
          <cell r="G1896" t="str">
            <v>75 cl x 12</v>
          </cell>
          <cell r="H1896" t="str">
            <v>U</v>
          </cell>
          <cell r="I1896" t="str">
            <v>Australia</v>
          </cell>
          <cell r="J1896" t="str">
            <v>Australia</v>
          </cell>
          <cell r="K1896" t="str">
            <v>Australia</v>
          </cell>
          <cell r="M1896" t="str">
            <v>Price Fighter</v>
          </cell>
          <cell r="N1896">
            <v>1.3277000000000001</v>
          </cell>
          <cell r="O1896">
            <v>2.6718999999999999</v>
          </cell>
        </row>
        <row r="1897">
          <cell r="B1897">
            <v>73892</v>
          </cell>
          <cell r="C1897" t="str">
            <v>CHALK FARM ROSE 75X12</v>
          </cell>
          <cell r="D1897" t="str">
            <v>Chalk Farm Rose</v>
          </cell>
          <cell r="E1897" t="str">
            <v>EA</v>
          </cell>
          <cell r="F1897">
            <v>12</v>
          </cell>
          <cell r="G1897" t="str">
            <v>75 cl x 12</v>
          </cell>
          <cell r="H1897" t="str">
            <v>U</v>
          </cell>
          <cell r="I1897" t="str">
            <v>South Africa</v>
          </cell>
          <cell r="J1897" t="str">
            <v>South Africa</v>
          </cell>
          <cell r="K1897" t="str">
            <v>Western Cape</v>
          </cell>
          <cell r="M1897" t="str">
            <v>Price Fighter</v>
          </cell>
          <cell r="N1897">
            <v>0.89939999999999998</v>
          </cell>
          <cell r="O1897">
            <v>2.6718999999999999</v>
          </cell>
        </row>
        <row r="1898">
          <cell r="B1898">
            <v>41946</v>
          </cell>
          <cell r="C1898" t="str">
            <v>CHALK FARM MERLOT 75X6</v>
          </cell>
          <cell r="D1898" t="str">
            <v>Chalk Farm Merlot</v>
          </cell>
          <cell r="E1898" t="str">
            <v>EA</v>
          </cell>
          <cell r="F1898">
            <v>6</v>
          </cell>
          <cell r="G1898" t="str">
            <v>75 cl x 6</v>
          </cell>
          <cell r="H1898" t="str">
            <v>U</v>
          </cell>
          <cell r="I1898" t="str">
            <v>Australia</v>
          </cell>
          <cell r="J1898" t="str">
            <v>Australia</v>
          </cell>
          <cell r="K1898" t="str">
            <v>Australia</v>
          </cell>
          <cell r="L1898" t="str">
            <v>Still Red</v>
          </cell>
          <cell r="M1898" t="str">
            <v>Price Fighter</v>
          </cell>
          <cell r="N1898">
            <v>1.5241</v>
          </cell>
          <cell r="O1898">
            <v>2.6718999999999999</v>
          </cell>
        </row>
        <row r="1899">
          <cell r="B1899">
            <v>61668</v>
          </cell>
          <cell r="C1899" t="str">
            <v>CHALK FARM SHIRAZ 75X6</v>
          </cell>
          <cell r="D1899" t="str">
            <v>Chalk Farm Shiraz</v>
          </cell>
          <cell r="E1899" t="str">
            <v>EA</v>
          </cell>
          <cell r="F1899">
            <v>6</v>
          </cell>
          <cell r="G1899" t="str">
            <v>75 cl x 6</v>
          </cell>
          <cell r="H1899" t="str">
            <v>U</v>
          </cell>
          <cell r="I1899" t="str">
            <v>Australia</v>
          </cell>
          <cell r="J1899" t="str">
            <v>Australia</v>
          </cell>
          <cell r="K1899" t="str">
            <v>South Australia</v>
          </cell>
          <cell r="M1899" t="str">
            <v>Price Fighter</v>
          </cell>
          <cell r="N1899">
            <v>1.6274</v>
          </cell>
          <cell r="O1899">
            <v>2.6718999999999999</v>
          </cell>
        </row>
        <row r="1900">
          <cell r="B1900">
            <v>68732</v>
          </cell>
          <cell r="C1900" t="str">
            <v>CHALK FARM SAUV BLAN 75X6</v>
          </cell>
          <cell r="D1900" t="str">
            <v>Chalk Farm Sauvignon Blanc</v>
          </cell>
          <cell r="E1900" t="str">
            <v>EA</v>
          </cell>
          <cell r="F1900">
            <v>6</v>
          </cell>
          <cell r="G1900" t="str">
            <v>75 cl x 6</v>
          </cell>
          <cell r="H1900" t="str">
            <v>U</v>
          </cell>
          <cell r="I1900" t="str">
            <v>South Africa</v>
          </cell>
          <cell r="J1900" t="str">
            <v>South Africa</v>
          </cell>
          <cell r="K1900" t="str">
            <v>South Africa</v>
          </cell>
          <cell r="M1900" t="str">
            <v>Price Fighter</v>
          </cell>
          <cell r="N1900">
            <v>1.3291999999999999</v>
          </cell>
          <cell r="O1900">
            <v>2.6718999999999999</v>
          </cell>
        </row>
        <row r="1901">
          <cell r="B1901">
            <v>68041</v>
          </cell>
          <cell r="C1901" t="str">
            <v>CHALK FARM MERLOT 18.7X24</v>
          </cell>
          <cell r="D1901" t="str">
            <v>Chalk Farm Merlot</v>
          </cell>
          <cell r="E1901" t="str">
            <v>CS</v>
          </cell>
          <cell r="F1901">
            <v>1</v>
          </cell>
          <cell r="G1901" t="str">
            <v>18.75 cl x 24</v>
          </cell>
          <cell r="H1901" t="str">
            <v>U</v>
          </cell>
          <cell r="I1901" t="str">
            <v>United States</v>
          </cell>
          <cell r="J1901" t="str">
            <v>Australia</v>
          </cell>
          <cell r="K1901" t="str">
            <v>Australia</v>
          </cell>
          <cell r="M1901" t="str">
            <v>Good</v>
          </cell>
          <cell r="N1901">
            <v>12.3552</v>
          </cell>
          <cell r="O1901">
            <v>15.9885</v>
          </cell>
        </row>
        <row r="1902">
          <cell r="B1902">
            <v>69035</v>
          </cell>
          <cell r="C1902" t="str">
            <v>CHALK FARM ZIN ROSE 18.7X24</v>
          </cell>
          <cell r="D1902" t="str">
            <v>Chalk Farm Zinfandel Rose</v>
          </cell>
          <cell r="E1902" t="str">
            <v>CS</v>
          </cell>
          <cell r="F1902">
            <v>1</v>
          </cell>
          <cell r="G1902" t="str">
            <v>18.75 cl x 24</v>
          </cell>
          <cell r="H1902" t="str">
            <v>U</v>
          </cell>
          <cell r="I1902" t="str">
            <v>United States</v>
          </cell>
          <cell r="J1902" t="str">
            <v>USA</v>
          </cell>
          <cell r="K1902" t="str">
            <v>California</v>
          </cell>
          <cell r="M1902" t="str">
            <v>Price Fighter</v>
          </cell>
          <cell r="N1902">
            <v>11.795199999999999</v>
          </cell>
          <cell r="O1902">
            <v>15.9885</v>
          </cell>
        </row>
        <row r="1903">
          <cell r="B1903">
            <v>69527</v>
          </cell>
          <cell r="C1903" t="str">
            <v>CHALK FARM SAUV BLAN 18.7X24</v>
          </cell>
          <cell r="D1903" t="str">
            <v>Chalk Farm Sauvignon Blanc</v>
          </cell>
          <cell r="E1903" t="str">
            <v>CS</v>
          </cell>
          <cell r="F1903">
            <v>1</v>
          </cell>
          <cell r="G1903" t="str">
            <v>18.75 cl x 24</v>
          </cell>
          <cell r="H1903" t="str">
            <v>U</v>
          </cell>
          <cell r="I1903" t="str">
            <v>South Africa</v>
          </cell>
          <cell r="J1903" t="str">
            <v>South Africa</v>
          </cell>
          <cell r="K1903" t="str">
            <v>South Africa</v>
          </cell>
          <cell r="M1903" t="str">
            <v>Good</v>
          </cell>
          <cell r="N1903">
            <v>12.0152</v>
          </cell>
          <cell r="O1903">
            <v>15.9885</v>
          </cell>
        </row>
        <row r="1904">
          <cell r="B1904">
            <v>61671</v>
          </cell>
          <cell r="C1904" t="str">
            <v>CHALK FARM SHIRAZ 18.7X24</v>
          </cell>
          <cell r="D1904" t="str">
            <v>Chalk Farm Shiraz</v>
          </cell>
          <cell r="E1904" t="str">
            <v>CS</v>
          </cell>
          <cell r="F1904">
            <v>1</v>
          </cell>
          <cell r="G1904" t="str">
            <v>18.7 cl x 24</v>
          </cell>
          <cell r="H1904" t="str">
            <v>S</v>
          </cell>
          <cell r="I1904" t="str">
            <v>Australia</v>
          </cell>
          <cell r="J1904" t="str">
            <v>Australia</v>
          </cell>
          <cell r="K1904" t="str">
            <v>South Australia</v>
          </cell>
          <cell r="M1904" t="str">
            <v>Good</v>
          </cell>
          <cell r="N1904">
            <v>12.3543</v>
          </cell>
          <cell r="O1904">
            <v>15.9885</v>
          </cell>
        </row>
        <row r="1905">
          <cell r="B1905">
            <v>68760</v>
          </cell>
          <cell r="C1905" t="str">
            <v>CHALK FARM PG 18.7X24</v>
          </cell>
          <cell r="D1905" t="str">
            <v>Chalk Farm Pinot Grigio</v>
          </cell>
          <cell r="E1905" t="str">
            <v>CS</v>
          </cell>
          <cell r="F1905">
            <v>1</v>
          </cell>
          <cell r="G1905" t="str">
            <v>18.7 cl x 24</v>
          </cell>
          <cell r="H1905" t="str">
            <v>U</v>
          </cell>
          <cell r="I1905" t="str">
            <v>Australia</v>
          </cell>
          <cell r="J1905" t="str">
            <v>Australia</v>
          </cell>
          <cell r="K1905" t="str">
            <v>South Australia</v>
          </cell>
          <cell r="M1905" t="str">
            <v>Good</v>
          </cell>
          <cell r="N1905">
            <v>11.558199999999999</v>
          </cell>
          <cell r="O1905">
            <v>15.9885</v>
          </cell>
        </row>
        <row r="1906">
          <cell r="B1906">
            <v>69521</v>
          </cell>
          <cell r="C1906" t="str">
            <v>EL COLECTIVO MALBEC 75X12</v>
          </cell>
          <cell r="D1906" t="str">
            <v>El Colectivo Malbec</v>
          </cell>
          <cell r="E1906" t="str">
            <v>EA</v>
          </cell>
          <cell r="F1906">
            <v>12</v>
          </cell>
          <cell r="G1906" t="str">
            <v>75 cl x 12</v>
          </cell>
          <cell r="H1906" t="str">
            <v>S</v>
          </cell>
          <cell r="I1906" t="str">
            <v>Argentina</v>
          </cell>
          <cell r="J1906" t="str">
            <v>Argentina</v>
          </cell>
          <cell r="K1906" t="str">
            <v>Mendoza</v>
          </cell>
          <cell r="M1906" t="str">
            <v>Price Fighter</v>
          </cell>
          <cell r="N1906">
            <v>1.5249999999999999</v>
          </cell>
          <cell r="O1906">
            <v>2.6718999999999999</v>
          </cell>
        </row>
        <row r="1907">
          <cell r="B1907">
            <v>41742</v>
          </cell>
          <cell r="C1907" t="str">
            <v>EL COLECTIVO MALBEC 75X6</v>
          </cell>
          <cell r="D1907" t="str">
            <v>El Colectivo Malbec</v>
          </cell>
          <cell r="E1907" t="str">
            <v>EA</v>
          </cell>
          <cell r="F1907">
            <v>6</v>
          </cell>
          <cell r="G1907" t="str">
            <v>75 cl x 6</v>
          </cell>
          <cell r="H1907" t="str">
            <v>S</v>
          </cell>
          <cell r="I1907" t="str">
            <v>Argentina</v>
          </cell>
          <cell r="J1907" t="str">
            <v>Argentina</v>
          </cell>
          <cell r="K1907" t="str">
            <v>Mendoza</v>
          </cell>
          <cell r="L1907" t="str">
            <v>Still Red</v>
          </cell>
          <cell r="M1907" t="str">
            <v>Price Fighter</v>
          </cell>
          <cell r="N1907">
            <v>1.4817</v>
          </cell>
          <cell r="O1907">
            <v>2.6718999999999999</v>
          </cell>
        </row>
        <row r="1908">
          <cell r="B1908">
            <v>46264</v>
          </cell>
          <cell r="C1908" t="str">
            <v>PASSO PENDIUM 14.5% 75X6</v>
          </cell>
          <cell r="D1908" t="str">
            <v>ROSSO PASSITO SALENTO IGT 2022 - PASSO PENDIUM</v>
          </cell>
          <cell r="E1908" t="str">
            <v>EA</v>
          </cell>
          <cell r="F1908">
            <v>6</v>
          </cell>
          <cell r="G1908" t="str">
            <v>75 cl x 6</v>
          </cell>
          <cell r="H1908" t="str">
            <v>S</v>
          </cell>
          <cell r="I1908" t="str">
            <v>Italy</v>
          </cell>
          <cell r="J1908" t="str">
            <v>Italy</v>
          </cell>
          <cell r="K1908" t="str">
            <v>Puglia</v>
          </cell>
          <cell r="L1908" t="str">
            <v>Still Red</v>
          </cell>
          <cell r="M1908" t="str">
            <v>Price Fighter</v>
          </cell>
          <cell r="N1908">
            <v>2.6699000000000002</v>
          </cell>
          <cell r="O1908">
            <v>2.6718999999999999</v>
          </cell>
        </row>
        <row r="1909">
          <cell r="B1909">
            <v>46546</v>
          </cell>
          <cell r="C1909" t="str">
            <v>ORG VINUVA PRIMITIVO 75X6</v>
          </cell>
          <cell r="D1909" t="str">
            <v>Vinuva Primitivo Biologico, Salento</v>
          </cell>
          <cell r="E1909" t="str">
            <v>EA</v>
          </cell>
          <cell r="F1909">
            <v>6</v>
          </cell>
          <cell r="G1909" t="str">
            <v>75 cl x 6</v>
          </cell>
          <cell r="H1909" t="str">
            <v>S</v>
          </cell>
          <cell r="I1909" t="str">
            <v>Italy</v>
          </cell>
          <cell r="J1909" t="str">
            <v>Italy</v>
          </cell>
          <cell r="L1909" t="str">
            <v>Still Red</v>
          </cell>
          <cell r="M1909" t="str">
            <v>Price Fighter</v>
          </cell>
          <cell r="N1909">
            <v>2.3883000000000001</v>
          </cell>
          <cell r="O1909">
            <v>2.6718999999999999</v>
          </cell>
        </row>
        <row r="1910">
          <cell r="B1910">
            <v>45211</v>
          </cell>
          <cell r="C1910" t="str">
            <v>WAGAMAMA PI GRIG ROSE BIB 3LX4</v>
          </cell>
          <cell r="D1910" t="str">
            <v>Antonio Rubini Pinot Grigio Rosato delle Venezie BIB (Wagamama only)</v>
          </cell>
          <cell r="E1910" t="str">
            <v>EA</v>
          </cell>
          <cell r="F1910">
            <v>4</v>
          </cell>
          <cell r="G1910" t="str">
            <v>3 lt x 4</v>
          </cell>
          <cell r="H1910" t="str">
            <v>S</v>
          </cell>
          <cell r="I1910" t="str">
            <v>Italy</v>
          </cell>
          <cell r="J1910" t="str">
            <v>Italy</v>
          </cell>
          <cell r="K1910" t="str">
            <v>Veneto</v>
          </cell>
          <cell r="L1910" t="str">
            <v>Still Rose</v>
          </cell>
          <cell r="M1910" t="str">
            <v>Price Fighter</v>
          </cell>
          <cell r="N1910">
            <v>4.7046000000000001</v>
          </cell>
          <cell r="O1910">
            <v>9.4049999999999994</v>
          </cell>
        </row>
        <row r="1911">
          <cell r="B1911">
            <v>72194</v>
          </cell>
          <cell r="C1911" t="str">
            <v>FITZ SPARKLING NV 75X6</v>
          </cell>
          <cell r="D1911" t="str">
            <v>Fitz Sparkling Wine NV</v>
          </cell>
          <cell r="E1911" t="str">
            <v>EA</v>
          </cell>
          <cell r="F1911">
            <v>6</v>
          </cell>
          <cell r="G1911" t="str">
            <v>75 cl x 6</v>
          </cell>
          <cell r="H1911" t="str">
            <v>S</v>
          </cell>
          <cell r="I1911" t="str">
            <v>United Kingdom</v>
          </cell>
          <cell r="J1911" t="str">
            <v>England</v>
          </cell>
          <cell r="K1911" t="str">
            <v>England</v>
          </cell>
          <cell r="L1911" t="str">
            <v>Sparkling White</v>
          </cell>
          <cell r="M1911" t="str">
            <v>Good</v>
          </cell>
          <cell r="N1911">
            <v>6.8224</v>
          </cell>
          <cell r="O1911">
            <v>2.6718999999999999</v>
          </cell>
        </row>
        <row r="1912">
          <cell r="B1912">
            <v>73087</v>
          </cell>
          <cell r="C1912" t="str">
            <v>FITZ PINK NV 75X6</v>
          </cell>
          <cell r="D1912" t="str">
            <v>Fitz Pink Sparkling Wine</v>
          </cell>
          <cell r="E1912" t="str">
            <v>EA</v>
          </cell>
          <cell r="F1912">
            <v>6</v>
          </cell>
          <cell r="G1912" t="str">
            <v>75 cl x 6</v>
          </cell>
          <cell r="H1912" t="str">
            <v>S</v>
          </cell>
          <cell r="I1912" t="str">
            <v>United Kingdom</v>
          </cell>
          <cell r="J1912" t="str">
            <v>England</v>
          </cell>
          <cell r="K1912" t="str">
            <v>England</v>
          </cell>
          <cell r="L1912" t="str">
            <v>Sparkling Rose</v>
          </cell>
          <cell r="M1912" t="str">
            <v>Best</v>
          </cell>
          <cell r="N1912">
            <v>7.2224000000000004</v>
          </cell>
          <cell r="O1912">
            <v>2.6718999999999999</v>
          </cell>
        </row>
        <row r="1913">
          <cell r="B1913">
            <v>72812</v>
          </cell>
          <cell r="C1913" t="str">
            <v>GARAGE SIN FERM PAIS 75X12</v>
          </cell>
          <cell r="D1913" t="str">
            <v>Garage Wine Co Single Ferment Pais</v>
          </cell>
          <cell r="E1913" t="str">
            <v>EA</v>
          </cell>
          <cell r="F1913">
            <v>12</v>
          </cell>
          <cell r="G1913" t="str">
            <v>75 cl x 12</v>
          </cell>
          <cell r="H1913" t="str">
            <v>U</v>
          </cell>
          <cell r="I1913" t="str">
            <v>Chile</v>
          </cell>
          <cell r="J1913" t="str">
            <v>Chile</v>
          </cell>
          <cell r="K1913" t="str">
            <v>Maule Valley</v>
          </cell>
          <cell r="M1913" t="str">
            <v>Better</v>
          </cell>
          <cell r="N1913">
            <v>5.1718999999999999</v>
          </cell>
          <cell r="O1913">
            <v>2.6718999999999999</v>
          </cell>
        </row>
        <row r="1914">
          <cell r="B1914">
            <v>74727</v>
          </cell>
          <cell r="C1914" t="str">
            <v>GARAGE SIN FERM CINSAU 75X12</v>
          </cell>
          <cell r="D1914" t="str">
            <v>Garage Wine Co Single Ferment Cinsault</v>
          </cell>
          <cell r="E1914" t="str">
            <v>EA</v>
          </cell>
          <cell r="F1914">
            <v>12</v>
          </cell>
          <cell r="G1914" t="str">
            <v>75 cl x 12</v>
          </cell>
          <cell r="H1914" t="str">
            <v>U</v>
          </cell>
          <cell r="I1914" t="str">
            <v>Chile</v>
          </cell>
          <cell r="J1914" t="str">
            <v>Chile</v>
          </cell>
          <cell r="K1914" t="str">
            <v>Bio Bio Valley</v>
          </cell>
          <cell r="M1914" t="str">
            <v>Better</v>
          </cell>
          <cell r="N1914">
            <v>5.7439999999999998</v>
          </cell>
          <cell r="O1914">
            <v>2.6718999999999999</v>
          </cell>
        </row>
        <row r="1915">
          <cell r="B1915">
            <v>70260</v>
          </cell>
          <cell r="C1915" t="str">
            <v>GARAGE LOT 57 CARIGNAN 14 75X6</v>
          </cell>
          <cell r="D1915" t="str">
            <v>Garage Wine Co Old Vine Carignan Maule Lot #57 2014</v>
          </cell>
          <cell r="E1915" t="str">
            <v>EA</v>
          </cell>
          <cell r="F1915">
            <v>6</v>
          </cell>
          <cell r="G1915" t="str">
            <v>75 cl x 6</v>
          </cell>
          <cell r="H1915" t="str">
            <v>U</v>
          </cell>
          <cell r="I1915" t="str">
            <v>Chile</v>
          </cell>
          <cell r="J1915" t="str">
            <v>Chile</v>
          </cell>
          <cell r="K1915" t="str">
            <v>Maule Valley</v>
          </cell>
          <cell r="M1915" t="str">
            <v>Best</v>
          </cell>
          <cell r="N1915">
            <v>9.0571000000000002</v>
          </cell>
          <cell r="O1915">
            <v>2.6718999999999999</v>
          </cell>
        </row>
        <row r="1916">
          <cell r="B1916">
            <v>70703</v>
          </cell>
          <cell r="C1916" t="str">
            <v>GARAGE LOT 74 CAB SAUV 16 75X6</v>
          </cell>
          <cell r="D1916" t="str">
            <v>Garage Wine Co Cabernet Sauvignon Lot #74 2016</v>
          </cell>
          <cell r="E1916" t="str">
            <v>EA</v>
          </cell>
          <cell r="F1916">
            <v>6</v>
          </cell>
          <cell r="G1916" t="str">
            <v>75 cl x 6</v>
          </cell>
          <cell r="H1916" t="str">
            <v>U</v>
          </cell>
          <cell r="I1916" t="str">
            <v>Chile</v>
          </cell>
          <cell r="J1916" t="str">
            <v>Chile</v>
          </cell>
          <cell r="K1916" t="str">
            <v>Maipo Valley</v>
          </cell>
          <cell r="M1916" t="str">
            <v>Best</v>
          </cell>
          <cell r="N1916">
            <v>9.0586000000000002</v>
          </cell>
          <cell r="O1916">
            <v>2.6718999999999999</v>
          </cell>
        </row>
        <row r="1917">
          <cell r="B1917">
            <v>72124</v>
          </cell>
          <cell r="C1917" t="str">
            <v>GARAGE LOT 82 CAB FRAN 16 75X6</v>
          </cell>
          <cell r="D1917" t="str">
            <v>Garage Wine Lot 82 Co Cabernet Franc 2016</v>
          </cell>
          <cell r="E1917" t="str">
            <v>EA</v>
          </cell>
          <cell r="F1917">
            <v>6</v>
          </cell>
          <cell r="G1917" t="str">
            <v>75 cl x 6</v>
          </cell>
          <cell r="H1917" t="str">
            <v>U</v>
          </cell>
          <cell r="I1917" t="str">
            <v>Chile</v>
          </cell>
          <cell r="J1917" t="str">
            <v>Chile</v>
          </cell>
          <cell r="K1917" t="str">
            <v>Maipo Valley</v>
          </cell>
          <cell r="M1917" t="str">
            <v>Best</v>
          </cell>
          <cell r="N1917">
            <v>9.0586000000000002</v>
          </cell>
          <cell r="O1917">
            <v>2.6718999999999999</v>
          </cell>
        </row>
        <row r="1918">
          <cell r="B1918">
            <v>72810</v>
          </cell>
          <cell r="C1918" t="str">
            <v>GARAGE LOT 83 OV PALE 75X6</v>
          </cell>
          <cell r="D1918" t="str">
            <v>Garage Wine Co Old Vine Pale Lot # 83</v>
          </cell>
          <cell r="E1918" t="str">
            <v>EA</v>
          </cell>
          <cell r="F1918">
            <v>6</v>
          </cell>
          <cell r="G1918" t="str">
            <v>75 cl x 6</v>
          </cell>
          <cell r="H1918" t="str">
            <v>U</v>
          </cell>
          <cell r="I1918" t="str">
            <v>Chile</v>
          </cell>
          <cell r="J1918" t="str">
            <v>Chile</v>
          </cell>
          <cell r="K1918" t="str">
            <v>Maule Valley</v>
          </cell>
          <cell r="M1918" t="str">
            <v>Better</v>
          </cell>
          <cell r="N1918">
            <v>6.0086000000000004</v>
          </cell>
          <cell r="O1918">
            <v>2.6718999999999999</v>
          </cell>
        </row>
        <row r="1919">
          <cell r="B1919">
            <v>72813</v>
          </cell>
          <cell r="C1919" t="str">
            <v>GARAGE PHOENIX WHITE 75X6</v>
          </cell>
          <cell r="D1919" t="str">
            <v>Garage Wine Co Single Ferment Phoenix White Pais</v>
          </cell>
          <cell r="E1919" t="str">
            <v>EA</v>
          </cell>
          <cell r="F1919">
            <v>6</v>
          </cell>
          <cell r="G1919" t="str">
            <v>75 cl x 6</v>
          </cell>
          <cell r="H1919" t="str">
            <v>U</v>
          </cell>
          <cell r="I1919" t="str">
            <v>Chile</v>
          </cell>
          <cell r="J1919" t="str">
            <v>Chile</v>
          </cell>
          <cell r="K1919" t="str">
            <v>Maule Valley</v>
          </cell>
          <cell r="L1919" t="str">
            <v>Still White</v>
          </cell>
          <cell r="M1919" t="str">
            <v>Better</v>
          </cell>
          <cell r="N1919">
            <v>5.1215000000000002</v>
          </cell>
          <cell r="O1919">
            <v>2.6718999999999999</v>
          </cell>
        </row>
        <row r="1920">
          <cell r="B1920">
            <v>72945</v>
          </cell>
          <cell r="C1920" t="str">
            <v>PLOUGHMAN 14 75X6</v>
          </cell>
          <cell r="D1920" t="str">
            <v>The Ploughmen Carignan Garnacha Mataro 2014</v>
          </cell>
          <cell r="E1920" t="str">
            <v>EA</v>
          </cell>
          <cell r="F1920">
            <v>6</v>
          </cell>
          <cell r="G1920" t="str">
            <v>75 cl x 6</v>
          </cell>
          <cell r="H1920" t="str">
            <v>U</v>
          </cell>
          <cell r="I1920" t="str">
            <v>Chile</v>
          </cell>
          <cell r="J1920" t="str">
            <v>Chile</v>
          </cell>
          <cell r="K1920" t="str">
            <v>Maule Valley</v>
          </cell>
          <cell r="M1920" t="str">
            <v>Best</v>
          </cell>
          <cell r="N1920">
            <v>9.3120999999999992</v>
          </cell>
          <cell r="O1920">
            <v>2.6718999999999999</v>
          </cell>
        </row>
        <row r="1921">
          <cell r="B1921">
            <v>73241</v>
          </cell>
          <cell r="C1921" t="str">
            <v>GARAGE SEMILLON 18 75X6</v>
          </cell>
          <cell r="D1921" t="str">
            <v>Garage Semillon 2018</v>
          </cell>
          <cell r="E1921" t="str">
            <v>EA</v>
          </cell>
          <cell r="F1921">
            <v>6</v>
          </cell>
          <cell r="G1921" t="str">
            <v>75 cl x 6</v>
          </cell>
          <cell r="H1921" t="str">
            <v>U</v>
          </cell>
          <cell r="I1921" t="str">
            <v>Chile</v>
          </cell>
          <cell r="J1921" t="str">
            <v>Chile</v>
          </cell>
          <cell r="K1921" t="str">
            <v>Maule Valley</v>
          </cell>
          <cell r="L1921" t="str">
            <v>sw</v>
          </cell>
          <cell r="M1921" t="str">
            <v>Best</v>
          </cell>
          <cell r="N1921">
            <v>9.2982999999999993</v>
          </cell>
          <cell r="O1921">
            <v>2.6718999999999999</v>
          </cell>
        </row>
        <row r="1922">
          <cell r="B1922">
            <v>73242</v>
          </cell>
          <cell r="C1922" t="str">
            <v>GARAGE VIGNO 16 75X6</v>
          </cell>
          <cell r="D1922" t="str">
            <v>Garage Vigno 2016</v>
          </cell>
          <cell r="E1922" t="str">
            <v>EA</v>
          </cell>
          <cell r="F1922">
            <v>6</v>
          </cell>
          <cell r="G1922" t="str">
            <v>75 cl x 6</v>
          </cell>
          <cell r="H1922" t="str">
            <v>U</v>
          </cell>
          <cell r="I1922" t="str">
            <v>Chile</v>
          </cell>
          <cell r="J1922" t="str">
            <v>Chile</v>
          </cell>
          <cell r="K1922" t="str">
            <v>Maule Valley</v>
          </cell>
          <cell r="L1922" t="str">
            <v>Still Red</v>
          </cell>
          <cell r="M1922" t="str">
            <v>Best</v>
          </cell>
          <cell r="N1922">
            <v>14.1685</v>
          </cell>
          <cell r="O1922">
            <v>2.6718999999999999</v>
          </cell>
        </row>
        <row r="1923">
          <cell r="B1923">
            <v>73534</v>
          </cell>
          <cell r="C1923" t="str">
            <v>GARAGE LOT 67 CARIGNAN 15 75X6</v>
          </cell>
          <cell r="D1923" t="str">
            <v>Garage Wine Co Old Vine Carignan Maule Lot #67 2015</v>
          </cell>
          <cell r="E1923" t="str">
            <v>EA</v>
          </cell>
          <cell r="F1923">
            <v>6</v>
          </cell>
          <cell r="G1923" t="str">
            <v>75 cl x 6</v>
          </cell>
          <cell r="H1923" t="str">
            <v>U</v>
          </cell>
          <cell r="I1923" t="str">
            <v>Chile</v>
          </cell>
          <cell r="J1923" t="str">
            <v>Chile</v>
          </cell>
          <cell r="K1923" t="str">
            <v>Maule Valley</v>
          </cell>
          <cell r="M1923" t="str">
            <v>Best</v>
          </cell>
          <cell r="N1923">
            <v>9.0586000000000002</v>
          </cell>
          <cell r="O1923">
            <v>2.6718999999999999</v>
          </cell>
        </row>
        <row r="1924">
          <cell r="B1924">
            <v>74235</v>
          </cell>
          <cell r="C1924" t="str">
            <v>GARAGE LOT 80 CAB FRAN 16 75X6</v>
          </cell>
          <cell r="D1924" t="str">
            <v>Garage Wine Lot 80 Co Cabernet Franc 2016</v>
          </cell>
          <cell r="E1924" t="str">
            <v>EA</v>
          </cell>
          <cell r="F1924">
            <v>6</v>
          </cell>
          <cell r="G1924" t="str">
            <v>75 cl x 6</v>
          </cell>
          <cell r="H1924" t="str">
            <v>U</v>
          </cell>
          <cell r="I1924" t="str">
            <v>Chile</v>
          </cell>
          <cell r="J1924" t="str">
            <v>Chile</v>
          </cell>
          <cell r="K1924" t="str">
            <v>Maipo Valley</v>
          </cell>
          <cell r="M1924" t="str">
            <v>Best</v>
          </cell>
          <cell r="N1924">
            <v>9.0594000000000001</v>
          </cell>
          <cell r="O1924">
            <v>2.6718999999999999</v>
          </cell>
        </row>
        <row r="1925">
          <cell r="B1925">
            <v>74924</v>
          </cell>
          <cell r="C1925" t="str">
            <v>GARAGE VIGNO 17 75X6</v>
          </cell>
          <cell r="D1925" t="str">
            <v>Garage Vigno 2017</v>
          </cell>
          <cell r="E1925" t="str">
            <v>EA</v>
          </cell>
          <cell r="F1925">
            <v>6</v>
          </cell>
          <cell r="G1925" t="str">
            <v>75 cl x 6</v>
          </cell>
          <cell r="H1925" t="str">
            <v>U</v>
          </cell>
          <cell r="I1925" t="str">
            <v>Chile</v>
          </cell>
          <cell r="J1925" t="str">
            <v>Chile</v>
          </cell>
          <cell r="K1925" t="str">
            <v>Maule Valley</v>
          </cell>
          <cell r="L1925" t="str">
            <v>Still Red</v>
          </cell>
          <cell r="M1925" t="str">
            <v>Best</v>
          </cell>
          <cell r="N1925">
            <v>14.1434</v>
          </cell>
          <cell r="O1925">
            <v>2.6718999999999999</v>
          </cell>
        </row>
        <row r="1926">
          <cell r="B1926">
            <v>74925</v>
          </cell>
          <cell r="C1926" t="str">
            <v>GARAGE LOT 79 16 75X6</v>
          </cell>
          <cell r="D1926" t="str">
            <v>Garage Wine Co Bagual Vineyard Caliboro Lot #79 Field Blend 2016</v>
          </cell>
          <cell r="E1926" t="str">
            <v>EA</v>
          </cell>
          <cell r="F1926">
            <v>6</v>
          </cell>
          <cell r="G1926" t="str">
            <v>75 cl x 6</v>
          </cell>
          <cell r="H1926" t="str">
            <v>U</v>
          </cell>
          <cell r="I1926" t="str">
            <v>Chile</v>
          </cell>
          <cell r="J1926" t="str">
            <v>Chile</v>
          </cell>
          <cell r="K1926" t="str">
            <v>Maule Valley</v>
          </cell>
          <cell r="M1926" t="str">
            <v>Best</v>
          </cell>
          <cell r="N1926">
            <v>9.1843000000000004</v>
          </cell>
          <cell r="O1926">
            <v>2.6718999999999999</v>
          </cell>
        </row>
        <row r="1927">
          <cell r="B1927">
            <v>74926</v>
          </cell>
          <cell r="C1927" t="str">
            <v>GARAGE LOT 76 16 75X6</v>
          </cell>
          <cell r="D1927" t="str">
            <v>Garage Wine Co Bagual Vineyard Caliboro Lot #76 Carignan Garnacha Mataro 2016</v>
          </cell>
          <cell r="E1927" t="str">
            <v>EA</v>
          </cell>
          <cell r="F1927">
            <v>6</v>
          </cell>
          <cell r="G1927" t="str">
            <v>75 cl x 6</v>
          </cell>
          <cell r="H1927" t="str">
            <v>U</v>
          </cell>
          <cell r="I1927" t="str">
            <v>Chile</v>
          </cell>
          <cell r="J1927" t="str">
            <v>Chile</v>
          </cell>
          <cell r="K1927" t="str">
            <v>Maule Valley</v>
          </cell>
          <cell r="M1927" t="str">
            <v>Best</v>
          </cell>
          <cell r="N1927">
            <v>9.1843000000000004</v>
          </cell>
          <cell r="O1927">
            <v>2.6718999999999999</v>
          </cell>
        </row>
        <row r="1928">
          <cell r="B1928">
            <v>74927</v>
          </cell>
          <cell r="C1928" t="str">
            <v>GARAGE LOT 75 16 75X6</v>
          </cell>
          <cell r="D1928" t="str">
            <v>Garage Wine Co Sauzal Vineyard Empedrado Lot #75 Field Blend 2016</v>
          </cell>
          <cell r="E1928" t="str">
            <v>EA</v>
          </cell>
          <cell r="F1928">
            <v>6</v>
          </cell>
          <cell r="G1928" t="str">
            <v>75 cl x 6</v>
          </cell>
          <cell r="H1928" t="str">
            <v>U</v>
          </cell>
          <cell r="I1928" t="str">
            <v>Chile</v>
          </cell>
          <cell r="J1928" t="str">
            <v>Chile</v>
          </cell>
          <cell r="K1928" t="str">
            <v>Maule Valley</v>
          </cell>
          <cell r="M1928" t="str">
            <v>Best</v>
          </cell>
          <cell r="N1928">
            <v>9.1843000000000004</v>
          </cell>
          <cell r="O1928">
            <v>2.6718999999999999</v>
          </cell>
        </row>
        <row r="1929">
          <cell r="B1929">
            <v>74928</v>
          </cell>
          <cell r="C1929" t="str">
            <v>GARAGE LOT 87 17 75X6</v>
          </cell>
          <cell r="D1929" t="str">
            <v>Garage Wine Co Truquilemu Vineyard Lot #87 Carignan Field Blend 2017</v>
          </cell>
          <cell r="E1929" t="str">
            <v>EA</v>
          </cell>
          <cell r="F1929">
            <v>6</v>
          </cell>
          <cell r="G1929" t="str">
            <v>75 cl x 6</v>
          </cell>
          <cell r="H1929" t="str">
            <v>U</v>
          </cell>
          <cell r="I1929" t="str">
            <v>Chile</v>
          </cell>
          <cell r="J1929" t="str">
            <v>Chile</v>
          </cell>
          <cell r="K1929" t="str">
            <v>Maule Valley</v>
          </cell>
          <cell r="M1929" t="str">
            <v>Best</v>
          </cell>
          <cell r="N1929">
            <v>9.1843000000000004</v>
          </cell>
          <cell r="O1929">
            <v>2.6718999999999999</v>
          </cell>
        </row>
        <row r="1930">
          <cell r="B1930">
            <v>74929</v>
          </cell>
          <cell r="C1930" t="str">
            <v>GARAGE LOT 92 17 75X6</v>
          </cell>
          <cell r="D1930" t="str">
            <v>Garage Wine Co Las Higueras Vineyard Lot #92 Cabernet Franc 2017</v>
          </cell>
          <cell r="E1930" t="str">
            <v>EA</v>
          </cell>
          <cell r="F1930">
            <v>6</v>
          </cell>
          <cell r="G1930" t="str">
            <v>75 cl x 6</v>
          </cell>
          <cell r="H1930" t="str">
            <v>U</v>
          </cell>
          <cell r="I1930" t="str">
            <v>Chile</v>
          </cell>
          <cell r="J1930" t="str">
            <v>Chile</v>
          </cell>
          <cell r="K1930" t="str">
            <v>Maipo Valley</v>
          </cell>
          <cell r="M1930" t="str">
            <v>Best</v>
          </cell>
          <cell r="N1930">
            <v>9.1866000000000003</v>
          </cell>
          <cell r="O1930">
            <v>2.6718999999999999</v>
          </cell>
        </row>
        <row r="1931">
          <cell r="B1931">
            <v>71507</v>
          </cell>
          <cell r="C1931" t="str">
            <v>JEAN PERRIER APREMONT 75X6</v>
          </cell>
          <cell r="D1931" t="str">
            <v>Apremont Cuvée Gastronomie Jean Perrier</v>
          </cell>
          <cell r="E1931" t="str">
            <v>EA</v>
          </cell>
          <cell r="F1931">
            <v>6</v>
          </cell>
          <cell r="G1931" t="str">
            <v>75 cl x 6</v>
          </cell>
          <cell r="H1931" t="str">
            <v>S</v>
          </cell>
          <cell r="I1931" t="str">
            <v>France</v>
          </cell>
          <cell r="J1931" t="str">
            <v>France</v>
          </cell>
          <cell r="K1931" t="str">
            <v>Savoie</v>
          </cell>
          <cell r="L1931" t="str">
            <v>Still White</v>
          </cell>
          <cell r="M1931" t="str">
            <v>Good</v>
          </cell>
          <cell r="N1931">
            <v>4.2484999999999999</v>
          </cell>
          <cell r="O1931">
            <v>2.6718999999999999</v>
          </cell>
        </row>
        <row r="1932">
          <cell r="B1932">
            <v>71977</v>
          </cell>
          <cell r="C1932" t="str">
            <v>JEAN PERRIER BERGERON 17 75X6</v>
          </cell>
          <cell r="D1932" t="str">
            <v>Chignin Bergeron Fleur de Roussanne Jean Perrier 2017</v>
          </cell>
          <cell r="E1932" t="str">
            <v>EA</v>
          </cell>
          <cell r="F1932">
            <v>6</v>
          </cell>
          <cell r="G1932" t="str">
            <v>75 cl x 6</v>
          </cell>
          <cell r="H1932" t="str">
            <v>U</v>
          </cell>
          <cell r="I1932" t="str">
            <v>France</v>
          </cell>
          <cell r="J1932" t="str">
            <v>France</v>
          </cell>
          <cell r="K1932" t="str">
            <v>Savoie</v>
          </cell>
          <cell r="L1932" t="str">
            <v>Still White</v>
          </cell>
          <cell r="M1932" t="str">
            <v>Good</v>
          </cell>
          <cell r="N1932">
            <v>7.7481999999999998</v>
          </cell>
          <cell r="O1932">
            <v>2.6718999999999999</v>
          </cell>
        </row>
        <row r="1933">
          <cell r="B1933">
            <v>72137</v>
          </cell>
          <cell r="C1933" t="str">
            <v>JEAN PERRIER MONDEUSE 17 75X6</v>
          </cell>
          <cell r="D1933" t="str">
            <v>Mondeuse Cuvée Gastronomie Jean Perrier 2017</v>
          </cell>
          <cell r="E1933" t="str">
            <v>EA</v>
          </cell>
          <cell r="F1933">
            <v>6</v>
          </cell>
          <cell r="G1933" t="str">
            <v>75 cl x 6</v>
          </cell>
          <cell r="H1933" t="str">
            <v>U</v>
          </cell>
          <cell r="I1933" t="str">
            <v>France</v>
          </cell>
          <cell r="J1933" t="str">
            <v>France</v>
          </cell>
          <cell r="K1933" t="str">
            <v>Savoie</v>
          </cell>
          <cell r="L1933" t="str">
            <v>Still Red</v>
          </cell>
          <cell r="M1933" t="str">
            <v>Good</v>
          </cell>
          <cell r="N1933">
            <v>5.0534999999999997</v>
          </cell>
          <cell r="O1933">
            <v>2.6718999999999999</v>
          </cell>
        </row>
        <row r="1934">
          <cell r="B1934">
            <v>74932</v>
          </cell>
          <cell r="C1934" t="str">
            <v>JEAN PERRIER MONDEUSE 75X6</v>
          </cell>
          <cell r="D1934" t="str">
            <v>Mondeuse Cuvée Gastronomie Jean Perrier</v>
          </cell>
          <cell r="E1934" t="str">
            <v>EA</v>
          </cell>
          <cell r="F1934">
            <v>6</v>
          </cell>
          <cell r="G1934" t="str">
            <v>75 cl x 6</v>
          </cell>
          <cell r="H1934" t="str">
            <v>S</v>
          </cell>
          <cell r="I1934" t="str">
            <v>France</v>
          </cell>
          <cell r="J1934" t="str">
            <v>France</v>
          </cell>
          <cell r="K1934" t="str">
            <v>Savoie</v>
          </cell>
          <cell r="L1934" t="str">
            <v>Still Red</v>
          </cell>
          <cell r="M1934" t="str">
            <v>Good</v>
          </cell>
          <cell r="N1934">
            <v>5.2134</v>
          </cell>
          <cell r="O1934">
            <v>2.6718999999999999</v>
          </cell>
        </row>
        <row r="1935">
          <cell r="B1935">
            <v>74549</v>
          </cell>
          <cell r="C1935" t="str">
            <v>CHROMY PEPIK PINOT 19 75X12</v>
          </cell>
          <cell r="D1935" t="str">
            <v>Josef Chromy Pepik Pinot Noir 2019</v>
          </cell>
          <cell r="E1935" t="str">
            <v>EA</v>
          </cell>
          <cell r="F1935">
            <v>12</v>
          </cell>
          <cell r="G1935" t="str">
            <v>75 cl x 12</v>
          </cell>
          <cell r="H1935" t="str">
            <v>U</v>
          </cell>
          <cell r="I1935" t="str">
            <v>Australia</v>
          </cell>
          <cell r="J1935" t="str">
            <v>Australia</v>
          </cell>
          <cell r="K1935" t="str">
            <v>Tasmania</v>
          </cell>
          <cell r="M1935" t="str">
            <v>Good</v>
          </cell>
          <cell r="N1935">
            <v>4.93</v>
          </cell>
          <cell r="O1935">
            <v>2.6718999999999999</v>
          </cell>
        </row>
        <row r="1936">
          <cell r="B1936">
            <v>76270</v>
          </cell>
          <cell r="C1936" t="str">
            <v>CHROMY PEPIK PINOT 75X12</v>
          </cell>
          <cell r="D1936" t="str">
            <v>Josef Chromy Pepik Pinot Noir</v>
          </cell>
          <cell r="E1936" t="str">
            <v>EA</v>
          </cell>
          <cell r="F1936">
            <v>12</v>
          </cell>
          <cell r="G1936" t="str">
            <v>75 cl x 12</v>
          </cell>
          <cell r="H1936" t="str">
            <v>U</v>
          </cell>
          <cell r="I1936" t="str">
            <v>Australia</v>
          </cell>
          <cell r="J1936" t="str">
            <v>Australia</v>
          </cell>
          <cell r="K1936" t="str">
            <v>Tasmania</v>
          </cell>
          <cell r="M1936" t="str">
            <v>Good</v>
          </cell>
          <cell r="N1936">
            <v>5.5159000000000002</v>
          </cell>
          <cell r="O1936">
            <v>2.6718999999999999</v>
          </cell>
        </row>
        <row r="1937">
          <cell r="B1937">
            <v>66627</v>
          </cell>
          <cell r="C1937" t="str">
            <v>JOSEF CHROMY PEPIK SEKTNV 75X6</v>
          </cell>
          <cell r="D1937" t="str">
            <v>Josef Chromy Pepik Sekt Riesling NV</v>
          </cell>
          <cell r="E1937" t="str">
            <v>EA</v>
          </cell>
          <cell r="F1937">
            <v>6</v>
          </cell>
          <cell r="G1937" t="str">
            <v>75 cl x 6</v>
          </cell>
          <cell r="H1937" t="str">
            <v>U</v>
          </cell>
          <cell r="I1937" t="str">
            <v>Australia</v>
          </cell>
          <cell r="J1937" t="str">
            <v>Australia</v>
          </cell>
          <cell r="K1937" t="str">
            <v>Tasmania</v>
          </cell>
          <cell r="M1937" t="str">
            <v>Best</v>
          </cell>
          <cell r="N1937">
            <v>6.9473000000000003</v>
          </cell>
          <cell r="O1937">
            <v>2.6718999999999999</v>
          </cell>
        </row>
        <row r="1938">
          <cell r="B1938">
            <v>66628</v>
          </cell>
          <cell r="C1938" t="str">
            <v>JOSEF CHROMY SPARKLING NV 75X6</v>
          </cell>
          <cell r="D1938" t="str">
            <v>Josef Chromy Sparkling NV</v>
          </cell>
          <cell r="E1938" t="str">
            <v>EA</v>
          </cell>
          <cell r="F1938">
            <v>6</v>
          </cell>
          <cell r="G1938" t="str">
            <v>75 cl x 6</v>
          </cell>
          <cell r="H1938" t="str">
            <v>U</v>
          </cell>
          <cell r="I1938" t="str">
            <v>Australia</v>
          </cell>
          <cell r="J1938" t="str">
            <v>Australia</v>
          </cell>
          <cell r="K1938" t="str">
            <v>Tasmania</v>
          </cell>
          <cell r="M1938" t="str">
            <v>Best</v>
          </cell>
          <cell r="N1938">
            <v>7.2388000000000003</v>
          </cell>
          <cell r="O1938">
            <v>2.6718999999999999</v>
          </cell>
        </row>
        <row r="1939">
          <cell r="B1939">
            <v>73018</v>
          </cell>
          <cell r="C1939" t="str">
            <v>JOSEF CHROMY PN NOIR 75X6</v>
          </cell>
          <cell r="D1939" t="str">
            <v>Josef Chromy Pinot Noir</v>
          </cell>
          <cell r="E1939" t="str">
            <v>EA</v>
          </cell>
          <cell r="F1939">
            <v>6</v>
          </cell>
          <cell r="G1939" t="str">
            <v>75 cl x 6</v>
          </cell>
          <cell r="H1939" t="str">
            <v>S</v>
          </cell>
          <cell r="I1939" t="str">
            <v>Australia</v>
          </cell>
          <cell r="J1939" t="str">
            <v>Australia</v>
          </cell>
          <cell r="K1939" t="str">
            <v>Tasmania</v>
          </cell>
          <cell r="M1939" t="str">
            <v>Best</v>
          </cell>
          <cell r="N1939">
            <v>9.0862999999999996</v>
          </cell>
          <cell r="O1939">
            <v>2.6718999999999999</v>
          </cell>
        </row>
        <row r="1940">
          <cell r="B1940">
            <v>73516</v>
          </cell>
          <cell r="C1940" t="str">
            <v>JOSEF CHROMY CHARDONNAY 75X6</v>
          </cell>
          <cell r="D1940" t="str">
            <v>Josef Chromy Chardonnay</v>
          </cell>
          <cell r="E1940" t="str">
            <v>EA</v>
          </cell>
          <cell r="F1940">
            <v>6</v>
          </cell>
          <cell r="G1940" t="str">
            <v>75 cl x 6</v>
          </cell>
          <cell r="H1940" t="str">
            <v>U</v>
          </cell>
          <cell r="I1940" t="str">
            <v>Australia</v>
          </cell>
          <cell r="J1940" t="str">
            <v>Australia</v>
          </cell>
          <cell r="K1940" t="str">
            <v>Tasmania</v>
          </cell>
          <cell r="M1940" t="str">
            <v>Best</v>
          </cell>
          <cell r="N1940">
            <v>8.9962999999999997</v>
          </cell>
          <cell r="O1940">
            <v>2.6718999999999999</v>
          </cell>
        </row>
        <row r="1941">
          <cell r="B1941">
            <v>74171</v>
          </cell>
          <cell r="C1941" t="str">
            <v>JOSEF CHROMY PINOT NOIR18 75X6</v>
          </cell>
          <cell r="D1941" t="str">
            <v>Josef Chromy Pinot Noir 2018</v>
          </cell>
          <cell r="E1941" t="str">
            <v>EA</v>
          </cell>
          <cell r="F1941">
            <v>6</v>
          </cell>
          <cell r="G1941" t="str">
            <v>75 cl x 6</v>
          </cell>
          <cell r="H1941" t="str">
            <v>U</v>
          </cell>
          <cell r="I1941" t="str">
            <v>Australia</v>
          </cell>
          <cell r="J1941" t="str">
            <v>Australia</v>
          </cell>
          <cell r="K1941" t="str">
            <v>Tasmania</v>
          </cell>
          <cell r="M1941" t="str">
            <v>Best</v>
          </cell>
          <cell r="N1941">
            <v>7.8905000000000003</v>
          </cell>
          <cell r="O1941">
            <v>2.6718999999999999</v>
          </cell>
        </row>
        <row r="1942">
          <cell r="B1942">
            <v>72537</v>
          </cell>
          <cell r="C1942" t="str">
            <v>SUNLIGHT SAUV BLANC 75X12</v>
          </cell>
          <cell r="D1942" t="str">
            <v>Sunlight Sauvignon Blanc</v>
          </cell>
          <cell r="E1942" t="str">
            <v>EA</v>
          </cell>
          <cell r="F1942">
            <v>12</v>
          </cell>
          <cell r="G1942" t="str">
            <v>75 cl x 12</v>
          </cell>
          <cell r="H1942" t="str">
            <v>U</v>
          </cell>
          <cell r="I1942" t="str">
            <v>South Africa</v>
          </cell>
          <cell r="J1942" t="str">
            <v>South Africa</v>
          </cell>
          <cell r="K1942" t="str">
            <v>Western Cape</v>
          </cell>
          <cell r="M1942" t="str">
            <v>Price Fighter</v>
          </cell>
          <cell r="N1942">
            <v>2.0598000000000001</v>
          </cell>
          <cell r="O1942">
            <v>1.8169</v>
          </cell>
        </row>
        <row r="1943">
          <cell r="B1943">
            <v>72538</v>
          </cell>
          <cell r="C1943" t="str">
            <v>TWILIGHT ROSE 75X12</v>
          </cell>
          <cell r="D1943" t="str">
            <v>TWILIGHT ROSE X12 (TWILI)</v>
          </cell>
          <cell r="E1943" t="str">
            <v>EA</v>
          </cell>
          <cell r="F1943">
            <v>12</v>
          </cell>
          <cell r="G1943" t="str">
            <v>75 cl x 12</v>
          </cell>
          <cell r="H1943" t="str">
            <v>S</v>
          </cell>
          <cell r="I1943" t="str">
            <v>South Africa</v>
          </cell>
          <cell r="J1943" t="str">
            <v>South Africa</v>
          </cell>
          <cell r="K1943" t="str">
            <v>Western Cape</v>
          </cell>
          <cell r="M1943" t="str">
            <v>Price Fighter</v>
          </cell>
          <cell r="N1943">
            <v>2.0598000000000001</v>
          </cell>
          <cell r="O1943">
            <v>1.8169</v>
          </cell>
        </row>
        <row r="1944">
          <cell r="B1944">
            <v>41720</v>
          </cell>
          <cell r="C1944" t="str">
            <v>JE BRUT MCC 75X6</v>
          </cell>
          <cell r="D1944" t="str">
            <v>Journeys End Reserve Brut MCC</v>
          </cell>
          <cell r="E1944" t="str">
            <v>EA</v>
          </cell>
          <cell r="F1944">
            <v>6</v>
          </cell>
          <cell r="G1944" t="str">
            <v>75 cl x 6</v>
          </cell>
          <cell r="H1944" t="str">
            <v>S</v>
          </cell>
          <cell r="I1944" t="str">
            <v>South Africa</v>
          </cell>
          <cell r="J1944" t="str">
            <v>South Africa</v>
          </cell>
          <cell r="K1944" t="str">
            <v>Stellenbosch</v>
          </cell>
          <cell r="L1944" t="str">
            <v>Sparkling White</v>
          </cell>
          <cell r="M1944" t="str">
            <v>Good</v>
          </cell>
          <cell r="N1944">
            <v>6.5629</v>
          </cell>
          <cell r="O1944">
            <v>2.6718999999999999</v>
          </cell>
        </row>
        <row r="1945">
          <cell r="B1945">
            <v>42041</v>
          </cell>
          <cell r="C1945" t="str">
            <v>JE CAPE 34 CHARDONNAY 75X6</v>
          </cell>
          <cell r="D1945" t="str">
            <v>Journeys End Cape 34 Chardonnay</v>
          </cell>
          <cell r="E1945" t="str">
            <v>EA</v>
          </cell>
          <cell r="F1945">
            <v>6</v>
          </cell>
          <cell r="G1945" t="str">
            <v>75 cl x 6</v>
          </cell>
          <cell r="H1945" t="str">
            <v>U</v>
          </cell>
          <cell r="I1945" t="str">
            <v>South Africa</v>
          </cell>
          <cell r="J1945" t="str">
            <v>South Africa</v>
          </cell>
          <cell r="K1945" t="str">
            <v>Coastal Region</v>
          </cell>
          <cell r="L1945" t="str">
            <v>Still White</v>
          </cell>
          <cell r="M1945" t="str">
            <v>Good</v>
          </cell>
          <cell r="N1945">
            <v>3.6616</v>
          </cell>
          <cell r="O1945">
            <v>2.6718999999999999</v>
          </cell>
        </row>
        <row r="1946">
          <cell r="B1946">
            <v>42602</v>
          </cell>
          <cell r="C1946" t="str">
            <v>ODYSSEY CHARD 75X6</v>
          </cell>
          <cell r="D1946" t="str">
            <v>Odyssey Chardonnay Western Cape</v>
          </cell>
          <cell r="E1946" t="str">
            <v>CS</v>
          </cell>
          <cell r="F1946">
            <v>1</v>
          </cell>
          <cell r="G1946" t="str">
            <v>75 cl x 6</v>
          </cell>
          <cell r="H1946" t="str">
            <v>S</v>
          </cell>
          <cell r="I1946" t="str">
            <v>South Africa</v>
          </cell>
          <cell r="J1946" t="str">
            <v>South Africa</v>
          </cell>
          <cell r="K1946" t="str">
            <v>Western Cape</v>
          </cell>
          <cell r="L1946" t="str">
            <v>Still Red</v>
          </cell>
          <cell r="M1946" t="str">
            <v>Price Fighter</v>
          </cell>
          <cell r="N1946">
            <v>8.6999999999999993</v>
          </cell>
          <cell r="O1946">
            <v>16.031300000000002</v>
          </cell>
        </row>
        <row r="1947">
          <cell r="B1947">
            <v>42608</v>
          </cell>
          <cell r="C1947" t="str">
            <v>ODYSSEY SHIRAZ 75X6</v>
          </cell>
          <cell r="D1947" t="str">
            <v>Odyssey Shiraz Western Cape</v>
          </cell>
          <cell r="E1947" t="str">
            <v>CS</v>
          </cell>
          <cell r="F1947">
            <v>1</v>
          </cell>
          <cell r="G1947" t="str">
            <v>75 cl x 6</v>
          </cell>
          <cell r="H1947" t="str">
            <v>S</v>
          </cell>
          <cell r="I1947" t="str">
            <v>South Africa</v>
          </cell>
          <cell r="J1947" t="str">
            <v>South Africa</v>
          </cell>
          <cell r="K1947" t="str">
            <v>Western Cape</v>
          </cell>
          <cell r="L1947" t="str">
            <v>sr</v>
          </cell>
          <cell r="M1947" t="str">
            <v>Price Fighter</v>
          </cell>
          <cell r="N1947">
            <v>8.6999999999999993</v>
          </cell>
          <cell r="O1947">
            <v>16.031300000000002</v>
          </cell>
        </row>
        <row r="1948">
          <cell r="B1948">
            <v>42612</v>
          </cell>
          <cell r="C1948" t="str">
            <v>JE HAYSTACK CHARDONNAY 21 75X6</v>
          </cell>
          <cell r="D1948" t="str">
            <v>Journeys End Haystack Chardonnay 2021</v>
          </cell>
          <cell r="E1948" t="str">
            <v>EA</v>
          </cell>
          <cell r="F1948">
            <v>6</v>
          </cell>
          <cell r="G1948" t="str">
            <v>75 cl x 6</v>
          </cell>
          <cell r="H1948" t="str">
            <v>U</v>
          </cell>
          <cell r="I1948" t="str">
            <v>South Africa</v>
          </cell>
          <cell r="J1948" t="str">
            <v>South Africa</v>
          </cell>
          <cell r="K1948" t="str">
            <v>Stellenbosch</v>
          </cell>
          <cell r="M1948" t="str">
            <v>Good</v>
          </cell>
          <cell r="N1948">
            <v>3.6928999999999998</v>
          </cell>
          <cell r="O1948">
            <v>2.6718999999999999</v>
          </cell>
        </row>
        <row r="1949">
          <cell r="B1949">
            <v>42613</v>
          </cell>
          <cell r="C1949" t="str">
            <v>JE HUNTSMAN SHIR MOURV 21 75X6</v>
          </cell>
          <cell r="D1949" t="str">
            <v>Journeys End Huntsman Shiraz Mourvedre 2021</v>
          </cell>
          <cell r="E1949" t="str">
            <v>EA</v>
          </cell>
          <cell r="F1949">
            <v>6</v>
          </cell>
          <cell r="G1949" t="str">
            <v>75 cl x 6</v>
          </cell>
          <cell r="H1949" t="str">
            <v>U</v>
          </cell>
          <cell r="I1949" t="str">
            <v>South Africa</v>
          </cell>
          <cell r="J1949" t="str">
            <v>South Africa</v>
          </cell>
          <cell r="K1949" t="str">
            <v>Stellenbosch</v>
          </cell>
          <cell r="M1949" t="str">
            <v>Good</v>
          </cell>
          <cell r="N1949">
            <v>3.7079</v>
          </cell>
          <cell r="O1949">
            <v>2.6718999999999999</v>
          </cell>
        </row>
        <row r="1950">
          <cell r="B1950">
            <v>44549</v>
          </cell>
          <cell r="C1950" t="str">
            <v>JE DESTINATION CHARD 21 75X6</v>
          </cell>
          <cell r="D1950" t="str">
            <v>Journey's End Destination Chardonnay 2021</v>
          </cell>
          <cell r="E1950" t="str">
            <v>EA</v>
          </cell>
          <cell r="F1950">
            <v>6</v>
          </cell>
          <cell r="G1950" t="str">
            <v>75 cl x 6</v>
          </cell>
          <cell r="H1950" t="str">
            <v>U</v>
          </cell>
          <cell r="I1950" t="str">
            <v>South Africa</v>
          </cell>
          <cell r="J1950" t="str">
            <v>South Africa</v>
          </cell>
          <cell r="K1950" t="str">
            <v>Stellenbosch</v>
          </cell>
          <cell r="M1950" t="str">
            <v>Best</v>
          </cell>
          <cell r="N1950">
            <v>11.5779</v>
          </cell>
          <cell r="O1950">
            <v>2.6718999999999999</v>
          </cell>
        </row>
        <row r="1951">
          <cell r="B1951">
            <v>45119</v>
          </cell>
          <cell r="C1951" t="str">
            <v>JE HUNTSMAN SHIR MOURV 20 75X6</v>
          </cell>
          <cell r="D1951" t="str">
            <v>Journeys End Huntsman Shiraz Mourvedre 2020</v>
          </cell>
          <cell r="E1951" t="str">
            <v>EA</v>
          </cell>
          <cell r="F1951">
            <v>6</v>
          </cell>
          <cell r="G1951" t="str">
            <v>75 cl x 6</v>
          </cell>
          <cell r="H1951" t="str">
            <v>U</v>
          </cell>
          <cell r="I1951" t="str">
            <v>South Africa</v>
          </cell>
          <cell r="J1951" t="str">
            <v>South Africa</v>
          </cell>
          <cell r="K1951" t="str">
            <v>Stellenbosch</v>
          </cell>
          <cell r="M1951" t="str">
            <v>Good</v>
          </cell>
          <cell r="N1951">
            <v>3.7079</v>
          </cell>
          <cell r="O1951">
            <v>2.6718999999999999</v>
          </cell>
        </row>
        <row r="1952">
          <cell r="B1952">
            <v>45121</v>
          </cell>
          <cell r="C1952" t="str">
            <v>JE DESTINATION CHARD 22 75X6</v>
          </cell>
          <cell r="D1952" t="str">
            <v>Journey's End Destination Chardonnay 2022</v>
          </cell>
          <cell r="E1952" t="str">
            <v>EA</v>
          </cell>
          <cell r="F1952">
            <v>6</v>
          </cell>
          <cell r="G1952" t="str">
            <v>75 cl x 6</v>
          </cell>
          <cell r="H1952" t="str">
            <v>U</v>
          </cell>
          <cell r="I1952" t="str">
            <v>South Africa</v>
          </cell>
          <cell r="J1952" t="str">
            <v>South Africa</v>
          </cell>
          <cell r="K1952" t="str">
            <v>Stellenbosch</v>
          </cell>
          <cell r="M1952" t="str">
            <v>Best</v>
          </cell>
          <cell r="N1952">
            <v>11.5779</v>
          </cell>
          <cell r="O1952">
            <v>2.6718999999999999</v>
          </cell>
        </row>
        <row r="1953">
          <cell r="B1953">
            <v>45125</v>
          </cell>
          <cell r="C1953" t="str">
            <v>JE HAYSTACK CHARDONNAY 22 75X6</v>
          </cell>
          <cell r="D1953" t="str">
            <v>Journeys End Haystack Chardonnay 2022</v>
          </cell>
          <cell r="E1953" t="str">
            <v>EA</v>
          </cell>
          <cell r="F1953">
            <v>6</v>
          </cell>
          <cell r="G1953" t="str">
            <v>75 cl x 6</v>
          </cell>
          <cell r="H1953" t="str">
            <v>U</v>
          </cell>
          <cell r="I1953" t="str">
            <v>South Africa</v>
          </cell>
          <cell r="J1953" t="str">
            <v>South Africa</v>
          </cell>
          <cell r="K1953" t="str">
            <v>Stellenbosch</v>
          </cell>
          <cell r="M1953" t="str">
            <v>Good</v>
          </cell>
          <cell r="N1953">
            <v>3.6928999999999998</v>
          </cell>
          <cell r="O1953">
            <v>2.6718999999999999</v>
          </cell>
        </row>
        <row r="1954">
          <cell r="B1954">
            <v>45670</v>
          </cell>
          <cell r="C1954" t="str">
            <v>JE CAPE DOCTOR CAB SAUV18 75X6</v>
          </cell>
          <cell r="D1954" t="str">
            <v>Journey's End The Cape Doctor Cabernet Sauvignon 2018</v>
          </cell>
          <cell r="E1954" t="str">
            <v>EA</v>
          </cell>
          <cell r="F1954">
            <v>6</v>
          </cell>
          <cell r="G1954" t="str">
            <v>75 cl x 6</v>
          </cell>
          <cell r="H1954" t="str">
            <v>U</v>
          </cell>
          <cell r="I1954" t="str">
            <v>South Africa</v>
          </cell>
          <cell r="J1954" t="str">
            <v>South Africa</v>
          </cell>
          <cell r="K1954" t="str">
            <v>Stellenbosch</v>
          </cell>
          <cell r="M1954" t="str">
            <v>Best</v>
          </cell>
          <cell r="N1954">
            <v>10.5779</v>
          </cell>
          <cell r="O1954">
            <v>2.6718999999999999</v>
          </cell>
        </row>
        <row r="1955">
          <cell r="B1955">
            <v>45828</v>
          </cell>
          <cell r="C1955" t="str">
            <v>JE IDENTITY CAB SAUV 75X6</v>
          </cell>
          <cell r="D1955" t="str">
            <v>Journeys End Identity Cabernet Sauvignon</v>
          </cell>
          <cell r="E1955" t="str">
            <v>EA</v>
          </cell>
          <cell r="F1955">
            <v>6</v>
          </cell>
          <cell r="G1955" t="str">
            <v>75 cl x 6</v>
          </cell>
          <cell r="H1955" t="str">
            <v>S</v>
          </cell>
          <cell r="I1955" t="str">
            <v>South Africa</v>
          </cell>
          <cell r="J1955" t="str">
            <v>South Africa</v>
          </cell>
          <cell r="L1955" t="str">
            <v>Still Red</v>
          </cell>
          <cell r="M1955" t="str">
            <v>Price Fighter</v>
          </cell>
          <cell r="N1955">
            <v>2.9605000000000001</v>
          </cell>
          <cell r="O1955">
            <v>2.6718999999999999</v>
          </cell>
        </row>
        <row r="1956">
          <cell r="B1956">
            <v>45948</v>
          </cell>
          <cell r="C1956" t="str">
            <v>AD INFINTITIUM SAUV BL 22 75x6</v>
          </cell>
          <cell r="D1956" t="str">
            <v>Ad Infinitum Sauvignon Blanc/Semillon 2022, Stellenbosch</v>
          </cell>
          <cell r="E1956" t="str">
            <v>EA</v>
          </cell>
          <cell r="F1956">
            <v>6</v>
          </cell>
          <cell r="G1956" t="str">
            <v>75 cl x 6</v>
          </cell>
          <cell r="H1956" t="str">
            <v>S</v>
          </cell>
          <cell r="I1956" t="str">
            <v>South Africa</v>
          </cell>
          <cell r="J1956" t="str">
            <v>South Africa</v>
          </cell>
          <cell r="K1956" t="str">
            <v>Stellenbosch</v>
          </cell>
          <cell r="L1956" t="str">
            <v>Still White</v>
          </cell>
          <cell r="M1956" t="str">
            <v>Better</v>
          </cell>
          <cell r="N1956">
            <v>11.460699999999999</v>
          </cell>
          <cell r="O1956">
            <v>2.6718999999999999</v>
          </cell>
        </row>
        <row r="1957">
          <cell r="B1957">
            <v>46071</v>
          </cell>
          <cell r="C1957" t="str">
            <v>JE HAYSTACK CHARDONNAY 23 75X6</v>
          </cell>
          <cell r="D1957" t="str">
            <v>Journeys End Haystack Chardonnay 2023</v>
          </cell>
          <cell r="E1957" t="str">
            <v>EA</v>
          </cell>
          <cell r="F1957">
            <v>6</v>
          </cell>
          <cell r="G1957" t="str">
            <v>75 cl x 6</v>
          </cell>
          <cell r="H1957" t="str">
            <v>S</v>
          </cell>
          <cell r="I1957" t="str">
            <v>South Africa</v>
          </cell>
          <cell r="J1957" t="str">
            <v>South Africa</v>
          </cell>
          <cell r="K1957" t="str">
            <v>Stellenbosch</v>
          </cell>
          <cell r="M1957" t="str">
            <v>Good</v>
          </cell>
          <cell r="N1957">
            <v>3.6930000000000001</v>
          </cell>
          <cell r="O1957">
            <v>2.6718999999999999</v>
          </cell>
        </row>
        <row r="1958">
          <cell r="B1958">
            <v>46520</v>
          </cell>
          <cell r="C1958" t="str">
            <v>JE CAPE DOCTOR CAB SAUV19 75X6</v>
          </cell>
          <cell r="D1958" t="str">
            <v>Journey's End The Cape Doctor Cabernet Sauvignon 2018</v>
          </cell>
          <cell r="E1958" t="str">
            <v>EA</v>
          </cell>
          <cell r="F1958">
            <v>6</v>
          </cell>
          <cell r="G1958" t="str">
            <v>75 cl x 6</v>
          </cell>
          <cell r="H1958" t="str">
            <v>S</v>
          </cell>
          <cell r="I1958" t="str">
            <v>South Africa</v>
          </cell>
          <cell r="J1958" t="str">
            <v>South Africa</v>
          </cell>
          <cell r="K1958" t="str">
            <v>Stellenbosch</v>
          </cell>
          <cell r="M1958" t="str">
            <v>Best</v>
          </cell>
          <cell r="N1958">
            <v>10.5779</v>
          </cell>
          <cell r="O1958">
            <v>2.6718999999999999</v>
          </cell>
        </row>
        <row r="1959">
          <cell r="B1959">
            <v>46527</v>
          </cell>
          <cell r="C1959" t="str">
            <v>JE DESTINATION CHARD 23 75X6</v>
          </cell>
          <cell r="D1959" t="str">
            <v>Journey's End Destination Chardonnay 2023</v>
          </cell>
          <cell r="E1959" t="str">
            <v>EA</v>
          </cell>
          <cell r="F1959">
            <v>6</v>
          </cell>
          <cell r="G1959" t="str">
            <v>75 cl x 6</v>
          </cell>
          <cell r="H1959" t="str">
            <v>S</v>
          </cell>
          <cell r="I1959" t="str">
            <v>South Africa</v>
          </cell>
          <cell r="J1959" t="str">
            <v>South Africa</v>
          </cell>
          <cell r="K1959" t="str">
            <v>Stellenbosch</v>
          </cell>
          <cell r="M1959" t="str">
            <v>Best</v>
          </cell>
          <cell r="N1959">
            <v>11.5779</v>
          </cell>
          <cell r="O1959">
            <v>2.6718999999999999</v>
          </cell>
        </row>
        <row r="1960">
          <cell r="B1960">
            <v>46705</v>
          </cell>
          <cell r="C1960" t="str">
            <v>JE HUNTSMAN SHIR MOURV 22 75X6</v>
          </cell>
          <cell r="D1960" t="str">
            <v>Journeys End Huntsman Shiraz Mourvedre 2022</v>
          </cell>
          <cell r="E1960" t="str">
            <v>EA</v>
          </cell>
          <cell r="F1960">
            <v>6</v>
          </cell>
          <cell r="G1960" t="str">
            <v>75 cl x 6</v>
          </cell>
          <cell r="H1960" t="str">
            <v>S</v>
          </cell>
          <cell r="I1960" t="str">
            <v>South Africa</v>
          </cell>
          <cell r="J1960" t="str">
            <v>South Africa</v>
          </cell>
          <cell r="K1960" t="str">
            <v>Stellenbosch</v>
          </cell>
          <cell r="L1960" t="str">
            <v>Still Red</v>
          </cell>
          <cell r="M1960" t="str">
            <v>Good</v>
          </cell>
          <cell r="N1960">
            <v>3.7080000000000002</v>
          </cell>
          <cell r="O1960">
            <v>2.6718999999999999</v>
          </cell>
        </row>
        <row r="1961">
          <cell r="B1961">
            <v>68740</v>
          </cell>
          <cell r="C1961" t="str">
            <v>JE WEATHER STATION SAU 75X6</v>
          </cell>
          <cell r="D1961" t="str">
            <v>Journeys End Weather Station Sauvignon Blanc</v>
          </cell>
          <cell r="E1961" t="str">
            <v>EA</v>
          </cell>
          <cell r="F1961">
            <v>6</v>
          </cell>
          <cell r="G1961" t="str">
            <v>75 cl x 6</v>
          </cell>
          <cell r="H1961" t="str">
            <v>S</v>
          </cell>
          <cell r="I1961" t="str">
            <v>South Africa</v>
          </cell>
          <cell r="J1961" t="str">
            <v>South Africa</v>
          </cell>
          <cell r="K1961" t="str">
            <v>Stellenbosch</v>
          </cell>
          <cell r="M1961" t="str">
            <v>Good</v>
          </cell>
          <cell r="N1961">
            <v>3.7079</v>
          </cell>
          <cell r="O1961">
            <v>2.6718999999999999</v>
          </cell>
        </row>
        <row r="1962">
          <cell r="B1962">
            <v>70096</v>
          </cell>
          <cell r="C1962" t="str">
            <v>JE PASTORS BLEND 75X6</v>
          </cell>
          <cell r="D1962" t="str">
            <v>Journeys End The Pastors Blend Stellenbosch Cab Merlot</v>
          </cell>
          <cell r="E1962" t="str">
            <v>EA</v>
          </cell>
          <cell r="F1962">
            <v>6</v>
          </cell>
          <cell r="G1962" t="str">
            <v>75 cl x 6</v>
          </cell>
          <cell r="H1962" t="str">
            <v>S</v>
          </cell>
          <cell r="I1962" t="str">
            <v>South Africa</v>
          </cell>
          <cell r="J1962" t="str">
            <v>South Africa</v>
          </cell>
          <cell r="K1962" t="str">
            <v>Stellenbosch</v>
          </cell>
          <cell r="M1962" t="str">
            <v>Good</v>
          </cell>
          <cell r="N1962">
            <v>3.7079</v>
          </cell>
          <cell r="O1962">
            <v>2.6718999999999999</v>
          </cell>
        </row>
        <row r="1963">
          <cell r="B1963">
            <v>72075</v>
          </cell>
          <cell r="C1963" t="str">
            <v>JE DESTINATION CHARD 17 75X6</v>
          </cell>
          <cell r="D1963" t="str">
            <v>Journey's End Destination Chardonnay 2017</v>
          </cell>
          <cell r="E1963" t="str">
            <v>EA</v>
          </cell>
          <cell r="F1963">
            <v>6</v>
          </cell>
          <cell r="G1963" t="str">
            <v>75 cl x 6</v>
          </cell>
          <cell r="H1963" t="str">
            <v>U</v>
          </cell>
          <cell r="I1963" t="str">
            <v>South Africa</v>
          </cell>
          <cell r="J1963" t="str">
            <v>South Africa</v>
          </cell>
          <cell r="K1963" t="str">
            <v>Stellenbosch</v>
          </cell>
          <cell r="M1963" t="str">
            <v>Best</v>
          </cell>
          <cell r="N1963">
            <v>9.3862000000000005</v>
          </cell>
          <cell r="O1963">
            <v>2.6718999999999999</v>
          </cell>
        </row>
        <row r="1964">
          <cell r="B1964">
            <v>74273</v>
          </cell>
          <cell r="C1964" t="str">
            <v>JE DESTINATION CHARD 18 75X6</v>
          </cell>
          <cell r="D1964" t="str">
            <v>Journey's End Destination Chardonnay 2018</v>
          </cell>
          <cell r="E1964" t="str">
            <v>EA</v>
          </cell>
          <cell r="F1964">
            <v>6</v>
          </cell>
          <cell r="G1964" t="str">
            <v>75 cl x 6</v>
          </cell>
          <cell r="H1964" t="str">
            <v>U</v>
          </cell>
          <cell r="I1964" t="str">
            <v>South Africa</v>
          </cell>
          <cell r="J1964" t="str">
            <v>South Africa</v>
          </cell>
          <cell r="K1964" t="str">
            <v>Stellenbosch</v>
          </cell>
          <cell r="M1964" t="str">
            <v>Best</v>
          </cell>
          <cell r="N1964">
            <v>9.3880999999999997</v>
          </cell>
          <cell r="O1964">
            <v>2.6718999999999999</v>
          </cell>
        </row>
        <row r="1965">
          <cell r="B1965">
            <v>74820</v>
          </cell>
          <cell r="C1965" t="str">
            <v>JE CAPE DOCTOR CAB SAUV16 75X6</v>
          </cell>
          <cell r="D1965" t="str">
            <v>Journey's End The Cape Doctor Cabernet Sauvignon 2016</v>
          </cell>
          <cell r="E1965" t="str">
            <v>EA</v>
          </cell>
          <cell r="F1965">
            <v>6</v>
          </cell>
          <cell r="G1965" t="str">
            <v>75 cl x 6</v>
          </cell>
          <cell r="H1965" t="str">
            <v>U</v>
          </cell>
          <cell r="I1965" t="str">
            <v>South Africa</v>
          </cell>
          <cell r="J1965" t="str">
            <v>South Africa</v>
          </cell>
          <cell r="K1965" t="str">
            <v>Stellenbosch</v>
          </cell>
          <cell r="M1965" t="str">
            <v>Best</v>
          </cell>
          <cell r="N1965">
            <v>9.3846000000000007</v>
          </cell>
          <cell r="O1965">
            <v>2.6718999999999999</v>
          </cell>
        </row>
        <row r="1966">
          <cell r="B1966">
            <v>75020</v>
          </cell>
          <cell r="C1966" t="str">
            <v>JE GRIFFIN SYRAH 16 75X6</v>
          </cell>
          <cell r="D1966" t="str">
            <v>Journey's End The Griffin Syrah 2016</v>
          </cell>
          <cell r="E1966" t="str">
            <v>EA</v>
          </cell>
          <cell r="F1966">
            <v>6</v>
          </cell>
          <cell r="G1966" t="str">
            <v>75 cl x 6</v>
          </cell>
          <cell r="H1966" t="str">
            <v>S</v>
          </cell>
          <cell r="I1966" t="str">
            <v>South Africa</v>
          </cell>
          <cell r="J1966" t="str">
            <v>South Africa</v>
          </cell>
          <cell r="K1966" t="str">
            <v>Stellenbosch</v>
          </cell>
          <cell r="M1966" t="str">
            <v>Best</v>
          </cell>
          <cell r="N1966">
            <v>9.7446000000000002</v>
          </cell>
          <cell r="O1966">
            <v>2.6718999999999999</v>
          </cell>
        </row>
        <row r="1967">
          <cell r="B1967">
            <v>75304</v>
          </cell>
          <cell r="C1967" t="str">
            <v>JE CAPE DOCTOR CAB SAUV17 75X6</v>
          </cell>
          <cell r="D1967" t="str">
            <v>Journey's End The Cape Doctor Cabernet Sauvignon 2017</v>
          </cell>
          <cell r="E1967" t="str">
            <v>EA</v>
          </cell>
          <cell r="F1967">
            <v>6</v>
          </cell>
          <cell r="G1967" t="str">
            <v>75 cl x 6</v>
          </cell>
          <cell r="H1967" t="str">
            <v>U</v>
          </cell>
          <cell r="I1967" t="str">
            <v>South Africa</v>
          </cell>
          <cell r="J1967" t="str">
            <v>South Africa</v>
          </cell>
          <cell r="K1967" t="str">
            <v>Stellenbosch</v>
          </cell>
          <cell r="M1967" t="str">
            <v>Best</v>
          </cell>
          <cell r="N1967">
            <v>10.5779</v>
          </cell>
          <cell r="O1967">
            <v>2.6718999999999999</v>
          </cell>
        </row>
        <row r="1968">
          <cell r="B1968">
            <v>76191</v>
          </cell>
          <cell r="C1968" t="str">
            <v>DANGER BAY SAUV BLANC 75X6</v>
          </cell>
          <cell r="D1968" t="str">
            <v>Danger Bay Sauvignon Blanc</v>
          </cell>
          <cell r="E1968" t="str">
            <v>EA</v>
          </cell>
          <cell r="F1968">
            <v>6</v>
          </cell>
          <cell r="G1968" t="str">
            <v>75 cl x 6</v>
          </cell>
          <cell r="H1968" t="str">
            <v>S</v>
          </cell>
          <cell r="I1968" t="str">
            <v>South Africa</v>
          </cell>
          <cell r="J1968" t="str">
            <v>South Africa</v>
          </cell>
          <cell r="K1968" t="str">
            <v>Western Cape</v>
          </cell>
          <cell r="L1968" t="str">
            <v>Still White</v>
          </cell>
          <cell r="M1968" t="str">
            <v>Good</v>
          </cell>
          <cell r="N1968">
            <v>2.4129</v>
          </cell>
          <cell r="O1968">
            <v>2.6718999999999999</v>
          </cell>
        </row>
        <row r="1969">
          <cell r="B1969">
            <v>76207</v>
          </cell>
          <cell r="C1969" t="str">
            <v>JE WILD CHILD ROSE 75X6</v>
          </cell>
          <cell r="D1969" t="str">
            <v>Journeys End Wild Child Grenache Rose</v>
          </cell>
          <cell r="E1969" t="str">
            <v>EA</v>
          </cell>
          <cell r="F1969">
            <v>6</v>
          </cell>
          <cell r="G1969" t="str">
            <v>75 cl x 6</v>
          </cell>
          <cell r="H1969" t="str">
            <v>S</v>
          </cell>
          <cell r="I1969" t="str">
            <v>South Africa</v>
          </cell>
          <cell r="J1969" t="str">
            <v>South Africa</v>
          </cell>
          <cell r="K1969" t="str">
            <v>Coastal Region</v>
          </cell>
          <cell r="L1969" t="str">
            <v>Still Rose</v>
          </cell>
          <cell r="M1969" t="str">
            <v>Good</v>
          </cell>
          <cell r="N1969">
            <v>3.0211999999999999</v>
          </cell>
          <cell r="O1969">
            <v>2.6718999999999999</v>
          </cell>
        </row>
        <row r="1970">
          <cell r="B1970">
            <v>76224</v>
          </cell>
          <cell r="C1970" t="str">
            <v>FC REBELAND CHENIN BLANC 75X6</v>
          </cell>
          <cell r="D1970" t="str">
            <v>Rebeland Swartland Chenin Blanc</v>
          </cell>
          <cell r="E1970" t="str">
            <v>EA</v>
          </cell>
          <cell r="F1970">
            <v>6</v>
          </cell>
          <cell r="G1970" t="str">
            <v>75 cl x 6</v>
          </cell>
          <cell r="H1970" t="str">
            <v>S</v>
          </cell>
          <cell r="I1970" t="str">
            <v>South Africa</v>
          </cell>
          <cell r="J1970" t="str">
            <v>South Africa</v>
          </cell>
          <cell r="K1970" t="str">
            <v>Swartland</v>
          </cell>
          <cell r="L1970" t="str">
            <v>Still White</v>
          </cell>
          <cell r="M1970" t="str">
            <v>Good</v>
          </cell>
          <cell r="N1970">
            <v>2.3172000000000001</v>
          </cell>
          <cell r="O1970">
            <v>2.6718999999999999</v>
          </cell>
        </row>
        <row r="1971">
          <cell r="B1971">
            <v>76225</v>
          </cell>
          <cell r="C1971" t="str">
            <v>FC REBELAND WHITE BLEND 75X6</v>
          </cell>
          <cell r="D1971" t="str">
            <v>Rebeland Swartland White Blend</v>
          </cell>
          <cell r="E1971" t="str">
            <v>EA</v>
          </cell>
          <cell r="F1971">
            <v>6</v>
          </cell>
          <cell r="G1971" t="str">
            <v>75 cl x 6</v>
          </cell>
          <cell r="H1971" t="str">
            <v>U</v>
          </cell>
          <cell r="I1971" t="str">
            <v>South Africa</v>
          </cell>
          <cell r="J1971" t="str">
            <v>South Africa</v>
          </cell>
          <cell r="K1971" t="str">
            <v>Swartland</v>
          </cell>
          <cell r="L1971" t="str">
            <v>Still White</v>
          </cell>
          <cell r="M1971" t="str">
            <v>Good</v>
          </cell>
          <cell r="N1971">
            <v>2.7172000000000001</v>
          </cell>
          <cell r="O1971">
            <v>2.6718999999999999</v>
          </cell>
        </row>
        <row r="1972">
          <cell r="B1972">
            <v>76226</v>
          </cell>
          <cell r="C1972" t="str">
            <v>FC REBELAND SHIRAZ MV 75X6</v>
          </cell>
          <cell r="D1972" t="str">
            <v>Rebeland Swartland Shiraz</v>
          </cell>
          <cell r="E1972" t="str">
            <v>EA</v>
          </cell>
          <cell r="F1972">
            <v>6</v>
          </cell>
          <cell r="G1972" t="str">
            <v>75 cl x 6</v>
          </cell>
          <cell r="H1972" t="str">
            <v>S</v>
          </cell>
          <cell r="I1972" t="str">
            <v>South Africa</v>
          </cell>
          <cell r="J1972" t="str">
            <v>South Africa</v>
          </cell>
          <cell r="K1972" t="str">
            <v>Swartland</v>
          </cell>
          <cell r="L1972" t="str">
            <v>Still Red</v>
          </cell>
          <cell r="M1972" t="str">
            <v>Good</v>
          </cell>
          <cell r="N1972">
            <v>2.3172000000000001</v>
          </cell>
          <cell r="O1972">
            <v>2.6718999999999999</v>
          </cell>
        </row>
        <row r="1973">
          <cell r="B1973">
            <v>76227</v>
          </cell>
          <cell r="C1973" t="str">
            <v>FC REBELAND RED BLEND MV 75X6</v>
          </cell>
          <cell r="D1973" t="str">
            <v>Rebeland Swartland Red Blend</v>
          </cell>
          <cell r="E1973" t="str">
            <v>EA</v>
          </cell>
          <cell r="F1973">
            <v>6</v>
          </cell>
          <cell r="G1973" t="str">
            <v>75 cl x 6</v>
          </cell>
          <cell r="H1973" t="str">
            <v>S</v>
          </cell>
          <cell r="I1973" t="str">
            <v>South Africa</v>
          </cell>
          <cell r="J1973" t="str">
            <v>South Africa</v>
          </cell>
          <cell r="K1973" t="str">
            <v>Swartland</v>
          </cell>
          <cell r="L1973" t="str">
            <v>Still Red</v>
          </cell>
          <cell r="M1973" t="str">
            <v>Good</v>
          </cell>
          <cell r="N1973">
            <v>2.7172000000000001</v>
          </cell>
          <cell r="O1973">
            <v>2.6718999999999999</v>
          </cell>
        </row>
        <row r="1974">
          <cell r="B1974">
            <v>46124</v>
          </cell>
          <cell r="C1974" t="str">
            <v>LA CROIX VERMENTINO 75X6</v>
          </cell>
          <cell r="D1974" t="str">
            <v>La Croix Rolle - Sauvignon Blanc</v>
          </cell>
          <cell r="E1974" t="str">
            <v>EA</v>
          </cell>
          <cell r="F1974">
            <v>6</v>
          </cell>
          <cell r="G1974" t="str">
            <v>75 cl x 6</v>
          </cell>
          <cell r="H1974" t="str">
            <v>S</v>
          </cell>
          <cell r="I1974" t="str">
            <v>France</v>
          </cell>
          <cell r="J1974" t="str">
            <v>France</v>
          </cell>
          <cell r="K1974" t="str">
            <v>Languedoc-Roussillon</v>
          </cell>
          <cell r="M1974" t="str">
            <v>Price Fighter</v>
          </cell>
          <cell r="N1974">
            <v>2.0468999999999999</v>
          </cell>
          <cell r="O1974">
            <v>2.6718999999999999</v>
          </cell>
        </row>
        <row r="1975">
          <cell r="B1975">
            <v>67885</v>
          </cell>
          <cell r="C1975" t="str">
            <v>LA CROIX GRENACHE MERL 75X6</v>
          </cell>
          <cell r="D1975" t="str">
            <v>La Croix Grenache Merlot IGP Pays d'Herault</v>
          </cell>
          <cell r="E1975" t="str">
            <v>EA</v>
          </cell>
          <cell r="F1975">
            <v>6</v>
          </cell>
          <cell r="G1975" t="str">
            <v>75 cl x 6</v>
          </cell>
          <cell r="H1975" t="str">
            <v>S</v>
          </cell>
          <cell r="I1975" t="str">
            <v>France</v>
          </cell>
          <cell r="J1975" t="str">
            <v>France</v>
          </cell>
          <cell r="K1975" t="str">
            <v>Languedoc-Roussillon</v>
          </cell>
          <cell r="M1975" t="str">
            <v>Price Fighter</v>
          </cell>
          <cell r="N1975">
            <v>1.9854000000000001</v>
          </cell>
          <cell r="O1975">
            <v>2.6718999999999999</v>
          </cell>
        </row>
        <row r="1976">
          <cell r="B1976">
            <v>71388</v>
          </cell>
          <cell r="C1976" t="str">
            <v>LA CROIX ROLLE SAUV BLNC 75X6</v>
          </cell>
          <cell r="D1976" t="str">
            <v>La Croix Rolle - Sauvignon Blanc</v>
          </cell>
          <cell r="E1976" t="str">
            <v>EA</v>
          </cell>
          <cell r="F1976">
            <v>6</v>
          </cell>
          <cell r="G1976" t="str">
            <v>75 cl x 6</v>
          </cell>
          <cell r="H1976" t="str">
            <v>U</v>
          </cell>
          <cell r="I1976" t="str">
            <v>France</v>
          </cell>
          <cell r="J1976" t="str">
            <v>France</v>
          </cell>
          <cell r="K1976" t="str">
            <v>Languedoc-Roussillon</v>
          </cell>
          <cell r="M1976" t="str">
            <v>Price Fighter</v>
          </cell>
          <cell r="N1976">
            <v>2.0468000000000002</v>
          </cell>
          <cell r="O1976">
            <v>2.6718999999999999</v>
          </cell>
        </row>
        <row r="1977">
          <cell r="B1977">
            <v>67328</v>
          </cell>
          <cell r="C1977" t="str">
            <v>LES NUAGES SAUV BLANC 75X6</v>
          </cell>
          <cell r="D1977" t="str">
            <v>Les Nuages Sauvignon Blanc</v>
          </cell>
          <cell r="E1977" t="str">
            <v>EA</v>
          </cell>
          <cell r="F1977">
            <v>6</v>
          </cell>
          <cell r="G1977" t="str">
            <v>75 cl x 6</v>
          </cell>
          <cell r="H1977" t="str">
            <v>S</v>
          </cell>
          <cell r="I1977" t="str">
            <v>France</v>
          </cell>
          <cell r="J1977" t="str">
            <v>France</v>
          </cell>
          <cell r="K1977" t="str">
            <v>Loire Valley</v>
          </cell>
          <cell r="M1977" t="str">
            <v>Good</v>
          </cell>
          <cell r="N1977">
            <v>2.1871</v>
          </cell>
          <cell r="O1977">
            <v>2.6718999999999999</v>
          </cell>
        </row>
        <row r="1978">
          <cell r="B1978">
            <v>70376</v>
          </cell>
          <cell r="C1978" t="str">
            <v>LES NUAGES PINOT NOIR 75X6</v>
          </cell>
          <cell r="D1978" t="str">
            <v>Les Nuages Pinot Noir Rouge</v>
          </cell>
          <cell r="E1978" t="str">
            <v>EA</v>
          </cell>
          <cell r="F1978">
            <v>6</v>
          </cell>
          <cell r="G1978" t="str">
            <v>75 cl x 6</v>
          </cell>
          <cell r="H1978" t="str">
            <v>S</v>
          </cell>
          <cell r="I1978" t="str">
            <v>France</v>
          </cell>
          <cell r="J1978" t="str">
            <v>France</v>
          </cell>
          <cell r="K1978" t="str">
            <v>France</v>
          </cell>
          <cell r="M1978" t="str">
            <v>Good</v>
          </cell>
          <cell r="N1978">
            <v>2.1871</v>
          </cell>
          <cell r="O1978">
            <v>2.6718999999999999</v>
          </cell>
        </row>
        <row r="1979">
          <cell r="B1979">
            <v>70377</v>
          </cell>
          <cell r="C1979" t="str">
            <v>LES NUAGES ROSE 75X6</v>
          </cell>
          <cell r="D1979" t="str">
            <v>Les Nuages Rose Vin de France</v>
          </cell>
          <cell r="E1979" t="str">
            <v>EA</v>
          </cell>
          <cell r="F1979">
            <v>6</v>
          </cell>
          <cell r="G1979" t="str">
            <v>75 cl x 6</v>
          </cell>
          <cell r="H1979" t="str">
            <v>S</v>
          </cell>
          <cell r="I1979" t="str">
            <v>France</v>
          </cell>
          <cell r="J1979" t="str">
            <v>France</v>
          </cell>
          <cell r="K1979" t="str">
            <v>France</v>
          </cell>
          <cell r="M1979" t="str">
            <v>Good</v>
          </cell>
          <cell r="N1979">
            <v>2.1871</v>
          </cell>
          <cell r="O1979">
            <v>2.6718999999999999</v>
          </cell>
        </row>
        <row r="1980">
          <cell r="B1980">
            <v>67237</v>
          </cell>
          <cell r="C1980" t="str">
            <v>LOROSCO SAUV BLANC 75X12</v>
          </cell>
          <cell r="D1980" t="str">
            <v>Lorosco Reserva Sauvignon Blanc</v>
          </cell>
          <cell r="E1980" t="str">
            <v>EA</v>
          </cell>
          <cell r="F1980">
            <v>12</v>
          </cell>
          <cell r="G1980" t="str">
            <v>75 cl x 12</v>
          </cell>
          <cell r="H1980" t="str">
            <v>S</v>
          </cell>
          <cell r="I1980" t="str">
            <v>Chile</v>
          </cell>
          <cell r="J1980" t="str">
            <v>Chile</v>
          </cell>
          <cell r="K1980" t="str">
            <v>Casablanca Valley</v>
          </cell>
          <cell r="M1980" t="str">
            <v>Price Fighter</v>
          </cell>
          <cell r="N1980">
            <v>1.7748999999999999</v>
          </cell>
          <cell r="O1980">
            <v>2.6718999999999999</v>
          </cell>
        </row>
        <row r="1981">
          <cell r="B1981">
            <v>68804</v>
          </cell>
          <cell r="C1981" t="str">
            <v>LOROSCO CHARDONNAY 75X12</v>
          </cell>
          <cell r="D1981" t="str">
            <v>Lorosco Reserva Chardonnay</v>
          </cell>
          <cell r="E1981" t="str">
            <v>EA</v>
          </cell>
          <cell r="F1981">
            <v>12</v>
          </cell>
          <cell r="G1981" t="str">
            <v>75 cl x 12</v>
          </cell>
          <cell r="H1981" t="str">
            <v>S</v>
          </cell>
          <cell r="I1981" t="str">
            <v>Chile</v>
          </cell>
          <cell r="J1981" t="str">
            <v>Chile</v>
          </cell>
          <cell r="K1981" t="str">
            <v>Casablanca Valley</v>
          </cell>
          <cell r="M1981" t="str">
            <v>Price Fighter</v>
          </cell>
          <cell r="N1981">
            <v>1.7748999999999999</v>
          </cell>
          <cell r="O1981">
            <v>2.6718999999999999</v>
          </cell>
        </row>
        <row r="1982">
          <cell r="B1982">
            <v>68805</v>
          </cell>
          <cell r="C1982" t="str">
            <v>LOROSCO MERLOT 75X12</v>
          </cell>
          <cell r="D1982" t="str">
            <v>Lorosco Reserva Merlot</v>
          </cell>
          <cell r="E1982" t="str">
            <v>EA</v>
          </cell>
          <cell r="F1982">
            <v>12</v>
          </cell>
          <cell r="G1982" t="str">
            <v>75 cl x 12</v>
          </cell>
          <cell r="H1982" t="str">
            <v>S</v>
          </cell>
          <cell r="I1982" t="str">
            <v>Chile</v>
          </cell>
          <cell r="J1982" t="str">
            <v>Chile</v>
          </cell>
          <cell r="K1982" t="str">
            <v>Maipo Valley</v>
          </cell>
          <cell r="M1982" t="str">
            <v>Price Fighter</v>
          </cell>
          <cell r="N1982">
            <v>1.7748999999999999</v>
          </cell>
          <cell r="O1982">
            <v>2.6718999999999999</v>
          </cell>
        </row>
        <row r="1983">
          <cell r="B1983">
            <v>69499</v>
          </cell>
          <cell r="C1983" t="str">
            <v>LOROSCO CABERNET SAUV 75X12</v>
          </cell>
          <cell r="D1983" t="str">
            <v>Lorosco Reserva Cabernet Sauvignon</v>
          </cell>
          <cell r="E1983" t="str">
            <v>EA</v>
          </cell>
          <cell r="F1983">
            <v>12</v>
          </cell>
          <cell r="G1983" t="str">
            <v>75 cl x 12</v>
          </cell>
          <cell r="H1983" t="str">
            <v>S</v>
          </cell>
          <cell r="I1983" t="str">
            <v>Chile</v>
          </cell>
          <cell r="J1983" t="str">
            <v>Chile</v>
          </cell>
          <cell r="K1983" t="str">
            <v>Chile</v>
          </cell>
          <cell r="M1983" t="str">
            <v>Price Fighter</v>
          </cell>
          <cell r="N1983">
            <v>1.7748999999999999</v>
          </cell>
          <cell r="O1983">
            <v>2.6718999999999999</v>
          </cell>
        </row>
        <row r="1984">
          <cell r="B1984">
            <v>69543</v>
          </cell>
          <cell r="C1984" t="str">
            <v>LOROSCO CARMENERE 75X12</v>
          </cell>
          <cell r="D1984" t="str">
            <v>Lorosco Reserva Colchagua Carmenere</v>
          </cell>
          <cell r="E1984" t="str">
            <v>EA</v>
          </cell>
          <cell r="F1984">
            <v>12</v>
          </cell>
          <cell r="G1984" t="str">
            <v>75 cl x 12</v>
          </cell>
          <cell r="H1984" t="str">
            <v>S</v>
          </cell>
          <cell r="I1984" t="str">
            <v>Chile</v>
          </cell>
          <cell r="J1984" t="str">
            <v>Chile</v>
          </cell>
          <cell r="K1984" t="str">
            <v>Colchagua Valley</v>
          </cell>
          <cell r="M1984" t="str">
            <v>Price Fighter</v>
          </cell>
          <cell r="N1984">
            <v>1.7748999999999999</v>
          </cell>
          <cell r="O1984">
            <v>2.6718999999999999</v>
          </cell>
        </row>
        <row r="1985">
          <cell r="B1985">
            <v>43339</v>
          </cell>
          <cell r="C1985" t="str">
            <v>MAMAKU SAUVIGNON BLNC 75X6</v>
          </cell>
          <cell r="D1985" t="str">
            <v>Mamaku Sauvignon Blanc</v>
          </cell>
          <cell r="E1985" t="str">
            <v>EA</v>
          </cell>
          <cell r="F1985">
            <v>6</v>
          </cell>
          <cell r="G1985" t="str">
            <v>75 cl x 6</v>
          </cell>
          <cell r="H1985" t="str">
            <v>S</v>
          </cell>
          <cell r="I1985" t="str">
            <v>New Zealand</v>
          </cell>
          <cell r="J1985" t="str">
            <v>New Zealand</v>
          </cell>
          <cell r="K1985" t="str">
            <v>Marlborough</v>
          </cell>
          <cell r="L1985" t="str">
            <v>Still White</v>
          </cell>
          <cell r="M1985" t="str">
            <v>Good</v>
          </cell>
          <cell r="N1985">
            <v>3.2740999999999998</v>
          </cell>
          <cell r="O1985">
            <v>2.6718999999999999</v>
          </cell>
        </row>
        <row r="1986">
          <cell r="B1986">
            <v>72845</v>
          </cell>
          <cell r="C1986" t="str">
            <v>MORGASSI TUFFO GAVI 18 37.5X24</v>
          </cell>
          <cell r="D1986" t="str">
            <v>Morgassi Superiore Tuffo Gavi del Comune di Gavi DOCG 2018</v>
          </cell>
          <cell r="E1986" t="str">
            <v>EA</v>
          </cell>
          <cell r="F1986">
            <v>24</v>
          </cell>
          <cell r="G1986" t="str">
            <v>37.5 cl x 24</v>
          </cell>
          <cell r="H1986" t="str">
            <v>U</v>
          </cell>
          <cell r="I1986" t="str">
            <v>Italy</v>
          </cell>
          <cell r="J1986" t="str">
            <v>Italy</v>
          </cell>
          <cell r="K1986" t="str">
            <v>Piemonte</v>
          </cell>
          <cell r="M1986" t="str">
            <v>Better</v>
          </cell>
          <cell r="N1986">
            <v>2.7311999999999999</v>
          </cell>
          <cell r="O1986">
            <v>1.3359000000000001</v>
          </cell>
        </row>
        <row r="1987">
          <cell r="B1987">
            <v>76009</v>
          </cell>
          <cell r="C1987" t="str">
            <v>MORGASSI TUFFO GAVI 19 37.5X24</v>
          </cell>
          <cell r="D1987" t="str">
            <v>Morgassi Superiore Tuffo Gavi del Comune di Gavi DOCG 2019</v>
          </cell>
          <cell r="E1987" t="str">
            <v>EA</v>
          </cell>
          <cell r="F1987">
            <v>24</v>
          </cell>
          <cell r="G1987" t="str">
            <v>37.5 cl x 24</v>
          </cell>
          <cell r="H1987" t="str">
            <v>S</v>
          </cell>
          <cell r="I1987" t="str">
            <v>Italy</v>
          </cell>
          <cell r="J1987" t="str">
            <v>Italy</v>
          </cell>
          <cell r="K1987" t="str">
            <v>Piemonte</v>
          </cell>
          <cell r="M1987" t="str">
            <v>Better</v>
          </cell>
          <cell r="N1987">
            <v>3.1147999999999998</v>
          </cell>
          <cell r="O1987">
            <v>1.3359000000000001</v>
          </cell>
        </row>
        <row r="1988">
          <cell r="B1988">
            <v>41877</v>
          </cell>
          <cell r="C1988" t="str">
            <v>MORGASSI TUFFO GAVI 20 75X6</v>
          </cell>
          <cell r="D1988" t="str">
            <v>Morgassi Superiore Tuffo Gavi del Comune di Gavi DOCG 2020</v>
          </cell>
          <cell r="E1988" t="str">
            <v>EA</v>
          </cell>
          <cell r="F1988">
            <v>6</v>
          </cell>
          <cell r="G1988" t="str">
            <v>75 cl x 6</v>
          </cell>
          <cell r="H1988" t="str">
            <v>U</v>
          </cell>
          <cell r="I1988" t="str">
            <v>Italy</v>
          </cell>
          <cell r="J1988" t="str">
            <v>Italy</v>
          </cell>
          <cell r="K1988" t="str">
            <v>Piemonte</v>
          </cell>
          <cell r="M1988" t="str">
            <v>Good</v>
          </cell>
          <cell r="N1988">
            <v>4.9127000000000001</v>
          </cell>
          <cell r="O1988">
            <v>2.6718999999999999</v>
          </cell>
        </row>
        <row r="1989">
          <cell r="B1989">
            <v>42073</v>
          </cell>
          <cell r="C1989" t="str">
            <v>MORGASSI VOLO GAVI 19 75X6</v>
          </cell>
          <cell r="D1989" t="str">
            <v>Morgassi Superiore Volo Gavi del Comune di Gavi DOCG 2019</v>
          </cell>
          <cell r="E1989" t="str">
            <v>EA</v>
          </cell>
          <cell r="F1989">
            <v>6</v>
          </cell>
          <cell r="G1989" t="str">
            <v>75 cl x 6</v>
          </cell>
          <cell r="H1989" t="str">
            <v>U</v>
          </cell>
          <cell r="I1989" t="str">
            <v>Italy</v>
          </cell>
          <cell r="J1989" t="str">
            <v>Italy</v>
          </cell>
          <cell r="K1989" t="str">
            <v>Piemonte</v>
          </cell>
          <cell r="M1989" t="str">
            <v>Better</v>
          </cell>
          <cell r="N1989">
            <v>6.0772000000000004</v>
          </cell>
          <cell r="O1989">
            <v>2.6718999999999999</v>
          </cell>
        </row>
        <row r="1990">
          <cell r="B1990">
            <v>42454</v>
          </cell>
          <cell r="C1990" t="str">
            <v>MORGASSI TUFFO GAVI 21 75X6</v>
          </cell>
          <cell r="D1990" t="str">
            <v>Morgassi Superiore Tuffo Gavi del Comune di Gavi DOCG 2021</v>
          </cell>
          <cell r="E1990" t="str">
            <v>EA</v>
          </cell>
          <cell r="F1990">
            <v>6</v>
          </cell>
          <cell r="G1990" t="str">
            <v>75 cl x 6</v>
          </cell>
          <cell r="H1990" t="str">
            <v>S</v>
          </cell>
          <cell r="I1990" t="str">
            <v>Italy</v>
          </cell>
          <cell r="J1990" t="str">
            <v>Italy</v>
          </cell>
          <cell r="K1990" t="str">
            <v>Piemonte</v>
          </cell>
          <cell r="M1990" t="str">
            <v>Good</v>
          </cell>
          <cell r="N1990">
            <v>5.6147999999999998</v>
          </cell>
          <cell r="O1990">
            <v>2.6718999999999999</v>
          </cell>
        </row>
        <row r="1991">
          <cell r="B1991">
            <v>42977</v>
          </cell>
          <cell r="C1991" t="str">
            <v>MORGASSI VOLO GAVI 20 75X6</v>
          </cell>
          <cell r="D1991" t="str">
            <v>Morgassi Superiore Volo Gavi del Comune di Gavi DOCG 2020</v>
          </cell>
          <cell r="E1991" t="str">
            <v>EA</v>
          </cell>
          <cell r="F1991">
            <v>6</v>
          </cell>
          <cell r="G1991" t="str">
            <v>75 cl x 6</v>
          </cell>
          <cell r="H1991" t="str">
            <v>S</v>
          </cell>
          <cell r="I1991" t="str">
            <v>Italy</v>
          </cell>
          <cell r="J1991" t="str">
            <v>Italy</v>
          </cell>
          <cell r="K1991" t="str">
            <v>Piemonte</v>
          </cell>
          <cell r="M1991" t="str">
            <v>Better</v>
          </cell>
          <cell r="N1991">
            <v>6.8555999999999999</v>
          </cell>
          <cell r="O1991">
            <v>2.6718999999999999</v>
          </cell>
        </row>
        <row r="1992">
          <cell r="B1992">
            <v>69514</v>
          </cell>
          <cell r="C1992" t="str">
            <v>NORMAN HARDIE PINOT 16 75X12</v>
          </cell>
          <cell r="D1992" t="str">
            <v>Norman Hardie Pinot Noir 2016</v>
          </cell>
          <cell r="E1992" t="str">
            <v>EA</v>
          </cell>
          <cell r="F1992">
            <v>12</v>
          </cell>
          <cell r="G1992" t="str">
            <v>75 cl x 12</v>
          </cell>
          <cell r="H1992" t="str">
            <v>U</v>
          </cell>
          <cell r="I1992" t="str">
            <v>Canada</v>
          </cell>
          <cell r="J1992" t="str">
            <v>Canada</v>
          </cell>
          <cell r="K1992" t="str">
            <v>Ontario</v>
          </cell>
          <cell r="M1992" t="str">
            <v>Best</v>
          </cell>
          <cell r="N1992">
            <v>11.7233</v>
          </cell>
          <cell r="O1992">
            <v>2.6718999999999999</v>
          </cell>
        </row>
        <row r="1993">
          <cell r="B1993">
            <v>72865</v>
          </cell>
          <cell r="C1993" t="str">
            <v>NORMAN HARDIE CHARD 16 75X12</v>
          </cell>
          <cell r="D1993" t="str">
            <v>Norman Hardie Chardonnay 2016</v>
          </cell>
          <cell r="E1993" t="str">
            <v>EA</v>
          </cell>
          <cell r="F1993">
            <v>12</v>
          </cell>
          <cell r="G1993" t="str">
            <v>75 cl x 12</v>
          </cell>
          <cell r="H1993" t="str">
            <v>U</v>
          </cell>
          <cell r="I1993" t="str">
            <v>Canada</v>
          </cell>
          <cell r="J1993" t="str">
            <v>Canada</v>
          </cell>
          <cell r="K1993" t="str">
            <v>Ontario</v>
          </cell>
          <cell r="M1993" t="str">
            <v>Best</v>
          </cell>
          <cell r="N1993">
            <v>12.9199</v>
          </cell>
          <cell r="O1993">
            <v>2.6718999999999999</v>
          </cell>
        </row>
        <row r="1994">
          <cell r="B1994">
            <v>76153</v>
          </cell>
          <cell r="C1994" t="str">
            <v>NORMAN HARDIE PINOT 17 75X12</v>
          </cell>
          <cell r="D1994" t="str">
            <v>Norman Hardie Pinot Noir 2017</v>
          </cell>
          <cell r="E1994" t="str">
            <v>EA</v>
          </cell>
          <cell r="F1994">
            <v>12</v>
          </cell>
          <cell r="G1994" t="str">
            <v>75 cl x 12</v>
          </cell>
          <cell r="H1994" t="str">
            <v>U</v>
          </cell>
          <cell r="I1994" t="str">
            <v>Canada</v>
          </cell>
          <cell r="J1994" t="str">
            <v>Canada</v>
          </cell>
          <cell r="K1994" t="str">
            <v>Ontario</v>
          </cell>
          <cell r="M1994" t="str">
            <v>Best</v>
          </cell>
          <cell r="N1994">
            <v>16.125</v>
          </cell>
          <cell r="O1994">
            <v>2.3513000000000002</v>
          </cell>
        </row>
        <row r="1995">
          <cell r="B1995">
            <v>31293</v>
          </cell>
          <cell r="C1995" t="str">
            <v>NYETIMBER ROSE  75X6</v>
          </cell>
          <cell r="D1995" t="str">
            <v>Nyetimber Rosé, England</v>
          </cell>
          <cell r="E1995" t="str">
            <v>EA</v>
          </cell>
          <cell r="F1995">
            <v>6</v>
          </cell>
          <cell r="G1995" t="str">
            <v>75 cl x 6</v>
          </cell>
          <cell r="H1995" t="str">
            <v>S</v>
          </cell>
          <cell r="I1995" t="str">
            <v>United Kingdom</v>
          </cell>
          <cell r="J1995" t="str">
            <v>England</v>
          </cell>
          <cell r="K1995" t="str">
            <v>England</v>
          </cell>
          <cell r="L1995" t="str">
            <v>Sparkling Rose</v>
          </cell>
          <cell r="M1995" t="str">
            <v>Best</v>
          </cell>
          <cell r="N1995">
            <v>21.014399999999998</v>
          </cell>
          <cell r="O1995">
            <v>2.6718999999999999</v>
          </cell>
        </row>
        <row r="1996">
          <cell r="B1996">
            <v>32918</v>
          </cell>
          <cell r="C1996" t="str">
            <v>NYETIMBER DEMI SEC 75x6</v>
          </cell>
          <cell r="D1996" t="str">
            <v>Nyetimber Nyetimber Cuvee Chérie Demi-Sec, England</v>
          </cell>
          <cell r="E1996" t="str">
            <v>EA</v>
          </cell>
          <cell r="F1996">
            <v>6</v>
          </cell>
          <cell r="G1996" t="str">
            <v>75 cl x 6</v>
          </cell>
          <cell r="H1996" t="str">
            <v>S</v>
          </cell>
          <cell r="I1996" t="str">
            <v>United Kingdom</v>
          </cell>
          <cell r="J1996" t="str">
            <v>England</v>
          </cell>
          <cell r="K1996" t="str">
            <v>England</v>
          </cell>
          <cell r="L1996" t="str">
            <v>Sparkling White</v>
          </cell>
          <cell r="M1996" t="str">
            <v>Best</v>
          </cell>
          <cell r="N1996">
            <v>18.424399999999999</v>
          </cell>
          <cell r="O1996">
            <v>2.6718999999999999</v>
          </cell>
        </row>
        <row r="1997">
          <cell r="B1997">
            <v>37977</v>
          </cell>
          <cell r="C1997" t="str">
            <v>NYETIMBER BLNC DE BLANC 75X6</v>
          </cell>
          <cell r="D1997" t="str">
            <v>Nyetimber Blanc de Blanc, England</v>
          </cell>
          <cell r="E1997" t="str">
            <v>EA</v>
          </cell>
          <cell r="F1997">
            <v>6</v>
          </cell>
          <cell r="G1997" t="str">
            <v>75 cl x 6</v>
          </cell>
          <cell r="H1997" t="str">
            <v>S</v>
          </cell>
          <cell r="I1997" t="str">
            <v>United Kingdom</v>
          </cell>
          <cell r="J1997" t="str">
            <v>England</v>
          </cell>
          <cell r="K1997" t="str">
            <v>England</v>
          </cell>
          <cell r="L1997" t="str">
            <v>Sparkling White</v>
          </cell>
          <cell r="M1997" t="str">
            <v>Best</v>
          </cell>
          <cell r="N1997">
            <v>24.0944</v>
          </cell>
          <cell r="O1997">
            <v>2.6718999999999999</v>
          </cell>
        </row>
        <row r="1998">
          <cell r="B1998">
            <v>38301</v>
          </cell>
          <cell r="C1998" t="str">
            <v>NYETIMBER TILLINGTON 75X6</v>
          </cell>
          <cell r="D1998" t="str">
            <v>Nyetimber Tillington Single Vineyard 2013, England</v>
          </cell>
          <cell r="E1998" t="str">
            <v>EA</v>
          </cell>
          <cell r="F1998">
            <v>6</v>
          </cell>
          <cell r="G1998" t="str">
            <v>75 cl x 6</v>
          </cell>
          <cell r="H1998" t="str">
            <v>U</v>
          </cell>
          <cell r="I1998" t="str">
            <v>United Kingdom</v>
          </cell>
          <cell r="J1998" t="str">
            <v>England</v>
          </cell>
          <cell r="K1998" t="str">
            <v>England</v>
          </cell>
          <cell r="L1998" t="str">
            <v>Sparkling White</v>
          </cell>
          <cell r="M1998" t="str">
            <v>Best</v>
          </cell>
          <cell r="N1998">
            <v>47.631399999999999</v>
          </cell>
          <cell r="O1998">
            <v>2.6718999999999999</v>
          </cell>
        </row>
        <row r="1999">
          <cell r="B1999">
            <v>38816</v>
          </cell>
          <cell r="C1999" t="str">
            <v>NYETIMBER BLANC DE BLA 75X6</v>
          </cell>
          <cell r="D1999" t="str">
            <v>Nyetimber Blanc de Blancs (Direct Delivery)</v>
          </cell>
          <cell r="E1999" t="str">
            <v>EA</v>
          </cell>
          <cell r="F1999">
            <v>6</v>
          </cell>
          <cell r="G1999" t="str">
            <v>75 cl x 6</v>
          </cell>
          <cell r="H1999" t="str">
            <v>U</v>
          </cell>
          <cell r="I1999" t="str">
            <v>United Kingdom</v>
          </cell>
          <cell r="J1999" t="str">
            <v>UK</v>
          </cell>
          <cell r="K1999" t="str">
            <v>UK</v>
          </cell>
          <cell r="L1999" t="str">
            <v>Sparkling White</v>
          </cell>
          <cell r="M1999" t="str">
            <v>Best</v>
          </cell>
          <cell r="N1999">
            <v>27.081399999999999</v>
          </cell>
          <cell r="O1999">
            <v>2.6718999999999999</v>
          </cell>
        </row>
        <row r="2000">
          <cell r="B2000">
            <v>38817</v>
          </cell>
          <cell r="C2000" t="str">
            <v>NYETIMBER BLANC DE BLA 75X6</v>
          </cell>
          <cell r="D2000" t="str">
            <v>Nyetimber Blanc de Blancs (Direct Delivery)</v>
          </cell>
          <cell r="E2000" t="str">
            <v>EA</v>
          </cell>
          <cell r="F2000">
            <v>6</v>
          </cell>
          <cell r="G2000" t="str">
            <v>75 cl x 6</v>
          </cell>
          <cell r="H2000" t="str">
            <v>U</v>
          </cell>
          <cell r="I2000" t="str">
            <v>United Kingdom</v>
          </cell>
          <cell r="J2000" t="str">
            <v>UK</v>
          </cell>
          <cell r="K2000" t="str">
            <v>UK</v>
          </cell>
          <cell r="L2000" t="str">
            <v>Sparkling White</v>
          </cell>
          <cell r="M2000" t="str">
            <v>Best</v>
          </cell>
          <cell r="N2000">
            <v>22.551400000000001</v>
          </cell>
          <cell r="O2000">
            <v>2.6718999999999999</v>
          </cell>
        </row>
        <row r="2001">
          <cell r="B2001">
            <v>42543</v>
          </cell>
          <cell r="C2001" t="str">
            <v>NYETIMBER CLASSIC CUVEE  75x6</v>
          </cell>
          <cell r="D2001" t="str">
            <v>Nyetimber Classic Cuvee, England</v>
          </cell>
          <cell r="E2001" t="str">
            <v>EA</v>
          </cell>
          <cell r="F2001">
            <v>6</v>
          </cell>
          <cell r="G2001" t="str">
            <v>75 cl x 6</v>
          </cell>
          <cell r="H2001" t="str">
            <v>S</v>
          </cell>
          <cell r="I2001" t="str">
            <v>United Kingdom</v>
          </cell>
          <cell r="J2001" t="str">
            <v>England</v>
          </cell>
          <cell r="K2001" t="str">
            <v>England</v>
          </cell>
          <cell r="L2001" t="str">
            <v>Sparkling White</v>
          </cell>
          <cell r="M2001" t="str">
            <v>Best</v>
          </cell>
          <cell r="N2001">
            <v>17.944400000000002</v>
          </cell>
          <cell r="O2001">
            <v>2.6718999999999999</v>
          </cell>
        </row>
        <row r="2002">
          <cell r="B2002">
            <v>72580</v>
          </cell>
          <cell r="C2002" t="str">
            <v>FW NYETIMBER TILLINGTON13 75X6</v>
          </cell>
          <cell r="D2002" t="str">
            <v>Nyetimber Tillington Single Vineyard 2013</v>
          </cell>
          <cell r="E2002" t="str">
            <v>EA</v>
          </cell>
          <cell r="F2002">
            <v>6</v>
          </cell>
          <cell r="G2002" t="str">
            <v>75 cl x 6</v>
          </cell>
          <cell r="H2002" t="str">
            <v>U</v>
          </cell>
          <cell r="I2002" t="str">
            <v>United Kingdom</v>
          </cell>
          <cell r="J2002" t="str">
            <v>England</v>
          </cell>
          <cell r="K2002" t="str">
            <v>England</v>
          </cell>
          <cell r="M2002" t="str">
            <v>Fine Wine</v>
          </cell>
          <cell r="N2002">
            <v>47.676000000000002</v>
          </cell>
          <cell r="O2002">
            <v>2.6718999999999999</v>
          </cell>
        </row>
        <row r="2003">
          <cell r="B2003">
            <v>72646</v>
          </cell>
          <cell r="C2003" t="str">
            <v>NYETIMBER BLANC DE BL 75X6</v>
          </cell>
          <cell r="D2003" t="str">
            <v>Nyetimber Blanc de Blanc</v>
          </cell>
          <cell r="E2003" t="str">
            <v>EA</v>
          </cell>
          <cell r="F2003">
            <v>6</v>
          </cell>
          <cell r="G2003" t="str">
            <v>75 cl x 6</v>
          </cell>
          <cell r="H2003" t="str">
            <v>U</v>
          </cell>
          <cell r="I2003" t="str">
            <v>United Kingdom</v>
          </cell>
          <cell r="J2003" t="str">
            <v>England</v>
          </cell>
          <cell r="K2003" t="str">
            <v>England</v>
          </cell>
          <cell r="L2003" t="str">
            <v>Sparkling White</v>
          </cell>
          <cell r="M2003" t="str">
            <v>Best</v>
          </cell>
          <cell r="N2003">
            <v>21.621400000000001</v>
          </cell>
          <cell r="O2003">
            <v>2.6718999999999999</v>
          </cell>
        </row>
        <row r="2004">
          <cell r="B2004">
            <v>32492</v>
          </cell>
          <cell r="C2004" t="str">
            <v>NYETIMBER CLASSIC CUVE 37.5X12</v>
          </cell>
          <cell r="D2004" t="str">
            <v>Nyetimber Classic Cuvee, England</v>
          </cell>
          <cell r="E2004" t="str">
            <v>EA</v>
          </cell>
          <cell r="F2004">
            <v>12</v>
          </cell>
          <cell r="G2004" t="str">
            <v>37.5 cl x 12</v>
          </cell>
          <cell r="H2004" t="str">
            <v>S</v>
          </cell>
          <cell r="I2004" t="str">
            <v>United Kingdom</v>
          </cell>
          <cell r="J2004" t="str">
            <v>England</v>
          </cell>
          <cell r="K2004" t="str">
            <v>England</v>
          </cell>
          <cell r="L2004" t="str">
            <v>Sparkling White</v>
          </cell>
          <cell r="M2004" t="str">
            <v>Best</v>
          </cell>
          <cell r="N2004">
            <v>10.7273</v>
          </cell>
          <cell r="O2004">
            <v>1.3359000000000001</v>
          </cell>
        </row>
        <row r="2005">
          <cell r="B2005">
            <v>66664</v>
          </cell>
          <cell r="C2005" t="str">
            <v>NYETIMBER CLS CUVEE NV 1.5X3</v>
          </cell>
          <cell r="D2005" t="str">
            <v>Nyetimber Classic Cuvee NV</v>
          </cell>
          <cell r="E2005" t="str">
            <v>EA</v>
          </cell>
          <cell r="F2005">
            <v>3</v>
          </cell>
          <cell r="G2005" t="str">
            <v>1.5 lt x 3</v>
          </cell>
          <cell r="H2005" t="str">
            <v>U</v>
          </cell>
          <cell r="I2005" t="str">
            <v>United Kingdom</v>
          </cell>
          <cell r="J2005" t="str">
            <v>England</v>
          </cell>
          <cell r="K2005" t="str">
            <v>England</v>
          </cell>
          <cell r="M2005" t="str">
            <v>Best</v>
          </cell>
          <cell r="N2005">
            <v>39.118899999999996</v>
          </cell>
          <cell r="O2005">
            <v>5.3437999999999999</v>
          </cell>
        </row>
        <row r="2006">
          <cell r="B2006">
            <v>38299</v>
          </cell>
          <cell r="C2006" t="str">
            <v>FW NYETIMBER 1086 ROSE 10 75X3</v>
          </cell>
          <cell r="D2006" t="str">
            <v>Nyetimber 1086 Rosé, England</v>
          </cell>
          <cell r="E2006" t="str">
            <v>EA</v>
          </cell>
          <cell r="F2006">
            <v>3</v>
          </cell>
          <cell r="G2006" t="str">
            <v>75 cl x 3</v>
          </cell>
          <cell r="H2006" t="str">
            <v>S</v>
          </cell>
          <cell r="I2006" t="str">
            <v>United Kingdom</v>
          </cell>
          <cell r="J2006" t="str">
            <v>England</v>
          </cell>
          <cell r="K2006" t="str">
            <v>England</v>
          </cell>
          <cell r="L2006" t="str">
            <v>Sparkling Rose</v>
          </cell>
          <cell r="M2006" t="str">
            <v>Fine Wine</v>
          </cell>
          <cell r="N2006">
            <v>87.047700000000006</v>
          </cell>
          <cell r="O2006">
            <v>2.6718999999999999</v>
          </cell>
        </row>
        <row r="2007">
          <cell r="B2007">
            <v>38300</v>
          </cell>
          <cell r="C2007" t="str">
            <v>FW NYETIMBER 1086 WHITE 75X3</v>
          </cell>
          <cell r="D2007" t="str">
            <v>Nyetimber 1086 White, England</v>
          </cell>
          <cell r="E2007" t="str">
            <v>EA</v>
          </cell>
          <cell r="F2007">
            <v>3</v>
          </cell>
          <cell r="G2007" t="str">
            <v>75 cl x 3</v>
          </cell>
          <cell r="H2007" t="str">
            <v>S</v>
          </cell>
          <cell r="I2007" t="str">
            <v>United Kingdom</v>
          </cell>
          <cell r="J2007" t="str">
            <v>England</v>
          </cell>
          <cell r="K2007" t="str">
            <v>England</v>
          </cell>
          <cell r="L2007" t="str">
            <v>Sparkling White</v>
          </cell>
          <cell r="M2007" t="str">
            <v>Fine Wine</v>
          </cell>
          <cell r="N2007">
            <v>75.047700000000006</v>
          </cell>
          <cell r="O2007">
            <v>2.6718999999999999</v>
          </cell>
        </row>
        <row r="2008">
          <cell r="B2008">
            <v>71826</v>
          </cell>
          <cell r="C2008" t="str">
            <v>NYETIMBER PRESTIGE ROSE10 75X3</v>
          </cell>
          <cell r="D2008" t="str">
            <v>Nyetimber 1086 Rose Prestige Cuvee 2010</v>
          </cell>
          <cell r="E2008" t="str">
            <v>EA</v>
          </cell>
          <cell r="F2008">
            <v>3</v>
          </cell>
          <cell r="G2008" t="str">
            <v>75 cl x 3</v>
          </cell>
          <cell r="H2008" t="str">
            <v>U</v>
          </cell>
          <cell r="I2008" t="str">
            <v>United Kingdom</v>
          </cell>
          <cell r="J2008" t="str">
            <v>England</v>
          </cell>
          <cell r="K2008" t="str">
            <v>England</v>
          </cell>
          <cell r="L2008" t="str">
            <v>Sparkling Rose</v>
          </cell>
          <cell r="M2008" t="str">
            <v>Best</v>
          </cell>
          <cell r="N2008">
            <v>87.763300000000001</v>
          </cell>
          <cell r="O2008">
            <v>2.6718999999999999</v>
          </cell>
        </row>
        <row r="2009">
          <cell r="B2009">
            <v>71891</v>
          </cell>
          <cell r="C2009" t="str">
            <v>NYETIMBER PRESTIGE 09 75X3</v>
          </cell>
          <cell r="D2009" t="str">
            <v>Nyetimber 1086 Prestige Cuvee 2009</v>
          </cell>
          <cell r="E2009" t="str">
            <v>EA</v>
          </cell>
          <cell r="F2009">
            <v>3</v>
          </cell>
          <cell r="G2009" t="str">
            <v>75 cl x 3</v>
          </cell>
          <cell r="H2009" t="str">
            <v>U</v>
          </cell>
          <cell r="I2009" t="str">
            <v>United Kingdom</v>
          </cell>
          <cell r="J2009" t="str">
            <v>England</v>
          </cell>
          <cell r="K2009" t="str">
            <v>England</v>
          </cell>
          <cell r="L2009" t="str">
            <v>Sparkling White</v>
          </cell>
          <cell r="M2009" t="str">
            <v>Best</v>
          </cell>
          <cell r="N2009">
            <v>75.001400000000004</v>
          </cell>
          <cell r="O2009">
            <v>2.6718999999999999</v>
          </cell>
        </row>
        <row r="2010">
          <cell r="B2010">
            <v>74063</v>
          </cell>
          <cell r="C2010" t="str">
            <v>FW NYETIMBER PRESTIGE 10 75X3</v>
          </cell>
          <cell r="D2010" t="str">
            <v>Nyetimber 1086 Prestige Cuvee 2010</v>
          </cell>
          <cell r="E2010" t="str">
            <v>EA</v>
          </cell>
          <cell r="F2010">
            <v>3</v>
          </cell>
          <cell r="G2010" t="str">
            <v>75 cl x 3</v>
          </cell>
          <cell r="H2010" t="str">
            <v>U</v>
          </cell>
          <cell r="I2010" t="str">
            <v>United Kingdom</v>
          </cell>
          <cell r="J2010" t="str">
            <v>England</v>
          </cell>
          <cell r="K2010" t="str">
            <v>England</v>
          </cell>
          <cell r="L2010" t="str">
            <v>Sparkling White</v>
          </cell>
          <cell r="M2010" t="str">
            <v>Best</v>
          </cell>
          <cell r="N2010">
            <v>75.047700000000006</v>
          </cell>
          <cell r="O2010">
            <v>2.6718999999999999</v>
          </cell>
        </row>
        <row r="2011">
          <cell r="B2011">
            <v>68118</v>
          </cell>
          <cell r="C2011" t="str">
            <v>OPERETTO PG BLUSH 75X12</v>
          </cell>
          <cell r="D2011" t="str">
            <v>Operetto Pinot Grigio Blush Veneto DOC</v>
          </cell>
          <cell r="E2011" t="str">
            <v>EA</v>
          </cell>
          <cell r="F2011">
            <v>12</v>
          </cell>
          <cell r="G2011" t="str">
            <v>75 cl x 12</v>
          </cell>
          <cell r="H2011" t="str">
            <v>U</v>
          </cell>
          <cell r="I2011" t="str">
            <v>Italy</v>
          </cell>
          <cell r="J2011" t="str">
            <v>Italy</v>
          </cell>
          <cell r="K2011" t="str">
            <v>Veneto</v>
          </cell>
          <cell r="M2011" t="str">
            <v>Price Fighter</v>
          </cell>
          <cell r="N2011">
            <v>1.6697</v>
          </cell>
          <cell r="O2011">
            <v>2.6718999999999999</v>
          </cell>
        </row>
        <row r="2012">
          <cell r="B2012">
            <v>42845</v>
          </cell>
          <cell r="C2012" t="str">
            <v>OPERETTO PG VENEZIE 75X6</v>
          </cell>
          <cell r="D2012" t="str">
            <v>Operetto Pinot Grigio delle Venezie DOC</v>
          </cell>
          <cell r="E2012" t="str">
            <v>EA</v>
          </cell>
          <cell r="F2012">
            <v>6</v>
          </cell>
          <cell r="G2012" t="str">
            <v>75 cl x 6</v>
          </cell>
          <cell r="H2012" t="str">
            <v>S</v>
          </cell>
          <cell r="I2012" t="str">
            <v>Italy</v>
          </cell>
          <cell r="J2012" t="str">
            <v>Italy</v>
          </cell>
          <cell r="K2012" t="str">
            <v>Veneto</v>
          </cell>
          <cell r="L2012" t="str">
            <v>Still White</v>
          </cell>
          <cell r="M2012" t="str">
            <v>Price Fighter</v>
          </cell>
          <cell r="N2012">
            <v>1.8264</v>
          </cell>
          <cell r="O2012">
            <v>2.6718999999999999</v>
          </cell>
        </row>
        <row r="2013">
          <cell r="B2013">
            <v>42848</v>
          </cell>
          <cell r="C2013" t="str">
            <v>OPERETTO PG ROSATO 75X6</v>
          </cell>
          <cell r="D2013" t="str">
            <v>Operetto Pinot Grigio Rosato delle Venezie DOC</v>
          </cell>
          <cell r="E2013" t="str">
            <v>EA</v>
          </cell>
          <cell r="F2013">
            <v>6</v>
          </cell>
          <cell r="G2013" t="str">
            <v>75 cl x 6</v>
          </cell>
          <cell r="H2013" t="str">
            <v>S</v>
          </cell>
          <cell r="I2013" t="str">
            <v>Italy</v>
          </cell>
          <cell r="J2013" t="str">
            <v>Italy</v>
          </cell>
          <cell r="K2013" t="str">
            <v>Veneto</v>
          </cell>
          <cell r="L2013" t="str">
            <v>Still Rose</v>
          </cell>
          <cell r="M2013" t="str">
            <v>Price Fighter</v>
          </cell>
          <cell r="N2013">
            <v>1.8264</v>
          </cell>
          <cell r="O2013">
            <v>2.6718999999999999</v>
          </cell>
        </row>
        <row r="2014">
          <cell r="B2014">
            <v>45490</v>
          </cell>
          <cell r="C2014" t="str">
            <v>ORG AMABELLI SPUMANTE 75X6</v>
          </cell>
          <cell r="D2014" t="str">
            <v>Amabelli Spumante Brut Organic, Emilia Romagna</v>
          </cell>
          <cell r="E2014" t="str">
            <v>EA</v>
          </cell>
          <cell r="F2014">
            <v>6</v>
          </cell>
          <cell r="G2014" t="str">
            <v>75 cl x 6</v>
          </cell>
          <cell r="H2014" t="str">
            <v>S</v>
          </cell>
          <cell r="I2014" t="str">
            <v>Italy</v>
          </cell>
          <cell r="J2014" t="str">
            <v>Italy</v>
          </cell>
          <cell r="K2014" t="str">
            <v>Emilia Romagna</v>
          </cell>
          <cell r="L2014" t="str">
            <v>Sparkling White</v>
          </cell>
          <cell r="M2014" t="str">
            <v>Price Fighter</v>
          </cell>
          <cell r="N2014">
            <v>2.2065000000000001</v>
          </cell>
          <cell r="O2014">
            <v>2.6718999999999999</v>
          </cell>
        </row>
        <row r="2015">
          <cell r="B2015">
            <v>45519</v>
          </cell>
          <cell r="C2015" t="str">
            <v>ORG CORTE CAMARI GRILLO 75X6</v>
          </cell>
          <cell r="D2015" t="str">
            <v>Corte Camarì Grillo Organic, Sicilia</v>
          </cell>
          <cell r="E2015" t="str">
            <v>EA</v>
          </cell>
          <cell r="F2015">
            <v>6</v>
          </cell>
          <cell r="G2015" t="str">
            <v>75 cl x 6</v>
          </cell>
          <cell r="H2015" t="str">
            <v>S</v>
          </cell>
          <cell r="I2015" t="str">
            <v>Italy</v>
          </cell>
          <cell r="J2015" t="str">
            <v>Italy</v>
          </cell>
          <cell r="K2015" t="str">
            <v>Sicilia</v>
          </cell>
          <cell r="L2015" t="str">
            <v>Still White</v>
          </cell>
          <cell r="M2015" t="str">
            <v>Good</v>
          </cell>
          <cell r="N2015">
            <v>2.6177000000000001</v>
          </cell>
          <cell r="O2015">
            <v>2.6718999999999999</v>
          </cell>
        </row>
        <row r="2016">
          <cell r="B2016">
            <v>45546</v>
          </cell>
          <cell r="C2016" t="str">
            <v>CORTE CAMARI NERO D'AVOLA 75X6</v>
          </cell>
          <cell r="D2016" t="str">
            <v>Corte Camarì Nero d'Avola, Sicilia</v>
          </cell>
          <cell r="E2016" t="str">
            <v>EA</v>
          </cell>
          <cell r="F2016">
            <v>6</v>
          </cell>
          <cell r="G2016" t="str">
            <v>75 cl x 6</v>
          </cell>
          <cell r="H2016" t="str">
            <v>S</v>
          </cell>
          <cell r="I2016" t="str">
            <v>Italy</v>
          </cell>
          <cell r="J2016" t="str">
            <v>Italy</v>
          </cell>
          <cell r="K2016" t="str">
            <v>Italy</v>
          </cell>
          <cell r="L2016" t="str">
            <v>Still Red</v>
          </cell>
          <cell r="M2016" t="str">
            <v>Good</v>
          </cell>
          <cell r="N2016">
            <v>2.6450999999999998</v>
          </cell>
          <cell r="O2016">
            <v>2.6718999999999999</v>
          </cell>
        </row>
        <row r="2017">
          <cell r="B2017">
            <v>45547</v>
          </cell>
          <cell r="C2017" t="str">
            <v>CORT CAM NERO D'AVO APPAS 75X6</v>
          </cell>
          <cell r="D2017" t="str">
            <v>Corte Camarì Nero d'Avola Appassimento, Sicilia</v>
          </cell>
          <cell r="E2017" t="str">
            <v>EA</v>
          </cell>
          <cell r="F2017">
            <v>6</v>
          </cell>
          <cell r="G2017" t="str">
            <v>75 cl x 6</v>
          </cell>
          <cell r="H2017" t="str">
            <v>S</v>
          </cell>
          <cell r="I2017" t="str">
            <v>Italy</v>
          </cell>
          <cell r="J2017" t="str">
            <v>Italy</v>
          </cell>
          <cell r="K2017" t="str">
            <v>Italy</v>
          </cell>
          <cell r="L2017" t="str">
            <v>Still Red</v>
          </cell>
          <cell r="M2017" t="str">
            <v>Good</v>
          </cell>
          <cell r="N2017">
            <v>3.4346000000000001</v>
          </cell>
          <cell r="O2017">
            <v>2.6718999999999999</v>
          </cell>
        </row>
        <row r="2018">
          <cell r="B2018">
            <v>45548</v>
          </cell>
          <cell r="C2018" t="str">
            <v>ORG AMABELLI TREBIANNO 75X6</v>
          </cell>
          <cell r="D2018" t="str">
            <v>Amabelli Trebbiano Organic, Emilia Romagna</v>
          </cell>
          <cell r="E2018" t="str">
            <v>EA</v>
          </cell>
          <cell r="F2018">
            <v>6</v>
          </cell>
          <cell r="G2018" t="str">
            <v>75 cl x 6</v>
          </cell>
          <cell r="H2018" t="str">
            <v>S</v>
          </cell>
          <cell r="I2018" t="str">
            <v>Italy</v>
          </cell>
          <cell r="J2018" t="str">
            <v>Italy</v>
          </cell>
          <cell r="K2018" t="str">
            <v>Italy</v>
          </cell>
          <cell r="L2018" t="str">
            <v>Still White</v>
          </cell>
          <cell r="M2018" t="str">
            <v>Price Fighter</v>
          </cell>
          <cell r="N2018">
            <v>1.8995</v>
          </cell>
          <cell r="O2018">
            <v>2.3513000000000002</v>
          </cell>
        </row>
        <row r="2019">
          <cell r="B2019">
            <v>45549</v>
          </cell>
          <cell r="C2019" t="str">
            <v>ORG AMABELLI SANGIOVESE 75X6</v>
          </cell>
          <cell r="D2019" t="str">
            <v>Amabelli Sangiovese Rubicone Organic, Emilia Romagna</v>
          </cell>
          <cell r="E2019" t="str">
            <v>EA</v>
          </cell>
          <cell r="F2019">
            <v>6</v>
          </cell>
          <cell r="G2019" t="str">
            <v>75 cl x 6</v>
          </cell>
          <cell r="H2019" t="str">
            <v>S</v>
          </cell>
          <cell r="I2019" t="str">
            <v>Italy</v>
          </cell>
          <cell r="J2019" t="str">
            <v>Italy</v>
          </cell>
          <cell r="K2019" t="str">
            <v>Italy</v>
          </cell>
          <cell r="L2019" t="str">
            <v>Still Red</v>
          </cell>
          <cell r="M2019" t="str">
            <v>Price Fighter</v>
          </cell>
          <cell r="N2019">
            <v>2.1625999999999999</v>
          </cell>
          <cell r="O2019">
            <v>2.6718999999999999</v>
          </cell>
        </row>
        <row r="2020">
          <cell r="B2020">
            <v>45702</v>
          </cell>
          <cell r="C2020" t="str">
            <v>MASSERIA BORGO VERMENTINO 75X6</v>
          </cell>
          <cell r="D2020" t="str">
            <v>Masseria Borgo dei Trulli Vermentino, Salento</v>
          </cell>
          <cell r="E2020" t="str">
            <v>EA</v>
          </cell>
          <cell r="F2020">
            <v>6</v>
          </cell>
          <cell r="G2020" t="str">
            <v>75 cl x 6</v>
          </cell>
          <cell r="H2020" t="str">
            <v>S</v>
          </cell>
          <cell r="I2020" t="str">
            <v>Italy</v>
          </cell>
          <cell r="J2020" t="str">
            <v>Italy</v>
          </cell>
          <cell r="K2020" t="str">
            <v>Italy</v>
          </cell>
          <cell r="L2020" t="str">
            <v>Still White</v>
          </cell>
          <cell r="M2020" t="str">
            <v>Price Fighter</v>
          </cell>
          <cell r="N2020">
            <v>2.5135000000000001</v>
          </cell>
          <cell r="O2020">
            <v>2.6718999999999999</v>
          </cell>
        </row>
        <row r="2021">
          <cell r="B2021">
            <v>45703</v>
          </cell>
          <cell r="C2021" t="str">
            <v>MASSERIA BORGO SARACENA 75X6</v>
          </cell>
          <cell r="D2021" t="str">
            <v>Masseria Borgo dei Trulli Primitivo Saracena, Salento</v>
          </cell>
          <cell r="E2021" t="str">
            <v>EA</v>
          </cell>
          <cell r="F2021">
            <v>6</v>
          </cell>
          <cell r="G2021" t="str">
            <v>75 cl x 6</v>
          </cell>
          <cell r="H2021" t="str">
            <v>S</v>
          </cell>
          <cell r="I2021" t="str">
            <v>Italy</v>
          </cell>
          <cell r="J2021" t="str">
            <v>Italy</v>
          </cell>
          <cell r="K2021" t="str">
            <v>Italy</v>
          </cell>
          <cell r="L2021" t="str">
            <v>Still Red</v>
          </cell>
          <cell r="M2021" t="str">
            <v>Good</v>
          </cell>
          <cell r="N2021">
            <v>4.8380999999999998</v>
          </cell>
          <cell r="O2021">
            <v>3.2063000000000001</v>
          </cell>
        </row>
        <row r="2022">
          <cell r="B2022">
            <v>67894</v>
          </cell>
          <cell r="C2022" t="str">
            <v>PETIT PAPILLON ROUGE 75X6</v>
          </cell>
          <cell r="D2022" t="str">
            <v>Petit Papillon Grenache Rouge IGP Pays d'Oc</v>
          </cell>
          <cell r="E2022" t="str">
            <v>EA</v>
          </cell>
          <cell r="F2022">
            <v>6</v>
          </cell>
          <cell r="G2022" t="str">
            <v>75 cl x 6</v>
          </cell>
          <cell r="H2022" t="str">
            <v>S</v>
          </cell>
          <cell r="I2022" t="str">
            <v>France</v>
          </cell>
          <cell r="J2022" t="str">
            <v>France</v>
          </cell>
          <cell r="K2022" t="str">
            <v>Languedoc-Roussillon</v>
          </cell>
          <cell r="M2022" t="str">
            <v>Price Fighter</v>
          </cell>
          <cell r="N2022">
            <v>2.0731000000000002</v>
          </cell>
          <cell r="O2022">
            <v>2.6718999999999999</v>
          </cell>
        </row>
        <row r="2023">
          <cell r="B2023">
            <v>70885</v>
          </cell>
          <cell r="C2023" t="str">
            <v>PETIT PAPILLON BLANC 75X6</v>
          </cell>
          <cell r="D2023" t="str">
            <v>Petit Papillon Grenache Blanc Vin de France</v>
          </cell>
          <cell r="E2023" t="str">
            <v>EA</v>
          </cell>
          <cell r="F2023">
            <v>6</v>
          </cell>
          <cell r="G2023" t="str">
            <v>75 cl x 6</v>
          </cell>
          <cell r="H2023" t="str">
            <v>S</v>
          </cell>
          <cell r="I2023" t="str">
            <v>France</v>
          </cell>
          <cell r="J2023" t="str">
            <v>France</v>
          </cell>
          <cell r="K2023" t="str">
            <v>France</v>
          </cell>
          <cell r="M2023" t="str">
            <v>Price Fighter</v>
          </cell>
          <cell r="N2023">
            <v>2.0731000000000002</v>
          </cell>
          <cell r="O2023">
            <v>2.6718999999999999</v>
          </cell>
        </row>
        <row r="2024">
          <cell r="B2024">
            <v>70941</v>
          </cell>
          <cell r="C2024" t="str">
            <v>PETIT PAPILLON ROSE 75X6</v>
          </cell>
          <cell r="D2024" t="str">
            <v>Petit Papillon Grenache Rose IGP Pays d'Oc</v>
          </cell>
          <cell r="E2024" t="str">
            <v>EA</v>
          </cell>
          <cell r="F2024">
            <v>6</v>
          </cell>
          <cell r="G2024" t="str">
            <v>75 cl x 6</v>
          </cell>
          <cell r="H2024" t="str">
            <v>S</v>
          </cell>
          <cell r="I2024" t="str">
            <v>France</v>
          </cell>
          <cell r="J2024" t="str">
            <v>France</v>
          </cell>
          <cell r="K2024" t="str">
            <v>Languedoc-Roussillon</v>
          </cell>
          <cell r="M2024" t="str">
            <v>Price Fighter</v>
          </cell>
          <cell r="N2024">
            <v>2.0379999999999998</v>
          </cell>
          <cell r="O2024">
            <v>2.6718999999999999</v>
          </cell>
        </row>
        <row r="2025">
          <cell r="B2025">
            <v>35806</v>
          </cell>
          <cell r="C2025" t="str">
            <v>ANTICA CINTA FIAS CHIANT 75X12</v>
          </cell>
          <cell r="D2025" t="str">
            <v>Chianti Antica Cinta Fiasco, Tenute Piccini</v>
          </cell>
          <cell r="E2025" t="str">
            <v>EA</v>
          </cell>
          <cell r="F2025">
            <v>12</v>
          </cell>
          <cell r="G2025" t="str">
            <v>75 cl x 12</v>
          </cell>
          <cell r="H2025" t="str">
            <v>S</v>
          </cell>
          <cell r="I2025" t="str">
            <v>Italy</v>
          </cell>
          <cell r="J2025" t="str">
            <v>Italy</v>
          </cell>
          <cell r="K2025" t="str">
            <v>Toscana</v>
          </cell>
          <cell r="M2025" t="str">
            <v>Good</v>
          </cell>
          <cell r="N2025">
            <v>3.8306</v>
          </cell>
          <cell r="O2025">
            <v>2.6718999999999999</v>
          </cell>
        </row>
        <row r="2026">
          <cell r="B2026">
            <v>35807</v>
          </cell>
          <cell r="C2026" t="str">
            <v>ANTICA CINTA RISERVA 75X6</v>
          </cell>
          <cell r="D2026" t="str">
            <v>Chianti Riserva,"Antica Cinta" Tenute Piccini</v>
          </cell>
          <cell r="E2026" t="str">
            <v>EA</v>
          </cell>
          <cell r="F2026">
            <v>6</v>
          </cell>
          <cell r="G2026" t="str">
            <v>75 cl x 6</v>
          </cell>
          <cell r="H2026" t="str">
            <v>S</v>
          </cell>
          <cell r="I2026" t="str">
            <v>Italy</v>
          </cell>
          <cell r="J2026" t="str">
            <v>Italy</v>
          </cell>
          <cell r="K2026" t="str">
            <v>Toscana</v>
          </cell>
          <cell r="L2026" t="str">
            <v>Still Red</v>
          </cell>
          <cell r="M2026" t="str">
            <v>Good</v>
          </cell>
          <cell r="N2026">
            <v>2.3818999999999999</v>
          </cell>
          <cell r="O2026">
            <v>2.6718999999999999</v>
          </cell>
        </row>
        <row r="2027">
          <cell r="B2027">
            <v>35808</v>
          </cell>
          <cell r="C2027" t="str">
            <v>ANTICA CINTA CHIANTI 75X6</v>
          </cell>
          <cell r="D2027" t="str">
            <v>Chianti Antica Cinta, Tenute Piccini</v>
          </cell>
          <cell r="E2027" t="str">
            <v>EA</v>
          </cell>
          <cell r="F2027">
            <v>6</v>
          </cell>
          <cell r="G2027" t="str">
            <v>75 cl x 6</v>
          </cell>
          <cell r="H2027" t="str">
            <v>S</v>
          </cell>
          <cell r="I2027" t="str">
            <v>Italy</v>
          </cell>
          <cell r="J2027" t="str">
            <v>Italy</v>
          </cell>
          <cell r="K2027" t="str">
            <v>Toscana</v>
          </cell>
          <cell r="L2027" t="str">
            <v>Still Red</v>
          </cell>
          <cell r="M2027" t="str">
            <v>Good</v>
          </cell>
          <cell r="N2027">
            <v>2.2942</v>
          </cell>
          <cell r="O2027">
            <v>2.6718999999999999</v>
          </cell>
        </row>
        <row r="2028">
          <cell r="B2028">
            <v>35838</v>
          </cell>
          <cell r="C2028" t="str">
            <v>POGGIO CHETO CHIANTI 75X6</v>
          </cell>
          <cell r="D2028" t="str">
            <v>Chianti Classico, "Poggio Cheto" Tenute Piccini</v>
          </cell>
          <cell r="E2028" t="str">
            <v>EA</v>
          </cell>
          <cell r="F2028">
            <v>6</v>
          </cell>
          <cell r="G2028" t="str">
            <v>75 cl x 6</v>
          </cell>
          <cell r="H2028" t="str">
            <v>S</v>
          </cell>
          <cell r="I2028" t="str">
            <v>Italy</v>
          </cell>
          <cell r="J2028" t="str">
            <v>Italy</v>
          </cell>
          <cell r="K2028" t="str">
            <v>Toscana</v>
          </cell>
          <cell r="L2028" t="str">
            <v>Still Red</v>
          </cell>
          <cell r="M2028" t="str">
            <v>Good</v>
          </cell>
          <cell r="N2028">
            <v>3.7416</v>
          </cell>
          <cell r="O2028">
            <v>2.6718999999999999</v>
          </cell>
        </row>
        <row r="2029">
          <cell r="B2029">
            <v>37562</v>
          </cell>
          <cell r="C2029" t="str">
            <v>POGGIO CHETO GRAN SELEZ 75X6</v>
          </cell>
          <cell r="D2029" t="str">
            <v>Chianti Classico Gran Selezione, "Poggio Cheto" Tenute Piccini</v>
          </cell>
          <cell r="E2029" t="str">
            <v>EA</v>
          </cell>
          <cell r="F2029">
            <v>6</v>
          </cell>
          <cell r="G2029" t="str">
            <v>75 cl x 6</v>
          </cell>
          <cell r="H2029" t="str">
            <v>U</v>
          </cell>
          <cell r="I2029" t="str">
            <v>Italy</v>
          </cell>
          <cell r="J2029" t="str">
            <v>Italy</v>
          </cell>
          <cell r="K2029" t="str">
            <v>Toscana</v>
          </cell>
          <cell r="L2029" t="str">
            <v>Still Red</v>
          </cell>
          <cell r="M2029" t="str">
            <v>Better</v>
          </cell>
          <cell r="N2029">
            <v>6.4608999999999996</v>
          </cell>
          <cell r="O2029">
            <v>2.6718999999999999</v>
          </cell>
        </row>
        <row r="2030">
          <cell r="B2030">
            <v>66675</v>
          </cell>
          <cell r="C2030" t="str">
            <v>PICCINI 1882 SPUMANTE NV 75X6</v>
          </cell>
          <cell r="D2030" t="str">
            <v>Piccini 1882 Spumante NV</v>
          </cell>
          <cell r="E2030" t="str">
            <v>EA</v>
          </cell>
          <cell r="F2030">
            <v>6</v>
          </cell>
          <cell r="G2030" t="str">
            <v>75 cl x 6</v>
          </cell>
          <cell r="H2030" t="str">
            <v>S</v>
          </cell>
          <cell r="I2030" t="str">
            <v>Italy</v>
          </cell>
          <cell r="J2030" t="str">
            <v>Italy</v>
          </cell>
          <cell r="K2030" t="str">
            <v>Italy</v>
          </cell>
          <cell r="M2030" t="str">
            <v>Good</v>
          </cell>
          <cell r="N2030">
            <v>2.1421000000000001</v>
          </cell>
          <cell r="O2030">
            <v>2.3513000000000002</v>
          </cell>
        </row>
        <row r="2031">
          <cell r="B2031">
            <v>72430</v>
          </cell>
          <cell r="C2031" t="str">
            <v>PICCINI MEMORO SPARKLING 75X6</v>
          </cell>
          <cell r="D2031" t="str">
            <v>Piccini Memoro Cuvee Spumante Extra Dry NV</v>
          </cell>
          <cell r="E2031" t="str">
            <v>EA</v>
          </cell>
          <cell r="F2031">
            <v>6</v>
          </cell>
          <cell r="G2031" t="str">
            <v>75 cl x 6</v>
          </cell>
          <cell r="H2031" t="str">
            <v>S</v>
          </cell>
          <cell r="I2031" t="str">
            <v>Italy</v>
          </cell>
          <cell r="J2031" t="str">
            <v>Italy</v>
          </cell>
          <cell r="K2031" t="str">
            <v>Italy</v>
          </cell>
          <cell r="M2031" t="str">
            <v>Price Fighter</v>
          </cell>
          <cell r="N2031">
            <v>1.8859999999999999</v>
          </cell>
          <cell r="O2031">
            <v>2.3513000000000002</v>
          </cell>
        </row>
        <row r="2032">
          <cell r="B2032">
            <v>68223</v>
          </cell>
          <cell r="C2032" t="str">
            <v>RIDGEVIEW FITZROVIA RSENV 75X6</v>
          </cell>
          <cell r="D2032" t="str">
            <v>Ridgeview Fitzrovia Brut Rose NV, England</v>
          </cell>
          <cell r="E2032" t="str">
            <v>EA</v>
          </cell>
          <cell r="F2032">
            <v>6</v>
          </cell>
          <cell r="G2032" t="str">
            <v>75 cl x 6</v>
          </cell>
          <cell r="H2032" t="str">
            <v>U</v>
          </cell>
          <cell r="I2032" t="str">
            <v>United Kingdom</v>
          </cell>
          <cell r="J2032" t="str">
            <v>England</v>
          </cell>
          <cell r="K2032" t="str">
            <v>England</v>
          </cell>
          <cell r="M2032" t="str">
            <v>Best</v>
          </cell>
          <cell r="N2032">
            <v>16.174099999999999</v>
          </cell>
          <cell r="O2032">
            <v>2.6718999999999999</v>
          </cell>
        </row>
        <row r="2033">
          <cell r="B2033">
            <v>68224</v>
          </cell>
          <cell r="C2033" t="str">
            <v>RIDGEVIEW BLOOMSBURY 75X6</v>
          </cell>
          <cell r="D2033" t="str">
            <v>Ridgeview Bloomsbury Brut NV, England</v>
          </cell>
          <cell r="E2033" t="str">
            <v>EA</v>
          </cell>
          <cell r="F2033">
            <v>6</v>
          </cell>
          <cell r="G2033" t="str">
            <v>75 cl x 6</v>
          </cell>
          <cell r="H2033" t="str">
            <v>S</v>
          </cell>
          <cell r="I2033" t="str">
            <v>United Kingdom</v>
          </cell>
          <cell r="J2033" t="str">
            <v>England</v>
          </cell>
          <cell r="K2033" t="str">
            <v>England</v>
          </cell>
          <cell r="M2033" t="str">
            <v>Better</v>
          </cell>
          <cell r="N2033">
            <v>13.6441</v>
          </cell>
          <cell r="O2033">
            <v>2.6718999999999999</v>
          </cell>
        </row>
        <row r="2034">
          <cell r="B2034">
            <v>69058</v>
          </cell>
          <cell r="C2034" t="str">
            <v>RIDGEVIEW CAV SIMPSON NV 75X6</v>
          </cell>
          <cell r="D2034" t="str">
            <v>Ridgeview Cavendish 'Simpson's Label' Brut NV</v>
          </cell>
          <cell r="E2034" t="str">
            <v>EA</v>
          </cell>
          <cell r="F2034">
            <v>6</v>
          </cell>
          <cell r="G2034" t="str">
            <v>75 cl x 6</v>
          </cell>
          <cell r="H2034" t="str">
            <v>U</v>
          </cell>
          <cell r="I2034" t="str">
            <v>United Kingdom</v>
          </cell>
          <cell r="J2034" t="str">
            <v>England</v>
          </cell>
          <cell r="K2034" t="str">
            <v>England</v>
          </cell>
          <cell r="M2034" t="str">
            <v>Best</v>
          </cell>
          <cell r="N2034">
            <v>12.5176</v>
          </cell>
          <cell r="O2034">
            <v>2.6718999999999999</v>
          </cell>
        </row>
        <row r="2035">
          <cell r="B2035">
            <v>71894</v>
          </cell>
          <cell r="C2035" t="str">
            <v>RIDGEVIEW CAVENDISH NV 75X6</v>
          </cell>
          <cell r="D2035" t="str">
            <v>Ridgeview Cavendish Brut NV</v>
          </cell>
          <cell r="E2035" t="str">
            <v>EA</v>
          </cell>
          <cell r="F2035">
            <v>6</v>
          </cell>
          <cell r="G2035" t="str">
            <v>75 cl x 6</v>
          </cell>
          <cell r="H2035" t="str">
            <v>U</v>
          </cell>
          <cell r="I2035" t="str">
            <v>United Kingdom</v>
          </cell>
          <cell r="J2035" t="str">
            <v>England</v>
          </cell>
          <cell r="K2035" t="str">
            <v>England</v>
          </cell>
          <cell r="M2035" t="str">
            <v>Best</v>
          </cell>
          <cell r="N2035">
            <v>13.8841</v>
          </cell>
          <cell r="O2035">
            <v>2.6718999999999999</v>
          </cell>
        </row>
        <row r="2036">
          <cell r="B2036">
            <v>7430714</v>
          </cell>
          <cell r="C2036" t="str">
            <v>RIDGEVIEW ROSE DE NOIRS14 75X6</v>
          </cell>
          <cell r="D2036" t="str">
            <v>Ridgeview Rosé de Noirs Brut 2014</v>
          </cell>
          <cell r="E2036" t="str">
            <v>EA</v>
          </cell>
          <cell r="F2036">
            <v>6</v>
          </cell>
          <cell r="G2036" t="str">
            <v>75 cl x 6</v>
          </cell>
          <cell r="H2036" t="str">
            <v>U</v>
          </cell>
          <cell r="I2036" t="str">
            <v>United Kingdom</v>
          </cell>
          <cell r="J2036" t="str">
            <v>England</v>
          </cell>
          <cell r="K2036" t="str">
            <v>England</v>
          </cell>
          <cell r="M2036" t="str">
            <v>Best</v>
          </cell>
          <cell r="N2036">
            <v>19.738299999999999</v>
          </cell>
          <cell r="O2036">
            <v>2.6718999999999999</v>
          </cell>
        </row>
        <row r="2037">
          <cell r="B2037">
            <v>7430716</v>
          </cell>
          <cell r="C2037" t="str">
            <v>RIDGEVIEW ROSE DE NOIRS16 75X6</v>
          </cell>
          <cell r="D2037" t="str">
            <v>Ridgeview Rosé de Noirs Brut 2016</v>
          </cell>
          <cell r="E2037" t="str">
            <v>EA</v>
          </cell>
          <cell r="F2037">
            <v>6</v>
          </cell>
          <cell r="G2037" t="str">
            <v>75 cl x 6</v>
          </cell>
          <cell r="H2037" t="str">
            <v>U</v>
          </cell>
          <cell r="I2037" t="str">
            <v>United Kingdom</v>
          </cell>
          <cell r="J2037" t="str">
            <v>England</v>
          </cell>
          <cell r="K2037" t="str">
            <v>England</v>
          </cell>
          <cell r="M2037" t="str">
            <v>Best</v>
          </cell>
          <cell r="N2037">
            <v>24.2241</v>
          </cell>
          <cell r="O2037">
            <v>2.6718999999999999</v>
          </cell>
        </row>
        <row r="2038">
          <cell r="B2038">
            <v>7430718</v>
          </cell>
          <cell r="C2038" t="str">
            <v>RIDGEVIEW ROSE DE NOIRS18 75X6</v>
          </cell>
          <cell r="D2038" t="str">
            <v>Ridgeview Rosé de Noirs Brut 2018</v>
          </cell>
          <cell r="E2038" t="str">
            <v>EA</v>
          </cell>
          <cell r="F2038">
            <v>6</v>
          </cell>
          <cell r="G2038" t="str">
            <v>75 cl x 6</v>
          </cell>
          <cell r="H2038" t="str">
            <v>U</v>
          </cell>
          <cell r="I2038" t="str">
            <v>United Kingdom</v>
          </cell>
          <cell r="J2038" t="str">
            <v>England</v>
          </cell>
          <cell r="K2038" t="str">
            <v>England</v>
          </cell>
          <cell r="M2038" t="str">
            <v>Best</v>
          </cell>
          <cell r="N2038">
            <v>24.2241</v>
          </cell>
          <cell r="O2038">
            <v>2.6718999999999999</v>
          </cell>
        </row>
        <row r="2039">
          <cell r="B2039">
            <v>7637515</v>
          </cell>
          <cell r="C2039" t="str">
            <v>RIDGEVIEW BL DE BLS 15 75X6</v>
          </cell>
          <cell r="D2039" t="str">
            <v>Ridgeview Blanc de Blancs Brut 2015</v>
          </cell>
          <cell r="E2039" t="str">
            <v>EA</v>
          </cell>
          <cell r="F2039">
            <v>6</v>
          </cell>
          <cell r="G2039" t="str">
            <v>75 cl x 6</v>
          </cell>
          <cell r="H2039" t="str">
            <v>U</v>
          </cell>
          <cell r="I2039" t="str">
            <v>United Kingdom</v>
          </cell>
          <cell r="J2039" t="str">
            <v>England</v>
          </cell>
          <cell r="K2039" t="str">
            <v>England</v>
          </cell>
          <cell r="M2039" t="str">
            <v>Best</v>
          </cell>
          <cell r="N2039">
            <v>24.3231</v>
          </cell>
          <cell r="O2039">
            <v>2.6718999999999999</v>
          </cell>
        </row>
        <row r="2040">
          <cell r="B2040">
            <v>7637516</v>
          </cell>
          <cell r="C2040" t="str">
            <v>RIDGEVIEW BL DE BLS 16 75X6</v>
          </cell>
          <cell r="D2040" t="str">
            <v>Ridgeview Blanc de Blancs Brut 2016</v>
          </cell>
          <cell r="E2040" t="str">
            <v>EA</v>
          </cell>
          <cell r="F2040">
            <v>6</v>
          </cell>
          <cell r="G2040" t="str">
            <v>75 cl x 6</v>
          </cell>
          <cell r="H2040" t="str">
            <v>U</v>
          </cell>
          <cell r="I2040" t="str">
            <v>United Kingdom</v>
          </cell>
          <cell r="J2040" t="str">
            <v>England</v>
          </cell>
          <cell r="K2040" t="str">
            <v>England</v>
          </cell>
          <cell r="M2040" t="str">
            <v>Best</v>
          </cell>
          <cell r="N2040">
            <v>28.747599999999998</v>
          </cell>
          <cell r="O2040">
            <v>2.6718999999999999</v>
          </cell>
        </row>
        <row r="2041">
          <cell r="B2041">
            <v>7637517</v>
          </cell>
          <cell r="C2041" t="str">
            <v>RIDGEVIEW BL DE BLS 17 75X6</v>
          </cell>
          <cell r="D2041" t="str">
            <v>Ridgeview Blanc de Blancs Brut 2017</v>
          </cell>
          <cell r="E2041" t="str">
            <v>EA</v>
          </cell>
          <cell r="F2041">
            <v>6</v>
          </cell>
          <cell r="G2041" t="str">
            <v>75 cl x 6</v>
          </cell>
          <cell r="H2041" t="str">
            <v>U</v>
          </cell>
          <cell r="I2041" t="str">
            <v>United Kingdom</v>
          </cell>
          <cell r="J2041" t="str">
            <v>England</v>
          </cell>
          <cell r="K2041" t="str">
            <v>England</v>
          </cell>
          <cell r="M2041" t="str">
            <v>Best</v>
          </cell>
          <cell r="N2041">
            <v>28.6541</v>
          </cell>
          <cell r="O2041">
            <v>2.6718999999999999</v>
          </cell>
        </row>
        <row r="2042">
          <cell r="B2042">
            <v>7637518</v>
          </cell>
          <cell r="C2042" t="str">
            <v>RIDGEVIEW BL DE BLS 18 75X6</v>
          </cell>
          <cell r="D2042" t="str">
            <v>Ridgeview Blanc de Blancs Brut 2018</v>
          </cell>
          <cell r="E2042" t="str">
            <v>EA</v>
          </cell>
          <cell r="F2042">
            <v>6</v>
          </cell>
          <cell r="G2042" t="str">
            <v>75 cl x 6</v>
          </cell>
          <cell r="H2042" t="str">
            <v>U</v>
          </cell>
          <cell r="I2042" t="str">
            <v>United Kingdom</v>
          </cell>
          <cell r="J2042" t="str">
            <v>England</v>
          </cell>
          <cell r="K2042" t="str">
            <v>England</v>
          </cell>
          <cell r="M2042" t="str">
            <v>Best</v>
          </cell>
          <cell r="N2042">
            <v>29.2224</v>
          </cell>
          <cell r="O2042">
            <v>2.6718999999999999</v>
          </cell>
        </row>
        <row r="2043">
          <cell r="B2043">
            <v>7637614</v>
          </cell>
          <cell r="C2043" t="str">
            <v>RIDGEVIEW BLANC DE NOIR14 75X6</v>
          </cell>
          <cell r="D2043" t="str">
            <v>Ridgeview Blanc de Noirs Brut 2014</v>
          </cell>
          <cell r="E2043" t="str">
            <v>EA</v>
          </cell>
          <cell r="F2043">
            <v>6</v>
          </cell>
          <cell r="G2043" t="str">
            <v>75 cl x 6</v>
          </cell>
          <cell r="H2043" t="str">
            <v>U</v>
          </cell>
          <cell r="I2043" t="str">
            <v>United Kingdom</v>
          </cell>
          <cell r="J2043" t="str">
            <v>England</v>
          </cell>
          <cell r="K2043" t="str">
            <v>England</v>
          </cell>
          <cell r="M2043" t="str">
            <v>Best</v>
          </cell>
          <cell r="N2043">
            <v>19.644100000000002</v>
          </cell>
          <cell r="O2043">
            <v>2.6718999999999999</v>
          </cell>
        </row>
        <row r="2044">
          <cell r="B2044">
            <v>7637615</v>
          </cell>
          <cell r="C2044" t="str">
            <v>RIDGEVIEW BLANC DE NOIR15 75X6</v>
          </cell>
          <cell r="D2044" t="str">
            <v>Ridgeview Blanc de Noirs Brut 2015</v>
          </cell>
          <cell r="E2044" t="str">
            <v>EA</v>
          </cell>
          <cell r="F2044">
            <v>6</v>
          </cell>
          <cell r="G2044" t="str">
            <v>75 cl x 6</v>
          </cell>
          <cell r="H2044" t="str">
            <v>U</v>
          </cell>
          <cell r="I2044" t="str">
            <v>United Kingdom</v>
          </cell>
          <cell r="J2044" t="str">
            <v>England</v>
          </cell>
          <cell r="K2044" t="str">
            <v>England</v>
          </cell>
          <cell r="M2044" t="str">
            <v>Best</v>
          </cell>
          <cell r="N2044">
            <v>23.317599999999999</v>
          </cell>
          <cell r="O2044">
            <v>2.6718999999999999</v>
          </cell>
        </row>
        <row r="2045">
          <cell r="B2045">
            <v>72082</v>
          </cell>
          <cell r="C2045" t="str">
            <v>FW RIDGEVIEW BL DE BLS08 150X1</v>
          </cell>
          <cell r="D2045" t="str">
            <v>Ridgeview Blanc de Blancs 2008</v>
          </cell>
          <cell r="E2045" t="str">
            <v>CS</v>
          </cell>
          <cell r="F2045">
            <v>1</v>
          </cell>
          <cell r="G2045" t="str">
            <v>150cl x 1</v>
          </cell>
          <cell r="H2045" t="str">
            <v>U</v>
          </cell>
          <cell r="I2045" t="str">
            <v>United Kingdom</v>
          </cell>
          <cell r="J2045" t="str">
            <v>England</v>
          </cell>
          <cell r="K2045" t="str">
            <v>England</v>
          </cell>
          <cell r="L2045" t="str">
            <v>Sparkling White</v>
          </cell>
          <cell r="M2045" t="str">
            <v>Fine Wine</v>
          </cell>
          <cell r="N2045">
            <v>68.216300000000004</v>
          </cell>
          <cell r="O2045">
            <v>5.3437999999999999</v>
          </cell>
        </row>
        <row r="2046">
          <cell r="B2046">
            <v>68807</v>
          </cell>
          <cell r="C2046" t="str">
            <v>SAN ABELLO MERLOT 75X12</v>
          </cell>
          <cell r="D2046" t="str">
            <v>San Abello Merlot</v>
          </cell>
          <cell r="E2046" t="str">
            <v>EA</v>
          </cell>
          <cell r="F2046">
            <v>12</v>
          </cell>
          <cell r="G2046" t="str">
            <v>75 cl x 12</v>
          </cell>
          <cell r="H2046" t="str">
            <v>S</v>
          </cell>
          <cell r="I2046" t="str">
            <v>Chile</v>
          </cell>
          <cell r="J2046" t="str">
            <v>Chile</v>
          </cell>
          <cell r="K2046" t="str">
            <v>Central Valley</v>
          </cell>
          <cell r="M2046" t="str">
            <v>Price Fighter</v>
          </cell>
          <cell r="N2046">
            <v>1.5248999999999999</v>
          </cell>
          <cell r="O2046">
            <v>2.6718999999999999</v>
          </cell>
        </row>
        <row r="2047">
          <cell r="B2047">
            <v>71362</v>
          </cell>
          <cell r="C2047" t="str">
            <v>SAN ABELLO ROSE 75X12</v>
          </cell>
          <cell r="D2047" t="str">
            <v>San Abello Rose</v>
          </cell>
          <cell r="E2047" t="str">
            <v>EA</v>
          </cell>
          <cell r="F2047">
            <v>12</v>
          </cell>
          <cell r="G2047" t="str">
            <v>75 cl x 12</v>
          </cell>
          <cell r="H2047" t="str">
            <v>S</v>
          </cell>
          <cell r="I2047" t="str">
            <v>Chile</v>
          </cell>
          <cell r="J2047" t="str">
            <v>Chile</v>
          </cell>
          <cell r="K2047" t="str">
            <v>Central Valley</v>
          </cell>
          <cell r="M2047" t="str">
            <v>Price Fighter</v>
          </cell>
          <cell r="N2047">
            <v>1.5248999999999999</v>
          </cell>
          <cell r="O2047">
            <v>2.6718999999999999</v>
          </cell>
        </row>
        <row r="2048">
          <cell r="B2048">
            <v>76192</v>
          </cell>
          <cell r="C2048" t="str">
            <v>STATUA PG ROSATO 75X12</v>
          </cell>
          <cell r="D2048" t="str">
            <v>Statua Pinot Grigio Rosato della Venezie</v>
          </cell>
          <cell r="E2048" t="str">
            <v>EA</v>
          </cell>
          <cell r="F2048">
            <v>12</v>
          </cell>
          <cell r="G2048" t="str">
            <v>75 cl x 12</v>
          </cell>
          <cell r="H2048" t="str">
            <v>U</v>
          </cell>
          <cell r="I2048" t="str">
            <v>Italy</v>
          </cell>
          <cell r="J2048" t="str">
            <v>Italy</v>
          </cell>
          <cell r="K2048" t="str">
            <v>Veneto</v>
          </cell>
          <cell r="M2048" t="str">
            <v>Price Fighter</v>
          </cell>
          <cell r="N2048">
            <v>1.6832</v>
          </cell>
          <cell r="O2048">
            <v>2.6718999999999999</v>
          </cell>
        </row>
        <row r="2049">
          <cell r="B2049">
            <v>42846</v>
          </cell>
          <cell r="C2049" t="str">
            <v>STATUA PG ROSATO 75X6</v>
          </cell>
          <cell r="D2049" t="str">
            <v>Statua Pinot Grigio Rosato delle Venezie DOC</v>
          </cell>
          <cell r="E2049" t="str">
            <v>EA</v>
          </cell>
          <cell r="F2049">
            <v>6</v>
          </cell>
          <cell r="G2049" t="str">
            <v>75 cl x 6</v>
          </cell>
          <cell r="H2049" t="str">
            <v>S</v>
          </cell>
          <cell r="I2049" t="str">
            <v>Italy</v>
          </cell>
          <cell r="J2049" t="str">
            <v>Italy</v>
          </cell>
          <cell r="K2049" t="str">
            <v>Veneto</v>
          </cell>
          <cell r="L2049" t="str">
            <v>Still Rose</v>
          </cell>
          <cell r="M2049" t="str">
            <v>Price Fighter</v>
          </cell>
          <cell r="N2049">
            <v>1.8264</v>
          </cell>
          <cell r="O2049">
            <v>2.6718999999999999</v>
          </cell>
        </row>
        <row r="2050">
          <cell r="B2050">
            <v>42847</v>
          </cell>
          <cell r="C2050" t="str">
            <v>STATUA PG VENEZIE 75X6</v>
          </cell>
          <cell r="D2050" t="str">
            <v>Statua Pinot Grigio delle Venezie DOC</v>
          </cell>
          <cell r="E2050" t="str">
            <v>EA</v>
          </cell>
          <cell r="F2050">
            <v>6</v>
          </cell>
          <cell r="G2050" t="str">
            <v>75 cl x 6</v>
          </cell>
          <cell r="H2050" t="str">
            <v>S</v>
          </cell>
          <cell r="I2050" t="str">
            <v>Italy</v>
          </cell>
          <cell r="J2050" t="str">
            <v>Italy</v>
          </cell>
          <cell r="K2050" t="str">
            <v>Veneto</v>
          </cell>
          <cell r="L2050" t="str">
            <v>Still White</v>
          </cell>
          <cell r="M2050" t="str">
            <v>Price Fighter</v>
          </cell>
          <cell r="N2050">
            <v>1.8264</v>
          </cell>
          <cell r="O2050">
            <v>2.6718999999999999</v>
          </cell>
        </row>
        <row r="2051">
          <cell r="B2051">
            <v>68721</v>
          </cell>
          <cell r="C2051" t="str">
            <v>STATUA NEGROAMARO 75X6</v>
          </cell>
          <cell r="D2051" t="str">
            <v>Statua Negroamaro Salento IGT</v>
          </cell>
          <cell r="E2051" t="str">
            <v>EA</v>
          </cell>
          <cell r="F2051">
            <v>6</v>
          </cell>
          <cell r="G2051" t="str">
            <v>75 cl x 6</v>
          </cell>
          <cell r="H2051" t="str">
            <v>S</v>
          </cell>
          <cell r="I2051" t="str">
            <v>Italy</v>
          </cell>
          <cell r="J2051" t="str">
            <v>Italy</v>
          </cell>
          <cell r="K2051" t="str">
            <v>Puglia</v>
          </cell>
          <cell r="M2051" t="str">
            <v>Price Fighter</v>
          </cell>
          <cell r="N2051">
            <v>1.8995</v>
          </cell>
          <cell r="O2051">
            <v>2.6718999999999999</v>
          </cell>
        </row>
        <row r="2052">
          <cell r="B2052">
            <v>42418</v>
          </cell>
          <cell r="C2052" t="str">
            <v>SUAVIA LE RIVE VERONE 18 75X6</v>
          </cell>
          <cell r="D2052" t="str">
            <v>Suavia Bianco Veronese  2018 Le Rive</v>
          </cell>
          <cell r="E2052" t="str">
            <v>EA</v>
          </cell>
          <cell r="F2052">
            <v>6</v>
          </cell>
          <cell r="G2052" t="str">
            <v>75 cl x 6</v>
          </cell>
          <cell r="H2052" t="str">
            <v>U</v>
          </cell>
          <cell r="I2052" t="str">
            <v>Italy</v>
          </cell>
          <cell r="J2052" t="str">
            <v>Italy</v>
          </cell>
          <cell r="K2052" t="str">
            <v>Veneto</v>
          </cell>
          <cell r="M2052" t="str">
            <v>Best</v>
          </cell>
          <cell r="N2052">
            <v>11.3293</v>
          </cell>
          <cell r="O2052">
            <v>2.6718999999999999</v>
          </cell>
        </row>
        <row r="2053">
          <cell r="B2053">
            <v>42419</v>
          </cell>
          <cell r="C2053" t="str">
            <v>ORG SOAVE CLASSICO SUAVIA 7</v>
          </cell>
          <cell r="D2053" t="str">
            <v xml:space="preserve">Soave Classico Organic Suavia
</v>
          </cell>
          <cell r="E2053" t="str">
            <v>EA</v>
          </cell>
          <cell r="F2053">
            <v>6</v>
          </cell>
          <cell r="G2053" t="str">
            <v>75 cl x 6</v>
          </cell>
          <cell r="H2053" t="str">
            <v>S</v>
          </cell>
          <cell r="I2053" t="str">
            <v>Italy</v>
          </cell>
          <cell r="J2053" t="str">
            <v>Italy</v>
          </cell>
          <cell r="K2053" t="str">
            <v>Veneto</v>
          </cell>
          <cell r="M2053" t="str">
            <v>Good</v>
          </cell>
          <cell r="N2053">
            <v>5.1012000000000004</v>
          </cell>
          <cell r="O2053">
            <v>2.6718999999999999</v>
          </cell>
        </row>
        <row r="2054">
          <cell r="B2054">
            <v>45655</v>
          </cell>
          <cell r="C2054" t="str">
            <v>SUAVIA LE RIVE VERONE 19 75X6</v>
          </cell>
          <cell r="D2054" t="str">
            <v>Suavia Bianco Veronese  2019 Le Rive</v>
          </cell>
          <cell r="E2054" t="str">
            <v>EA</v>
          </cell>
          <cell r="F2054">
            <v>6</v>
          </cell>
          <cell r="G2054" t="str">
            <v>75 cl x 6</v>
          </cell>
          <cell r="H2054" t="str">
            <v>S</v>
          </cell>
          <cell r="I2054" t="str">
            <v>Italy</v>
          </cell>
          <cell r="J2054" t="str">
            <v>Italy</v>
          </cell>
          <cell r="K2054" t="str">
            <v>Veneto</v>
          </cell>
          <cell r="M2054" t="str">
            <v>Best</v>
          </cell>
          <cell r="N2054">
            <v>11.1539</v>
          </cell>
          <cell r="O2054">
            <v>2.6718999999999999</v>
          </cell>
        </row>
        <row r="2055">
          <cell r="B2055">
            <v>74050</v>
          </cell>
          <cell r="C2055" t="str">
            <v>SUAVIA MASSIFITTI 17 75X6</v>
          </cell>
          <cell r="D2055" t="str">
            <v>Suavia Bianco Veronese IGT Massifitti 2017</v>
          </cell>
          <cell r="E2055" t="str">
            <v>EA</v>
          </cell>
          <cell r="F2055">
            <v>6</v>
          </cell>
          <cell r="G2055" t="str">
            <v>75 cl x 6</v>
          </cell>
          <cell r="H2055" t="str">
            <v>U</v>
          </cell>
          <cell r="I2055" t="str">
            <v>Italy</v>
          </cell>
          <cell r="J2055" t="str">
            <v>Italy</v>
          </cell>
          <cell r="K2055" t="str">
            <v>Veneto</v>
          </cell>
          <cell r="M2055" t="str">
            <v>Better</v>
          </cell>
          <cell r="N2055">
            <v>6.4996</v>
          </cell>
          <cell r="O2055">
            <v>2.6718999999999999</v>
          </cell>
        </row>
        <row r="2056">
          <cell r="B2056">
            <v>75996</v>
          </cell>
          <cell r="C2056" t="str">
            <v>MONTE CARBONARE SUAVI 75X6</v>
          </cell>
          <cell r="D2056" t="str">
            <v xml:space="preserve">Soave Classico Monte Carbonare Suavia 2019
</v>
          </cell>
          <cell r="E2056" t="str">
            <v>EA</v>
          </cell>
          <cell r="F2056">
            <v>6</v>
          </cell>
          <cell r="G2056" t="str">
            <v>75 cl x 6</v>
          </cell>
          <cell r="H2056" t="str">
            <v>S</v>
          </cell>
          <cell r="I2056" t="str">
            <v>Italy</v>
          </cell>
          <cell r="J2056" t="str">
            <v>Italy</v>
          </cell>
          <cell r="K2056" t="str">
            <v>Veneto</v>
          </cell>
          <cell r="M2056" t="str">
            <v>Better</v>
          </cell>
          <cell r="N2056">
            <v>8.3468</v>
          </cell>
          <cell r="O2056">
            <v>2.6718999999999999</v>
          </cell>
        </row>
        <row r="2057">
          <cell r="B2057">
            <v>75998</v>
          </cell>
          <cell r="C2057" t="str">
            <v>SUAVIA MASSIFITTI 75X6</v>
          </cell>
          <cell r="D2057" t="str">
            <v>Suavia Bianco Veronese IGT Massifitti</v>
          </cell>
          <cell r="E2057" t="str">
            <v>EA</v>
          </cell>
          <cell r="F2057">
            <v>6</v>
          </cell>
          <cell r="G2057" t="str">
            <v>75 cl x 6</v>
          </cell>
          <cell r="H2057" t="str">
            <v>S</v>
          </cell>
          <cell r="I2057" t="str">
            <v>Italy</v>
          </cell>
          <cell r="J2057" t="str">
            <v>Italy</v>
          </cell>
          <cell r="K2057" t="str">
            <v>Veneto</v>
          </cell>
          <cell r="M2057" t="str">
            <v>Better</v>
          </cell>
          <cell r="N2057">
            <v>7.9081999999999999</v>
          </cell>
          <cell r="O2057">
            <v>2.6718999999999999</v>
          </cell>
        </row>
        <row r="2058">
          <cell r="B2058">
            <v>69723</v>
          </cell>
          <cell r="C2058" t="str">
            <v>RECIOTO DI SUAVIA 13 37.5X6</v>
          </cell>
          <cell r="D2058" t="str">
            <v>Recioto di Soave Suavia 2013</v>
          </cell>
          <cell r="E2058" t="str">
            <v>EA</v>
          </cell>
          <cell r="F2058">
            <v>6</v>
          </cell>
          <cell r="G2058" t="str">
            <v>37.5 cl x 6</v>
          </cell>
          <cell r="H2058" t="str">
            <v>U</v>
          </cell>
          <cell r="I2058" t="str">
            <v>Italy</v>
          </cell>
          <cell r="J2058" t="str">
            <v>Italy</v>
          </cell>
          <cell r="K2058" t="str">
            <v>Veneto</v>
          </cell>
          <cell r="M2058" t="str">
            <v>Best</v>
          </cell>
          <cell r="N2058">
            <v>11.026400000000001</v>
          </cell>
          <cell r="O2058">
            <v>1.3359000000000001</v>
          </cell>
        </row>
        <row r="2059">
          <cell r="B2059">
            <v>76000</v>
          </cell>
          <cell r="C2059" t="str">
            <v>RECIOTO DI SUAVIA 37.5X6</v>
          </cell>
          <cell r="D2059" t="str">
            <v>Recioto di Soave Suavia</v>
          </cell>
          <cell r="E2059" t="str">
            <v>EA</v>
          </cell>
          <cell r="F2059">
            <v>6</v>
          </cell>
          <cell r="G2059" t="str">
            <v>37.5 cl x 6</v>
          </cell>
          <cell r="H2059" t="str">
            <v>S</v>
          </cell>
          <cell r="I2059" t="str">
            <v>Italy</v>
          </cell>
          <cell r="J2059" t="str">
            <v>Italy</v>
          </cell>
          <cell r="K2059" t="str">
            <v>Veneto</v>
          </cell>
          <cell r="M2059" t="str">
            <v>Best</v>
          </cell>
          <cell r="N2059">
            <v>12.067</v>
          </cell>
          <cell r="O2059">
            <v>1.3359000000000001</v>
          </cell>
        </row>
        <row r="2060">
          <cell r="B2060">
            <v>41387</v>
          </cell>
          <cell r="C2060" t="str">
            <v>TIM ADAMS SKIL RIES 75X6</v>
          </cell>
          <cell r="D2060" t="str">
            <v>Tim Adams Skilly Ridge Riesling</v>
          </cell>
          <cell r="E2060" t="str">
            <v>EA</v>
          </cell>
          <cell r="F2060">
            <v>6</v>
          </cell>
          <cell r="G2060" t="str">
            <v>75 cl x 6</v>
          </cell>
          <cell r="H2060" t="str">
            <v>U</v>
          </cell>
          <cell r="I2060" t="str">
            <v>Australia</v>
          </cell>
          <cell r="J2060" t="str">
            <v>Australia</v>
          </cell>
          <cell r="K2060" t="str">
            <v>Australia</v>
          </cell>
          <cell r="L2060" t="str">
            <v>Still White</v>
          </cell>
          <cell r="M2060" t="str">
            <v>Good</v>
          </cell>
          <cell r="N2060">
            <v>4.5819999999999999</v>
          </cell>
          <cell r="O2060">
            <v>2.6718999999999999</v>
          </cell>
        </row>
        <row r="2061">
          <cell r="B2061">
            <v>61904</v>
          </cell>
          <cell r="C2061" t="str">
            <v>TIM ADAMS FOX RIES 75X6</v>
          </cell>
          <cell r="D2061" t="str">
            <v>Tim Adams Foxlee Riesling</v>
          </cell>
          <cell r="E2061" t="str">
            <v>EA</v>
          </cell>
          <cell r="F2061">
            <v>6</v>
          </cell>
          <cell r="G2061" t="str">
            <v>75 cl x 6</v>
          </cell>
          <cell r="H2061" t="str">
            <v>U</v>
          </cell>
          <cell r="I2061" t="str">
            <v>Australia</v>
          </cell>
          <cell r="J2061" t="str">
            <v>Australia</v>
          </cell>
          <cell r="K2061" t="str">
            <v>South Australia</v>
          </cell>
          <cell r="M2061" t="str">
            <v>Good</v>
          </cell>
          <cell r="N2061">
            <v>3.3723999999999998</v>
          </cell>
          <cell r="O2061">
            <v>2.6718999999999999</v>
          </cell>
        </row>
        <row r="2062">
          <cell r="B2062">
            <v>69538</v>
          </cell>
          <cell r="C2062" t="str">
            <v>TIM ADAMS FAIRFIELD SEM 75X6</v>
          </cell>
          <cell r="D2062" t="str">
            <v>Tim Adams Fairfield Block Semillon</v>
          </cell>
          <cell r="E2062" t="str">
            <v>EA</v>
          </cell>
          <cell r="F2062">
            <v>6</v>
          </cell>
          <cell r="G2062" t="str">
            <v>75 cl x 6</v>
          </cell>
          <cell r="H2062" t="str">
            <v>U</v>
          </cell>
          <cell r="I2062" t="str">
            <v>Australia</v>
          </cell>
          <cell r="J2062" t="str">
            <v>Australia</v>
          </cell>
          <cell r="K2062" t="str">
            <v>South Australia</v>
          </cell>
          <cell r="M2062" t="str">
            <v>Good</v>
          </cell>
          <cell r="N2062">
            <v>3.2959000000000001</v>
          </cell>
          <cell r="O2062">
            <v>2.6718999999999999</v>
          </cell>
        </row>
        <row r="2063">
          <cell r="B2063">
            <v>74480</v>
          </cell>
          <cell r="C2063" t="str">
            <v>TIM ADAMS SKIL RIES 18 75X6</v>
          </cell>
          <cell r="D2063" t="str">
            <v>Tim Adams Skilly Ridge Riesling</v>
          </cell>
          <cell r="E2063" t="str">
            <v>EA</v>
          </cell>
          <cell r="F2063">
            <v>6</v>
          </cell>
          <cell r="G2063" t="str">
            <v>75 cl x 6</v>
          </cell>
          <cell r="H2063" t="str">
            <v>U</v>
          </cell>
          <cell r="I2063" t="str">
            <v>Australia</v>
          </cell>
          <cell r="J2063" t="str">
            <v>Australia</v>
          </cell>
          <cell r="K2063" t="str">
            <v>Australia</v>
          </cell>
          <cell r="L2063" t="str">
            <v>Still White</v>
          </cell>
          <cell r="M2063" t="str">
            <v>Good</v>
          </cell>
          <cell r="N2063">
            <v>4.2641</v>
          </cell>
          <cell r="O2063">
            <v>2.3513000000000002</v>
          </cell>
        </row>
        <row r="2064">
          <cell r="B2064">
            <v>74481</v>
          </cell>
          <cell r="C2064" t="str">
            <v>TIM ADAMS SHIRAZ 75X6</v>
          </cell>
          <cell r="D2064" t="str">
            <v>Tim Adams Schaefer Shiraz</v>
          </cell>
          <cell r="E2064" t="str">
            <v>EA</v>
          </cell>
          <cell r="F2064">
            <v>6</v>
          </cell>
          <cell r="G2064" t="str">
            <v>75 cl x 6</v>
          </cell>
          <cell r="H2064" t="str">
            <v>U</v>
          </cell>
          <cell r="I2064" t="str">
            <v>Australia</v>
          </cell>
          <cell r="J2064" t="str">
            <v>Australia</v>
          </cell>
          <cell r="K2064" t="str">
            <v>Australia</v>
          </cell>
          <cell r="L2064" t="str">
            <v>Still Red</v>
          </cell>
          <cell r="M2064" t="str">
            <v>Good</v>
          </cell>
          <cell r="N2064">
            <v>5.2447999999999997</v>
          </cell>
          <cell r="O2064">
            <v>2.6718999999999999</v>
          </cell>
        </row>
        <row r="2065">
          <cell r="B2065">
            <v>74482</v>
          </cell>
          <cell r="C2065" t="str">
            <v>TIM ADAMS SEMILLON 75X6</v>
          </cell>
          <cell r="D2065" t="str">
            <v>Tim Adams Semillon</v>
          </cell>
          <cell r="E2065" t="str">
            <v>EA</v>
          </cell>
          <cell r="F2065">
            <v>6</v>
          </cell>
          <cell r="G2065" t="str">
            <v>75 cl x 6</v>
          </cell>
          <cell r="H2065" t="str">
            <v>U</v>
          </cell>
          <cell r="I2065" t="str">
            <v>Australia</v>
          </cell>
          <cell r="J2065" t="str">
            <v>Australia</v>
          </cell>
          <cell r="K2065" t="str">
            <v>Australia</v>
          </cell>
          <cell r="L2065" t="str">
            <v>Still White</v>
          </cell>
          <cell r="M2065" t="str">
            <v>Good</v>
          </cell>
          <cell r="N2065">
            <v>4.3818999999999999</v>
          </cell>
          <cell r="O2065">
            <v>2.6718999999999999</v>
          </cell>
        </row>
        <row r="2066">
          <cell r="B2066">
            <v>68990</v>
          </cell>
          <cell r="C2066" t="str">
            <v>TORNATORE TRIMARCHISA 14 75X6</v>
          </cell>
          <cell r="D2066" t="str">
            <v>Tornatore Trimarchisa Etna Rosso 2014</v>
          </cell>
          <cell r="E2066" t="str">
            <v>EA</v>
          </cell>
          <cell r="F2066">
            <v>6</v>
          </cell>
          <cell r="G2066" t="str">
            <v>75 cl x 6</v>
          </cell>
          <cell r="H2066" t="str">
            <v>U</v>
          </cell>
          <cell r="I2066" t="str">
            <v>Italy</v>
          </cell>
          <cell r="J2066" t="str">
            <v>Italy</v>
          </cell>
          <cell r="K2066" t="str">
            <v>Sicilia</v>
          </cell>
          <cell r="M2066" t="str">
            <v>Best</v>
          </cell>
          <cell r="N2066">
            <v>13.305400000000001</v>
          </cell>
          <cell r="O2066">
            <v>2.6718999999999999</v>
          </cell>
        </row>
        <row r="2067">
          <cell r="B2067">
            <v>74362</v>
          </cell>
          <cell r="C2067" t="str">
            <v>TORNATORE PIETR ROSSO 75X6</v>
          </cell>
          <cell r="D2067" t="str">
            <v>Tornatore Pietrarizzo Etna Rosso</v>
          </cell>
          <cell r="E2067" t="str">
            <v>EA</v>
          </cell>
          <cell r="F2067">
            <v>6</v>
          </cell>
          <cell r="G2067" t="str">
            <v>75 cl x 6</v>
          </cell>
          <cell r="H2067" t="str">
            <v>S</v>
          </cell>
          <cell r="I2067" t="str">
            <v>Italy</v>
          </cell>
          <cell r="J2067" t="str">
            <v>Italy</v>
          </cell>
          <cell r="K2067" t="str">
            <v>Sicilia</v>
          </cell>
          <cell r="M2067" t="str">
            <v>Best</v>
          </cell>
          <cell r="N2067">
            <v>10.1012</v>
          </cell>
          <cell r="O2067">
            <v>2.6718999999999999</v>
          </cell>
        </row>
        <row r="2068">
          <cell r="B2068">
            <v>74514</v>
          </cell>
          <cell r="C2068" t="str">
            <v>TORNATORE PIETR BIANCO 75X6</v>
          </cell>
          <cell r="D2068" t="str">
            <v>Tornatore Pietrarizzo Etna Bianco</v>
          </cell>
          <cell r="E2068" t="str">
            <v>EA</v>
          </cell>
          <cell r="F2068">
            <v>6</v>
          </cell>
          <cell r="G2068" t="str">
            <v>75 cl x 6</v>
          </cell>
          <cell r="H2068" t="str">
            <v>U</v>
          </cell>
          <cell r="I2068" t="str">
            <v>Italy</v>
          </cell>
          <cell r="J2068" t="str">
            <v>Italy</v>
          </cell>
          <cell r="K2068" t="str">
            <v>Sicilia</v>
          </cell>
          <cell r="L2068" t="str">
            <v>Still White</v>
          </cell>
          <cell r="M2068" t="str">
            <v>Better</v>
          </cell>
          <cell r="N2068">
            <v>7.3433000000000002</v>
          </cell>
          <cell r="O2068">
            <v>2.6718999999999999</v>
          </cell>
        </row>
        <row r="2069">
          <cell r="B2069">
            <v>75255</v>
          </cell>
          <cell r="C2069" t="str">
            <v>TORNATORE ETNA BIANCO 75X6</v>
          </cell>
          <cell r="D2069" t="str">
            <v>Tornatore Etna Bianco</v>
          </cell>
          <cell r="E2069" t="str">
            <v>EA</v>
          </cell>
          <cell r="F2069">
            <v>6</v>
          </cell>
          <cell r="G2069" t="str">
            <v>75 cl x 6</v>
          </cell>
          <cell r="H2069" t="str">
            <v>S</v>
          </cell>
          <cell r="I2069" t="str">
            <v>Italy</v>
          </cell>
          <cell r="J2069" t="str">
            <v>Italy</v>
          </cell>
          <cell r="K2069" t="str">
            <v>Sicilia</v>
          </cell>
          <cell r="M2069" t="str">
            <v>Good</v>
          </cell>
          <cell r="N2069">
            <v>7.4695999999999998</v>
          </cell>
          <cell r="O2069">
            <v>2.6718999999999999</v>
          </cell>
        </row>
        <row r="2070">
          <cell r="B2070">
            <v>75256</v>
          </cell>
          <cell r="C2070" t="str">
            <v>TORNATORE ETNA ROSSO 75X6</v>
          </cell>
          <cell r="D2070" t="str">
            <v>Tornatore Etna Rosso</v>
          </cell>
          <cell r="E2070" t="str">
            <v>EA</v>
          </cell>
          <cell r="F2070">
            <v>6</v>
          </cell>
          <cell r="G2070" t="str">
            <v>75 cl x 6</v>
          </cell>
          <cell r="H2070" t="str">
            <v>S</v>
          </cell>
          <cell r="I2070" t="str">
            <v>Italy</v>
          </cell>
          <cell r="J2070" t="str">
            <v>Italy</v>
          </cell>
          <cell r="K2070" t="str">
            <v>Sicilia</v>
          </cell>
          <cell r="M2070" t="str">
            <v>Good</v>
          </cell>
          <cell r="N2070">
            <v>7.4695999999999998</v>
          </cell>
          <cell r="O2070">
            <v>2.6718999999999999</v>
          </cell>
        </row>
        <row r="2071">
          <cell r="B2071">
            <v>76390</v>
          </cell>
          <cell r="C2071" t="str">
            <v>FC TORNATORE PIETR BIANCO 75X6</v>
          </cell>
          <cell r="D2071" t="str">
            <v>Tornatore Pietrarizzo Etna Bianco</v>
          </cell>
          <cell r="E2071" t="str">
            <v>EA</v>
          </cell>
          <cell r="F2071">
            <v>6</v>
          </cell>
          <cell r="G2071" t="str">
            <v>75 cl x 6</v>
          </cell>
          <cell r="H2071" t="str">
            <v>S</v>
          </cell>
          <cell r="I2071" t="str">
            <v>Italy</v>
          </cell>
          <cell r="J2071" t="str">
            <v>Italy</v>
          </cell>
          <cell r="K2071" t="str">
            <v>Sicilia</v>
          </cell>
          <cell r="L2071" t="str">
            <v>Still White</v>
          </cell>
          <cell r="M2071" t="str">
            <v>Better</v>
          </cell>
          <cell r="N2071">
            <v>10.1012</v>
          </cell>
          <cell r="O2071">
            <v>2.6718999999999999</v>
          </cell>
        </row>
        <row r="2072">
          <cell r="B2072">
            <v>73388</v>
          </cell>
          <cell r="C2072" t="str">
            <v>VERALDA MALVAZIJA 75X12</v>
          </cell>
          <cell r="D2072" t="str">
            <v>Veralda Malvazija Istriana</v>
          </cell>
          <cell r="E2072" t="str">
            <v>EA</v>
          </cell>
          <cell r="F2072">
            <v>12</v>
          </cell>
          <cell r="G2072" t="str">
            <v>75 cl x 12</v>
          </cell>
          <cell r="H2072" t="str">
            <v>U</v>
          </cell>
          <cell r="I2072" t="str">
            <v>Croatia</v>
          </cell>
          <cell r="J2072" t="str">
            <v>Croatia</v>
          </cell>
          <cell r="K2072" t="str">
            <v>Istria</v>
          </cell>
          <cell r="M2072" t="str">
            <v>Good</v>
          </cell>
          <cell r="N2072">
            <v>4.7507000000000001</v>
          </cell>
          <cell r="O2072">
            <v>2.6718999999999999</v>
          </cell>
        </row>
        <row r="2073">
          <cell r="B2073">
            <v>74496</v>
          </cell>
          <cell r="C2073" t="str">
            <v>ORG VERALDA MALVAZIJA 75X12</v>
          </cell>
          <cell r="D2073" t="str">
            <v>Veralda Malvazija Istriana</v>
          </cell>
          <cell r="E2073" t="str">
            <v>EA</v>
          </cell>
          <cell r="F2073">
            <v>12</v>
          </cell>
          <cell r="G2073" t="str">
            <v>75 cl x 12</v>
          </cell>
          <cell r="H2073" t="str">
            <v>U</v>
          </cell>
          <cell r="I2073" t="str">
            <v>Croatia</v>
          </cell>
          <cell r="J2073" t="str">
            <v>Croatia</v>
          </cell>
          <cell r="K2073" t="str">
            <v>Istria</v>
          </cell>
          <cell r="M2073" t="str">
            <v>Good</v>
          </cell>
          <cell r="N2073">
            <v>5.1322000000000001</v>
          </cell>
          <cell r="O2073">
            <v>2.6718999999999999</v>
          </cell>
        </row>
        <row r="2074">
          <cell r="B2074">
            <v>42859</v>
          </cell>
          <cell r="C2074" t="str">
            <v>ORG VERALDA REFOSCO 19 75X6</v>
          </cell>
          <cell r="D2074" t="str">
            <v>Veralda Refosco Organic Istria 2019</v>
          </cell>
          <cell r="E2074" t="str">
            <v>EA</v>
          </cell>
          <cell r="F2074">
            <v>6</v>
          </cell>
          <cell r="G2074" t="str">
            <v>75 cl x 6</v>
          </cell>
          <cell r="H2074" t="str">
            <v>U</v>
          </cell>
          <cell r="I2074" t="str">
            <v>Croatia</v>
          </cell>
          <cell r="J2074" t="str">
            <v>Croatia</v>
          </cell>
          <cell r="K2074" t="str">
            <v>Istria</v>
          </cell>
          <cell r="L2074" t="str">
            <v>Still Red</v>
          </cell>
          <cell r="M2074" t="str">
            <v>Good</v>
          </cell>
          <cell r="N2074">
            <v>5.3601000000000001</v>
          </cell>
          <cell r="O2074">
            <v>2.6718999999999999</v>
          </cell>
        </row>
        <row r="2075">
          <cell r="B2075">
            <v>43327</v>
          </cell>
          <cell r="C2075" t="str">
            <v>ORG VERALDA MALVAZIJA 20 75X6</v>
          </cell>
          <cell r="D2075" t="str">
            <v>Veralda Malvazija Organic Istriana 2020</v>
          </cell>
          <cell r="E2075" t="str">
            <v>EA</v>
          </cell>
          <cell r="F2075">
            <v>6</v>
          </cell>
          <cell r="G2075" t="str">
            <v>75 cl x 6</v>
          </cell>
          <cell r="H2075" t="str">
            <v>U</v>
          </cell>
          <cell r="I2075" t="str">
            <v>Croatia</v>
          </cell>
          <cell r="J2075" t="str">
            <v>Croatia</v>
          </cell>
          <cell r="K2075" t="str">
            <v>Istria</v>
          </cell>
          <cell r="M2075" t="str">
            <v>Good</v>
          </cell>
          <cell r="N2075">
            <v>5.2321999999999997</v>
          </cell>
          <cell r="O2075">
            <v>2.6718999999999999</v>
          </cell>
        </row>
        <row r="2076">
          <cell r="B2076">
            <v>46354</v>
          </cell>
          <cell r="C2076" t="str">
            <v>ORG VERALDA MALVAZIJA 22 75X6</v>
          </cell>
          <cell r="D2076" t="str">
            <v>Veralda Malvazija Organic Istriana 2020</v>
          </cell>
          <cell r="E2076" t="str">
            <v>EA</v>
          </cell>
          <cell r="F2076">
            <v>6</v>
          </cell>
          <cell r="G2076" t="str">
            <v>75 cl x 6</v>
          </cell>
          <cell r="H2076" t="str">
            <v>U</v>
          </cell>
          <cell r="I2076" t="str">
            <v>Croatia</v>
          </cell>
          <cell r="J2076" t="str">
            <v>Croatia</v>
          </cell>
          <cell r="K2076" t="str">
            <v>Istria</v>
          </cell>
          <cell r="M2076" t="str">
            <v>Good</v>
          </cell>
          <cell r="N2076">
            <v>5.6420000000000003</v>
          </cell>
          <cell r="O2076">
            <v>2.6718999999999999</v>
          </cell>
        </row>
        <row r="2077">
          <cell r="B2077">
            <v>46677</v>
          </cell>
          <cell r="C2077" t="str">
            <v>ORG VERALDA MALVAZIJA 23 75X6</v>
          </cell>
          <cell r="D2077" t="str">
            <v>Veralda Malvazija Organic Istriana 2023</v>
          </cell>
          <cell r="E2077" t="str">
            <v>EA</v>
          </cell>
          <cell r="F2077">
            <v>6</v>
          </cell>
          <cell r="G2077" t="str">
            <v>75 cl x 6</v>
          </cell>
          <cell r="H2077" t="str">
            <v>S</v>
          </cell>
          <cell r="I2077" t="str">
            <v>Croatia</v>
          </cell>
          <cell r="J2077" t="str">
            <v>Croatia</v>
          </cell>
          <cell r="K2077" t="str">
            <v>Istria</v>
          </cell>
          <cell r="M2077" t="str">
            <v>Good</v>
          </cell>
          <cell r="N2077">
            <v>5.6420000000000003</v>
          </cell>
          <cell r="O2077">
            <v>2.6718999999999999</v>
          </cell>
        </row>
        <row r="2078">
          <cell r="B2078">
            <v>72833</v>
          </cell>
          <cell r="C2078" t="str">
            <v>ORG VERALDA REFOSCO 20 75X6</v>
          </cell>
          <cell r="D2078" t="str">
            <v>Veralda Refosco Istria</v>
          </cell>
          <cell r="E2078" t="str">
            <v>EA</v>
          </cell>
          <cell r="F2078">
            <v>6</v>
          </cell>
          <cell r="G2078" t="str">
            <v>75 cl x 6</v>
          </cell>
          <cell r="H2078" t="str">
            <v>S</v>
          </cell>
          <cell r="I2078" t="str">
            <v>Croatia</v>
          </cell>
          <cell r="J2078" t="str">
            <v>Croatia</v>
          </cell>
          <cell r="K2078" t="str">
            <v>Istria</v>
          </cell>
          <cell r="L2078" t="str">
            <v>Still Red</v>
          </cell>
          <cell r="M2078" t="str">
            <v>Good</v>
          </cell>
          <cell r="N2078">
            <v>6.1006</v>
          </cell>
          <cell r="O2078">
            <v>2.6718999999999999</v>
          </cell>
        </row>
        <row r="2079">
          <cell r="B2079">
            <v>67130</v>
          </cell>
          <cell r="C2079" t="str">
            <v>VILLA DEI FIORI FIANO 75X6</v>
          </cell>
          <cell r="D2079" t="str">
            <v>Villa dei Fiori Fiano Puglia</v>
          </cell>
          <cell r="E2079" t="str">
            <v>EA</v>
          </cell>
          <cell r="F2079">
            <v>6</v>
          </cell>
          <cell r="G2079" t="str">
            <v>75 cl x 6</v>
          </cell>
          <cell r="H2079" t="str">
            <v>S</v>
          </cell>
          <cell r="I2079" t="str">
            <v>Italy</v>
          </cell>
          <cell r="J2079" t="str">
            <v>Italy</v>
          </cell>
          <cell r="K2079" t="str">
            <v>Puglia</v>
          </cell>
          <cell r="M2079" t="str">
            <v>Good</v>
          </cell>
          <cell r="N2079">
            <v>1.8995</v>
          </cell>
          <cell r="O2079">
            <v>2.6718999999999999</v>
          </cell>
        </row>
        <row r="2080">
          <cell r="B2080">
            <v>71007</v>
          </cell>
          <cell r="C2080" t="str">
            <v>VILLA DEI FIORI PECOR 75X6</v>
          </cell>
          <cell r="D2080" t="str">
            <v>Villa dei Fiori Pecorino Terre di Chieti IGT</v>
          </cell>
          <cell r="E2080" t="str">
            <v>EA</v>
          </cell>
          <cell r="F2080">
            <v>6</v>
          </cell>
          <cell r="G2080" t="str">
            <v>75 cl x 6</v>
          </cell>
          <cell r="H2080" t="str">
            <v>S</v>
          </cell>
          <cell r="I2080" t="str">
            <v>Italy</v>
          </cell>
          <cell r="J2080" t="str">
            <v>Italy</v>
          </cell>
          <cell r="K2080" t="str">
            <v>Abruzzo</v>
          </cell>
          <cell r="M2080" t="str">
            <v>Price Fighter</v>
          </cell>
          <cell r="N2080">
            <v>2.1012</v>
          </cell>
          <cell r="O2080">
            <v>2.6718999999999999</v>
          </cell>
        </row>
        <row r="2081">
          <cell r="B2081">
            <v>70244</v>
          </cell>
          <cell r="C2081" t="str">
            <v>ARA MARLB SAUV BLANC 75X12</v>
          </cell>
          <cell r="D2081" t="str">
            <v>Ara The Pass Sauvignon Blanc</v>
          </cell>
          <cell r="E2081" t="str">
            <v>CS</v>
          </cell>
          <cell r="F2081">
            <v>1</v>
          </cell>
          <cell r="G2081" t="str">
            <v>75 cl x 12</v>
          </cell>
          <cell r="H2081" t="str">
            <v>U</v>
          </cell>
          <cell r="I2081" t="str">
            <v>New Zealand</v>
          </cell>
          <cell r="J2081" t="str">
            <v>New Zealand</v>
          </cell>
          <cell r="K2081" t="str">
            <v>Marlborough</v>
          </cell>
          <cell r="L2081" t="str">
            <v>Still White</v>
          </cell>
          <cell r="M2081" t="str">
            <v>Good</v>
          </cell>
          <cell r="N2081">
            <v>36.32</v>
          </cell>
          <cell r="O2081">
            <v>32.0625</v>
          </cell>
        </row>
        <row r="2082">
          <cell r="B2082">
            <v>70245</v>
          </cell>
          <cell r="C2082" t="str">
            <v>ARA MARLB PINOT GRIS 75X12</v>
          </cell>
          <cell r="D2082" t="str">
            <v>Ara Pinot Gris</v>
          </cell>
          <cell r="E2082" t="str">
            <v>CS</v>
          </cell>
          <cell r="F2082">
            <v>1</v>
          </cell>
          <cell r="G2082" t="str">
            <v>75 cl x 12</v>
          </cell>
          <cell r="H2082" t="str">
            <v>U</v>
          </cell>
          <cell r="I2082" t="str">
            <v>New Zealand</v>
          </cell>
          <cell r="J2082" t="str">
            <v>New Zealand</v>
          </cell>
          <cell r="K2082" t="str">
            <v>Marlborough</v>
          </cell>
          <cell r="L2082" t="str">
            <v>Still White</v>
          </cell>
          <cell r="M2082" t="str">
            <v>Good</v>
          </cell>
          <cell r="N2082">
            <v>25.671299999999999</v>
          </cell>
          <cell r="O2082">
            <v>32.0625</v>
          </cell>
        </row>
        <row r="2083">
          <cell r="B2083">
            <v>68770</v>
          </cell>
          <cell r="C2083" t="str">
            <v>ARA ESTATE SAUV BLAN 75X6</v>
          </cell>
          <cell r="D2083" t="str">
            <v>Ara Single Estate Sauvignon Blanc</v>
          </cell>
          <cell r="E2083" t="str">
            <v>EA</v>
          </cell>
          <cell r="F2083">
            <v>6</v>
          </cell>
          <cell r="G2083" t="str">
            <v>75 cl x 6</v>
          </cell>
          <cell r="H2083" t="str">
            <v>S</v>
          </cell>
          <cell r="I2083" t="str">
            <v>New Zealand</v>
          </cell>
          <cell r="J2083" t="str">
            <v>New Zealand</v>
          </cell>
          <cell r="K2083" t="str">
            <v>Marlborough</v>
          </cell>
          <cell r="M2083" t="str">
            <v>Good</v>
          </cell>
          <cell r="N2083">
            <v>3.2774000000000001</v>
          </cell>
          <cell r="O2083">
            <v>2.6718999999999999</v>
          </cell>
        </row>
        <row r="2084">
          <cell r="B2084">
            <v>74483</v>
          </cell>
          <cell r="C2084" t="str">
            <v>ARA ZERO SAUV BLC NV 75X6</v>
          </cell>
          <cell r="D2084" t="str">
            <v>Ara Zero Sauvignon Blanc NV</v>
          </cell>
          <cell r="E2084" t="str">
            <v>EA</v>
          </cell>
          <cell r="F2084">
            <v>6</v>
          </cell>
          <cell r="G2084" t="str">
            <v>75 cl x 6</v>
          </cell>
          <cell r="H2084" t="str">
            <v>U</v>
          </cell>
          <cell r="I2084" t="str">
            <v>New Zealand</v>
          </cell>
          <cell r="J2084" t="str">
            <v>New Zealand</v>
          </cell>
          <cell r="K2084" t="str">
            <v>New Zealand</v>
          </cell>
          <cell r="L2084" t="str">
            <v>Still White</v>
          </cell>
          <cell r="M2084" t="str">
            <v>Better</v>
          </cell>
          <cell r="N2084">
            <v>4.3825000000000003</v>
          </cell>
          <cell r="O2084">
            <v>0</v>
          </cell>
        </row>
        <row r="2085">
          <cell r="B2085">
            <v>44719</v>
          </cell>
          <cell r="C2085" t="str">
            <v>CASA BOTTEGA PROSECCO 75X6</v>
          </cell>
          <cell r="D2085" t="str">
            <v>Casa Bottega Prosecco Spumante Brut</v>
          </cell>
          <cell r="E2085" t="str">
            <v>EA</v>
          </cell>
          <cell r="F2085">
            <v>6</v>
          </cell>
          <cell r="G2085" t="str">
            <v>75 cl x 6</v>
          </cell>
          <cell r="H2085" t="str">
            <v>S</v>
          </cell>
          <cell r="I2085" t="str">
            <v>Italy</v>
          </cell>
          <cell r="J2085" t="str">
            <v>Italy</v>
          </cell>
          <cell r="K2085" t="str">
            <v>Veneto</v>
          </cell>
          <cell r="L2085" t="str">
            <v>Sparkling White</v>
          </cell>
          <cell r="M2085" t="str">
            <v>Better</v>
          </cell>
          <cell r="N2085">
            <v>3.8603999999999998</v>
          </cell>
          <cell r="O2085">
            <v>2.3513000000000002</v>
          </cell>
        </row>
        <row r="2086">
          <cell r="B2086">
            <v>4182019</v>
          </cell>
          <cell r="C2086" t="str">
            <v>WHISPERING ANGEL RS 19 37.5X24</v>
          </cell>
          <cell r="D2086" t="str">
            <v>Chateau d'Esclans Whispering Angel Rose 2019</v>
          </cell>
          <cell r="E2086" t="str">
            <v>EA</v>
          </cell>
          <cell r="F2086">
            <v>24</v>
          </cell>
          <cell r="G2086" t="str">
            <v>37.5 cl x 24</v>
          </cell>
          <cell r="H2086" t="str">
            <v>U</v>
          </cell>
          <cell r="I2086" t="str">
            <v>France</v>
          </cell>
          <cell r="J2086" t="str">
            <v>France</v>
          </cell>
          <cell r="K2086" t="str">
            <v>Provence</v>
          </cell>
          <cell r="M2086" t="str">
            <v>Best</v>
          </cell>
          <cell r="N2086">
            <v>4.4146999999999998</v>
          </cell>
          <cell r="O2086">
            <v>1.3359000000000001</v>
          </cell>
        </row>
        <row r="2087">
          <cell r="B2087">
            <v>7486920</v>
          </cell>
          <cell r="C2087" t="str">
            <v>WHISPERING ANGEL ROSE 20 75X12</v>
          </cell>
          <cell r="D2087" t="str">
            <v>Chateau d'Esclans Whispering Angel Rose 2020 (Direct Delivery)</v>
          </cell>
          <cell r="E2087" t="str">
            <v>EA</v>
          </cell>
          <cell r="F2087">
            <v>12</v>
          </cell>
          <cell r="G2087" t="str">
            <v>75 cl x 12</v>
          </cell>
          <cell r="H2087" t="str">
            <v>U</v>
          </cell>
          <cell r="I2087" t="str">
            <v>France</v>
          </cell>
          <cell r="J2087" t="str">
            <v>France</v>
          </cell>
          <cell r="K2087" t="str">
            <v>Provence</v>
          </cell>
          <cell r="M2087" t="str">
            <v>Best</v>
          </cell>
          <cell r="N2087">
            <v>8.9999000000000002</v>
          </cell>
          <cell r="O2087">
            <v>2.6718999999999999</v>
          </cell>
        </row>
        <row r="2088">
          <cell r="B2088">
            <v>7512819</v>
          </cell>
          <cell r="C2088" t="str">
            <v>PALM  PROVENCE ROSE 19 75X12</v>
          </cell>
          <cell r="D2088" t="str">
            <v>The Palm by Whispering Angel 2019</v>
          </cell>
          <cell r="E2088" t="str">
            <v>EA</v>
          </cell>
          <cell r="F2088">
            <v>12</v>
          </cell>
          <cell r="G2088" t="str">
            <v>75 cl x 12</v>
          </cell>
          <cell r="H2088" t="str">
            <v>U</v>
          </cell>
          <cell r="I2088" t="str">
            <v>France</v>
          </cell>
          <cell r="J2088" t="str">
            <v>France</v>
          </cell>
          <cell r="K2088" t="str">
            <v>Provence</v>
          </cell>
          <cell r="L2088" t="str">
            <v>Still Rose</v>
          </cell>
          <cell r="M2088" t="str">
            <v>Better</v>
          </cell>
          <cell r="N2088">
            <v>5.6586999999999996</v>
          </cell>
          <cell r="O2088">
            <v>2.6718999999999999</v>
          </cell>
        </row>
        <row r="2089">
          <cell r="B2089">
            <v>7512820</v>
          </cell>
          <cell r="C2089" t="str">
            <v>PALM  PROVENCE ROSE 20 75X12</v>
          </cell>
          <cell r="D2089" t="str">
            <v>The Palm by Whispering Angel 2020</v>
          </cell>
          <cell r="E2089" t="str">
            <v>EA</v>
          </cell>
          <cell r="F2089">
            <v>12</v>
          </cell>
          <cell r="G2089" t="str">
            <v>75 cl x 12</v>
          </cell>
          <cell r="H2089" t="str">
            <v>U</v>
          </cell>
          <cell r="I2089" t="str">
            <v>France</v>
          </cell>
          <cell r="J2089" t="str">
            <v>France</v>
          </cell>
          <cell r="K2089" t="str">
            <v>Provence</v>
          </cell>
          <cell r="L2089" t="str">
            <v>Still Rose</v>
          </cell>
          <cell r="M2089" t="str">
            <v>Better</v>
          </cell>
          <cell r="N2089">
            <v>5.6586999999999996</v>
          </cell>
          <cell r="O2089">
            <v>2.6718999999999999</v>
          </cell>
        </row>
        <row r="2090">
          <cell r="B2090">
            <v>42282</v>
          </cell>
          <cell r="C2090" t="str">
            <v>THE PALE ROSE 75X6</v>
          </cell>
          <cell r="D2090" t="str">
            <v>Chateau d'Esclans The Pale Rosé, Provence</v>
          </cell>
          <cell r="E2090" t="str">
            <v>EA</v>
          </cell>
          <cell r="F2090">
            <v>6</v>
          </cell>
          <cell r="G2090" t="str">
            <v>75 cl x 6</v>
          </cell>
          <cell r="H2090" t="str">
            <v>S</v>
          </cell>
          <cell r="I2090" t="str">
            <v>France</v>
          </cell>
          <cell r="J2090" t="str">
            <v>France</v>
          </cell>
          <cell r="K2090" t="str">
            <v>Provence</v>
          </cell>
          <cell r="L2090" t="str">
            <v>Still Rose</v>
          </cell>
          <cell r="M2090" t="str">
            <v>Better</v>
          </cell>
          <cell r="N2090">
            <v>6.1177000000000001</v>
          </cell>
          <cell r="O2090">
            <v>2.6718999999999999</v>
          </cell>
        </row>
        <row r="2091">
          <cell r="B2091">
            <v>42305</v>
          </cell>
          <cell r="C2091" t="str">
            <v>CH ESCLANS CLASSIC ROSE 75X6</v>
          </cell>
          <cell r="D2091" t="str">
            <v>Château d'Esclans Classic Rosé, Provence</v>
          </cell>
          <cell r="E2091" t="str">
            <v>EA</v>
          </cell>
          <cell r="F2091">
            <v>6</v>
          </cell>
          <cell r="G2091" t="str">
            <v>75 cl x 6</v>
          </cell>
          <cell r="H2091" t="str">
            <v>S</v>
          </cell>
          <cell r="I2091" t="str">
            <v>France</v>
          </cell>
          <cell r="J2091" t="str">
            <v>France</v>
          </cell>
          <cell r="K2091" t="str">
            <v>Provence</v>
          </cell>
          <cell r="L2091" t="str">
            <v>Still Rose</v>
          </cell>
          <cell r="M2091" t="str">
            <v>Best</v>
          </cell>
          <cell r="N2091">
            <v>19.626100000000001</v>
          </cell>
          <cell r="O2091">
            <v>2.6718999999999999</v>
          </cell>
        </row>
        <row r="2092">
          <cell r="B2092">
            <v>43518</v>
          </cell>
          <cell r="C2092" t="str">
            <v>ESCLANS GARRUS ROSE 20 75X6</v>
          </cell>
          <cell r="D2092" t="str">
            <v>Chateau d'Esclans Garrus Rosé 2020</v>
          </cell>
          <cell r="E2092" t="str">
            <v>EA</v>
          </cell>
          <cell r="F2092">
            <v>6</v>
          </cell>
          <cell r="G2092" t="str">
            <v>75 cl x 6</v>
          </cell>
          <cell r="H2092" t="str">
            <v>Z</v>
          </cell>
          <cell r="I2092" t="str">
            <v>France</v>
          </cell>
          <cell r="J2092" t="str">
            <v>France</v>
          </cell>
          <cell r="K2092" t="str">
            <v>Provence</v>
          </cell>
          <cell r="M2092" t="str">
            <v>Best</v>
          </cell>
          <cell r="N2092">
            <v>61.953099999999999</v>
          </cell>
          <cell r="O2092">
            <v>2.6718999999999999</v>
          </cell>
        </row>
        <row r="2093">
          <cell r="B2093">
            <v>44342</v>
          </cell>
          <cell r="C2093" t="str">
            <v>CH ESCLAN THE BEACH ROSE 75X6</v>
          </cell>
          <cell r="D2093" t="str">
            <v>Chateau d'Esclan The Beach Rose, Provence</v>
          </cell>
          <cell r="E2093" t="str">
            <v>EA</v>
          </cell>
          <cell r="F2093">
            <v>6</v>
          </cell>
          <cell r="G2093" t="str">
            <v>75 cl x 6</v>
          </cell>
          <cell r="H2093" t="str">
            <v>S</v>
          </cell>
          <cell r="I2093" t="str">
            <v>France</v>
          </cell>
          <cell r="J2093" t="str">
            <v>France</v>
          </cell>
          <cell r="K2093" t="str">
            <v>France</v>
          </cell>
          <cell r="M2093" t="str">
            <v>Good</v>
          </cell>
          <cell r="N2093">
            <v>6.8848000000000003</v>
          </cell>
          <cell r="O2093">
            <v>2.6718999999999999</v>
          </cell>
        </row>
        <row r="2094">
          <cell r="B2094">
            <v>4176422</v>
          </cell>
          <cell r="C2094" t="str">
            <v>WHISPERING ANGEL ROSE 22 75X6</v>
          </cell>
          <cell r="D2094" t="str">
            <v>Chateau d'Esclans Whispering Angel Rose 2022</v>
          </cell>
          <cell r="E2094" t="str">
            <v>EA</v>
          </cell>
          <cell r="F2094">
            <v>6</v>
          </cell>
          <cell r="G2094" t="str">
            <v>75 cl x 6</v>
          </cell>
          <cell r="H2094" t="str">
            <v>U</v>
          </cell>
          <cell r="I2094" t="str">
            <v>France</v>
          </cell>
          <cell r="J2094" t="str">
            <v>France</v>
          </cell>
          <cell r="K2094" t="str">
            <v>50i</v>
          </cell>
          <cell r="M2094" t="str">
            <v>Better</v>
          </cell>
          <cell r="N2094">
            <v>9.2627000000000006</v>
          </cell>
          <cell r="O2094">
            <v>2.6718999999999999</v>
          </cell>
        </row>
        <row r="2095">
          <cell r="B2095">
            <v>4176423</v>
          </cell>
          <cell r="C2095" t="str">
            <v>WHISPERING ANGEL ROSE 23 75X6</v>
          </cell>
          <cell r="D2095" t="str">
            <v>Chateau d'Esclans Whispering Angel Rose 2023</v>
          </cell>
          <cell r="E2095" t="str">
            <v>EA</v>
          </cell>
          <cell r="F2095">
            <v>6</v>
          </cell>
          <cell r="G2095" t="str">
            <v>75 cl x 6</v>
          </cell>
          <cell r="H2095" t="str">
            <v>S</v>
          </cell>
          <cell r="I2095" t="str">
            <v>France</v>
          </cell>
          <cell r="J2095" t="str">
            <v>France</v>
          </cell>
          <cell r="K2095" t="str">
            <v>Provence</v>
          </cell>
          <cell r="M2095" t="str">
            <v>Better</v>
          </cell>
          <cell r="N2095">
            <v>9.2627000000000006</v>
          </cell>
          <cell r="O2095">
            <v>2.6718999999999999</v>
          </cell>
        </row>
        <row r="2096">
          <cell r="B2096">
            <v>7311818</v>
          </cell>
          <cell r="C2096" t="str">
            <v>ESCLANS SACHA LICHINE 18 75X6</v>
          </cell>
          <cell r="D2096" t="str">
            <v>Chateau d'Esclans Domaines Sacha Lichine 2018</v>
          </cell>
          <cell r="E2096" t="str">
            <v>EA</v>
          </cell>
          <cell r="F2096">
            <v>6</v>
          </cell>
          <cell r="G2096" t="str">
            <v>75 cl x 6</v>
          </cell>
          <cell r="H2096" t="str">
            <v>U</v>
          </cell>
          <cell r="I2096" t="str">
            <v>France</v>
          </cell>
          <cell r="J2096" t="str">
            <v>France</v>
          </cell>
          <cell r="K2096" t="str">
            <v>Provence</v>
          </cell>
          <cell r="L2096" t="str">
            <v>Still Rose</v>
          </cell>
          <cell r="M2096" t="str">
            <v>Best</v>
          </cell>
          <cell r="N2096">
            <v>14.069900000000001</v>
          </cell>
          <cell r="O2096">
            <v>2.6718999999999999</v>
          </cell>
        </row>
        <row r="2097">
          <cell r="B2097">
            <v>7493019</v>
          </cell>
          <cell r="C2097" t="str">
            <v>ESCLANS LIM EST COL 19 75X6</v>
          </cell>
          <cell r="D2097" t="str">
            <v>Chateau d'Esclans Limited Estate Collection 2019</v>
          </cell>
          <cell r="E2097" t="str">
            <v>CS</v>
          </cell>
          <cell r="F2097">
            <v>1</v>
          </cell>
          <cell r="G2097" t="str">
            <v>75 cl x 6</v>
          </cell>
          <cell r="H2097" t="str">
            <v>U</v>
          </cell>
          <cell r="I2097" t="str">
            <v>France</v>
          </cell>
          <cell r="J2097" t="str">
            <v>France</v>
          </cell>
          <cell r="K2097" t="str">
            <v>Provence</v>
          </cell>
          <cell r="M2097" t="str">
            <v>Best</v>
          </cell>
          <cell r="N2097">
            <v>169.02289999999999</v>
          </cell>
          <cell r="O2097">
            <v>16.031300000000002</v>
          </cell>
        </row>
        <row r="2098">
          <cell r="B2098">
            <v>7497819</v>
          </cell>
          <cell r="C2098" t="str">
            <v>ESCLANS GARRUS ROSE 19 75X6</v>
          </cell>
          <cell r="D2098" t="str">
            <v>Chateau d'Esclans Garrus Rosé 2019</v>
          </cell>
          <cell r="E2098" t="str">
            <v>EA</v>
          </cell>
          <cell r="F2098">
            <v>6</v>
          </cell>
          <cell r="G2098" t="str">
            <v>75 cl x 6</v>
          </cell>
          <cell r="H2098" t="str">
            <v>U</v>
          </cell>
          <cell r="I2098" t="str">
            <v>France</v>
          </cell>
          <cell r="J2098" t="str">
            <v>France</v>
          </cell>
          <cell r="K2098" t="str">
            <v>Provence</v>
          </cell>
          <cell r="M2098" t="str">
            <v>Fine Wine</v>
          </cell>
          <cell r="N2098">
            <v>56.047800000000002</v>
          </cell>
          <cell r="O2098">
            <v>2.6718999999999999</v>
          </cell>
        </row>
        <row r="2099">
          <cell r="B2099">
            <v>7497821</v>
          </cell>
          <cell r="C2099" t="str">
            <v>ESCLANS GARRUS ROSE 21 75X6</v>
          </cell>
          <cell r="D2099" t="str">
            <v>Chateau d'Esclans Garrus Rosé 2021</v>
          </cell>
          <cell r="E2099" t="str">
            <v>EA</v>
          </cell>
          <cell r="F2099">
            <v>6</v>
          </cell>
          <cell r="G2099" t="str">
            <v>75 cl x 6</v>
          </cell>
          <cell r="H2099" t="str">
            <v>S</v>
          </cell>
          <cell r="I2099" t="str">
            <v>France</v>
          </cell>
          <cell r="J2099" t="str">
            <v>France</v>
          </cell>
          <cell r="K2099" t="str">
            <v>Provence</v>
          </cell>
          <cell r="M2099" t="str">
            <v>Fine Wine</v>
          </cell>
          <cell r="N2099">
            <v>61.999400000000001</v>
          </cell>
          <cell r="O2099">
            <v>2.6718999999999999</v>
          </cell>
        </row>
        <row r="2100">
          <cell r="B2100">
            <v>7512919</v>
          </cell>
          <cell r="C2100" t="str">
            <v>ROCK ANGEL PROV ROSE 19 75X6</v>
          </cell>
          <cell r="D2100" t="str">
            <v>Chateau d'Esclans Rock Angel Rosé 2019</v>
          </cell>
          <cell r="E2100" t="str">
            <v>EA</v>
          </cell>
          <cell r="F2100">
            <v>6</v>
          </cell>
          <cell r="G2100" t="str">
            <v>75 cl x 6</v>
          </cell>
          <cell r="H2100" t="str">
            <v>U</v>
          </cell>
          <cell r="I2100" t="str">
            <v>France</v>
          </cell>
          <cell r="J2100" t="str">
            <v>France</v>
          </cell>
          <cell r="K2100" t="str">
            <v>Provence</v>
          </cell>
          <cell r="M2100" t="str">
            <v>Best</v>
          </cell>
          <cell r="N2100">
            <v>10.967599999999999</v>
          </cell>
          <cell r="O2100">
            <v>2.6718999999999999</v>
          </cell>
        </row>
        <row r="2101">
          <cell r="B2101">
            <v>7512920</v>
          </cell>
          <cell r="C2101" t="str">
            <v>ROCK ANGEL PROV ROSE 20 75X6</v>
          </cell>
          <cell r="D2101" t="str">
            <v>Chateau d'Esclans Rock Angel Rosé 2020</v>
          </cell>
          <cell r="E2101" t="str">
            <v>EA</v>
          </cell>
          <cell r="F2101">
            <v>6</v>
          </cell>
          <cell r="G2101" t="str">
            <v>75 cl x 6</v>
          </cell>
          <cell r="H2101" t="str">
            <v>U</v>
          </cell>
          <cell r="I2101" t="str">
            <v>France</v>
          </cell>
          <cell r="J2101" t="str">
            <v>France</v>
          </cell>
          <cell r="K2101" t="str">
            <v>Provence</v>
          </cell>
          <cell r="M2101" t="str">
            <v>Best</v>
          </cell>
          <cell r="N2101">
            <v>13.287800000000001</v>
          </cell>
          <cell r="O2101">
            <v>2.6718999999999999</v>
          </cell>
        </row>
        <row r="2102">
          <cell r="B2102">
            <v>7512921</v>
          </cell>
          <cell r="C2102" t="str">
            <v>ROCK ANGEL PROV ROSE 21 75X6</v>
          </cell>
          <cell r="D2102" t="str">
            <v>Chateau d'Esclans Rock Angel Rosé 2021</v>
          </cell>
          <cell r="E2102" t="str">
            <v>EA</v>
          </cell>
          <cell r="F2102">
            <v>6</v>
          </cell>
          <cell r="G2102" t="str">
            <v>75 cl x 6</v>
          </cell>
          <cell r="H2102" t="str">
            <v>U</v>
          </cell>
          <cell r="I2102" t="str">
            <v>France</v>
          </cell>
          <cell r="J2102" t="str">
            <v>France</v>
          </cell>
          <cell r="K2102" t="str">
            <v>Provence</v>
          </cell>
          <cell r="M2102" t="str">
            <v>Best</v>
          </cell>
          <cell r="N2102">
            <v>13.5444</v>
          </cell>
          <cell r="O2102">
            <v>2.6718999999999999</v>
          </cell>
        </row>
        <row r="2103">
          <cell r="B2103">
            <v>7512922</v>
          </cell>
          <cell r="C2103" t="str">
            <v>ROCK ANGEL PROV ROSE 22 75X6</v>
          </cell>
          <cell r="D2103" t="str">
            <v>Chateau d'Esclans Rock Angel Rosé 2022</v>
          </cell>
          <cell r="E2103" t="str">
            <v>EA</v>
          </cell>
          <cell r="F2103">
            <v>6</v>
          </cell>
          <cell r="G2103" t="str">
            <v>75 cl x 6</v>
          </cell>
          <cell r="H2103" t="str">
            <v>S</v>
          </cell>
          <cell r="I2103" t="str">
            <v>France</v>
          </cell>
          <cell r="J2103" t="str">
            <v>France</v>
          </cell>
          <cell r="K2103" t="str">
            <v>Provence</v>
          </cell>
          <cell r="M2103" t="str">
            <v>Best</v>
          </cell>
          <cell r="N2103">
            <v>13.5444</v>
          </cell>
          <cell r="O2103">
            <v>2.6718999999999999</v>
          </cell>
        </row>
        <row r="2104">
          <cell r="B2104">
            <v>7598418</v>
          </cell>
          <cell r="C2104" t="str">
            <v>ESCLANS LES CLANS ROSE 18 75X6</v>
          </cell>
          <cell r="D2104" t="str">
            <v>Chateau d'Esclans Les Clans Rosé 2018</v>
          </cell>
          <cell r="E2104" t="str">
            <v>EA</v>
          </cell>
          <cell r="F2104">
            <v>6</v>
          </cell>
          <cell r="G2104" t="str">
            <v>75 cl x 6</v>
          </cell>
          <cell r="H2104" t="str">
            <v>U</v>
          </cell>
          <cell r="I2104" t="str">
            <v>France</v>
          </cell>
          <cell r="J2104" t="str">
            <v>France</v>
          </cell>
          <cell r="K2104" t="str">
            <v>Provence</v>
          </cell>
          <cell r="M2104" t="str">
            <v>Best</v>
          </cell>
          <cell r="N2104">
            <v>21.5732</v>
          </cell>
          <cell r="O2104">
            <v>2.6718999999999999</v>
          </cell>
        </row>
        <row r="2105">
          <cell r="B2105">
            <v>7598420</v>
          </cell>
          <cell r="C2105" t="str">
            <v>ESCLANS LES CLANS ROSE 20 75X6</v>
          </cell>
          <cell r="D2105" t="str">
            <v>Chateau d'Esclans Les Clans Rosé 2020</v>
          </cell>
          <cell r="E2105" t="str">
            <v>EA</v>
          </cell>
          <cell r="F2105">
            <v>6</v>
          </cell>
          <cell r="G2105" t="str">
            <v>75 cl x 6</v>
          </cell>
          <cell r="H2105" t="str">
            <v>U</v>
          </cell>
          <cell r="I2105" t="str">
            <v>France</v>
          </cell>
          <cell r="J2105" t="str">
            <v>France</v>
          </cell>
          <cell r="K2105" t="str">
            <v>Provence</v>
          </cell>
          <cell r="M2105" t="str">
            <v>Best</v>
          </cell>
          <cell r="N2105">
            <v>27.9528</v>
          </cell>
          <cell r="O2105">
            <v>2.6718999999999999</v>
          </cell>
        </row>
        <row r="2106">
          <cell r="B2106">
            <v>7598421</v>
          </cell>
          <cell r="C2106" t="str">
            <v>ESCLANS LES CLANS ROSE 75X6</v>
          </cell>
          <cell r="D2106" t="str">
            <v>Chateau d'Esclans Les Clans Rosé 2021</v>
          </cell>
          <cell r="E2106" t="str">
            <v>EA</v>
          </cell>
          <cell r="F2106">
            <v>6</v>
          </cell>
          <cell r="G2106" t="str">
            <v>75 cl x 6</v>
          </cell>
          <cell r="H2106" t="str">
            <v>S</v>
          </cell>
          <cell r="I2106" t="str">
            <v>France</v>
          </cell>
          <cell r="J2106" t="str">
            <v>France</v>
          </cell>
          <cell r="K2106" t="str">
            <v>Provence</v>
          </cell>
          <cell r="M2106" t="str">
            <v>Best</v>
          </cell>
          <cell r="N2106">
            <v>37.035800000000002</v>
          </cell>
          <cell r="O2106">
            <v>2.6718999999999999</v>
          </cell>
        </row>
        <row r="2107">
          <cell r="B2107">
            <v>4301621</v>
          </cell>
          <cell r="C2107" t="str">
            <v>WHISPERING ANGEL RS 21 37.5X12</v>
          </cell>
          <cell r="D2107" t="str">
            <v>Chateau d'Esclans Whispering Angel Rosé 2021</v>
          </cell>
          <cell r="E2107" t="str">
            <v>EA</v>
          </cell>
          <cell r="F2107">
            <v>12</v>
          </cell>
          <cell r="G2107" t="str">
            <v>37.5 cl x 12</v>
          </cell>
          <cell r="H2107" t="str">
            <v>U</v>
          </cell>
          <cell r="I2107" t="str">
            <v>France</v>
          </cell>
          <cell r="J2107" t="str">
            <v>France</v>
          </cell>
          <cell r="K2107" t="str">
            <v>Provence</v>
          </cell>
          <cell r="M2107" t="str">
            <v>Best</v>
          </cell>
          <cell r="N2107">
            <v>5.1914999999999996</v>
          </cell>
          <cell r="O2107">
            <v>1.3359000000000001</v>
          </cell>
        </row>
        <row r="2108">
          <cell r="B2108">
            <v>4301622</v>
          </cell>
          <cell r="C2108" t="str">
            <v>WHISPERING ANGEL RS 22 37.5X12</v>
          </cell>
          <cell r="D2108" t="str">
            <v>Chateau d'Esclans Whispering Angel Rosé 2022</v>
          </cell>
          <cell r="E2108" t="str">
            <v>EA</v>
          </cell>
          <cell r="F2108">
            <v>12</v>
          </cell>
          <cell r="G2108" t="str">
            <v>37.5 cl x 12</v>
          </cell>
          <cell r="H2108" t="str">
            <v>U</v>
          </cell>
          <cell r="I2108" t="str">
            <v>France</v>
          </cell>
          <cell r="J2108" t="str">
            <v>France</v>
          </cell>
          <cell r="K2108" t="str">
            <v>Provence</v>
          </cell>
          <cell r="M2108" t="str">
            <v>Best</v>
          </cell>
          <cell r="N2108">
            <v>5.1914999999999996</v>
          </cell>
          <cell r="O2108">
            <v>1.3359000000000001</v>
          </cell>
        </row>
        <row r="2109">
          <cell r="B2109">
            <v>4301623</v>
          </cell>
          <cell r="C2109" t="str">
            <v>WHISPERING ANGEL RS 23 37.5X12</v>
          </cell>
          <cell r="D2109" t="str">
            <v>Chateau d'Esclans Whispering Angel Rosé 2023</v>
          </cell>
          <cell r="E2109" t="str">
            <v>EA</v>
          </cell>
          <cell r="F2109">
            <v>12</v>
          </cell>
          <cell r="G2109" t="str">
            <v>37.5 cl x 12</v>
          </cell>
          <cell r="H2109" t="str">
            <v>S</v>
          </cell>
          <cell r="I2109" t="str">
            <v>France</v>
          </cell>
          <cell r="J2109" t="str">
            <v>France</v>
          </cell>
          <cell r="K2109" t="str">
            <v>Provence</v>
          </cell>
          <cell r="M2109" t="str">
            <v>Best</v>
          </cell>
          <cell r="N2109">
            <v>5.1914999999999996</v>
          </cell>
          <cell r="O2109">
            <v>1.3359000000000001</v>
          </cell>
        </row>
        <row r="2110">
          <cell r="B2110">
            <v>4182221</v>
          </cell>
          <cell r="C2110" t="str">
            <v>WHISPERING ANGEL ROSE 21 150X3</v>
          </cell>
          <cell r="D2110" t="str">
            <v>Chateau d'Esclans Whispering Angel Rose 2021</v>
          </cell>
          <cell r="E2110" t="str">
            <v>EA</v>
          </cell>
          <cell r="F2110">
            <v>3</v>
          </cell>
          <cell r="G2110" t="str">
            <v>1.5 lt x 3</v>
          </cell>
          <cell r="H2110" t="str">
            <v>U</v>
          </cell>
          <cell r="I2110" t="str">
            <v>France</v>
          </cell>
          <cell r="J2110" t="str">
            <v>France</v>
          </cell>
          <cell r="K2110" t="str">
            <v>Provence</v>
          </cell>
          <cell r="M2110" t="str">
            <v>Best</v>
          </cell>
          <cell r="N2110">
            <v>18.5291</v>
          </cell>
          <cell r="O2110">
            <v>5.3437999999999999</v>
          </cell>
        </row>
        <row r="2111">
          <cell r="B2111">
            <v>4182222</v>
          </cell>
          <cell r="C2111" t="str">
            <v>WHISPERING ANGEL ROSE 22 150X3</v>
          </cell>
          <cell r="D2111" t="str">
            <v>Whispering Angel Rose 2022</v>
          </cell>
          <cell r="E2111" t="str">
            <v>EA</v>
          </cell>
          <cell r="F2111">
            <v>3</v>
          </cell>
          <cell r="G2111" t="str">
            <v>1.5 lt x 3</v>
          </cell>
          <cell r="H2111" t="str">
            <v>U</v>
          </cell>
          <cell r="I2111" t="str">
            <v>France</v>
          </cell>
          <cell r="J2111" t="str">
            <v>France</v>
          </cell>
          <cell r="K2111" t="str">
            <v>50i</v>
          </cell>
          <cell r="M2111" t="str">
            <v>Best</v>
          </cell>
          <cell r="N2111">
            <v>18.852900000000002</v>
          </cell>
          <cell r="O2111">
            <v>5.3437999999999999</v>
          </cell>
        </row>
        <row r="2112">
          <cell r="B2112">
            <v>4182223</v>
          </cell>
          <cell r="C2112" t="str">
            <v>WHISPERING ANGEL ROSE 23 150X3</v>
          </cell>
          <cell r="D2112" t="str">
            <v>Whispering Angel Rose 2023</v>
          </cell>
          <cell r="E2112" t="str">
            <v>EA</v>
          </cell>
          <cell r="F2112">
            <v>3</v>
          </cell>
          <cell r="G2112" t="str">
            <v>1.5 lt x 3</v>
          </cell>
          <cell r="H2112" t="str">
            <v>S</v>
          </cell>
          <cell r="I2112" t="str">
            <v>France</v>
          </cell>
          <cell r="J2112" t="str">
            <v>France</v>
          </cell>
          <cell r="K2112" t="str">
            <v>Provence</v>
          </cell>
          <cell r="M2112" t="str">
            <v>Best</v>
          </cell>
          <cell r="N2112">
            <v>18.945599999999999</v>
          </cell>
          <cell r="O2112">
            <v>5.3437999999999999</v>
          </cell>
        </row>
        <row r="2113">
          <cell r="B2113">
            <v>7497719</v>
          </cell>
          <cell r="C2113" t="str">
            <v>ESCLANS GARRUS ROSE 19 1.5X3</v>
          </cell>
          <cell r="D2113" t="str">
            <v>Chateau d'Esclans Garrus Rosé 2019</v>
          </cell>
          <cell r="E2113" t="str">
            <v>EA</v>
          </cell>
          <cell r="F2113">
            <v>3</v>
          </cell>
          <cell r="G2113" t="str">
            <v>1.5 lt x 3</v>
          </cell>
          <cell r="H2113" t="str">
            <v>S</v>
          </cell>
          <cell r="I2113" t="str">
            <v>France</v>
          </cell>
          <cell r="J2113" t="str">
            <v>France</v>
          </cell>
          <cell r="K2113" t="str">
            <v>Provence</v>
          </cell>
          <cell r="M2113" t="str">
            <v>Best</v>
          </cell>
          <cell r="N2113">
            <v>97.750600000000006</v>
          </cell>
          <cell r="O2113">
            <v>5.3437999999999999</v>
          </cell>
        </row>
        <row r="2114">
          <cell r="B2114">
            <v>7521120</v>
          </cell>
          <cell r="C2114" t="str">
            <v>ROCK ANGEL PROV ROSE 20 1.5X3</v>
          </cell>
          <cell r="D2114" t="str">
            <v>Chateau d'Esclans Rock Angel Rosé 2020 1.5ltr</v>
          </cell>
          <cell r="E2114" t="str">
            <v>EA</v>
          </cell>
          <cell r="F2114">
            <v>3</v>
          </cell>
          <cell r="G2114" t="str">
            <v>1.5 lt x 3</v>
          </cell>
          <cell r="H2114" t="str">
            <v>S</v>
          </cell>
          <cell r="I2114" t="str">
            <v>France</v>
          </cell>
          <cell r="J2114" t="str">
            <v>France</v>
          </cell>
          <cell r="K2114" t="str">
            <v>Provence</v>
          </cell>
          <cell r="M2114" t="str">
            <v>Best</v>
          </cell>
          <cell r="N2114">
            <v>25.552399999999999</v>
          </cell>
          <cell r="O2114">
            <v>5.3437999999999999</v>
          </cell>
        </row>
        <row r="2115">
          <cell r="B2115">
            <v>7521123</v>
          </cell>
          <cell r="C2115" t="str">
            <v>ROCK ANGEL PROV ROSE 23 1.5X3</v>
          </cell>
          <cell r="D2115" t="str">
            <v>Chateau d'Esclans Rock Angel Rosé 2023</v>
          </cell>
          <cell r="E2115" t="str">
            <v>EA</v>
          </cell>
          <cell r="F2115">
            <v>3</v>
          </cell>
          <cell r="G2115" t="str">
            <v>1.5 lt x 3</v>
          </cell>
          <cell r="H2115" t="str">
            <v>S</v>
          </cell>
          <cell r="I2115" t="str">
            <v>France</v>
          </cell>
          <cell r="J2115" t="str">
            <v>France</v>
          </cell>
          <cell r="K2115" t="str">
            <v>Provence</v>
          </cell>
          <cell r="L2115" t="str">
            <v>Still Rose</v>
          </cell>
          <cell r="M2115" t="str">
            <v>Best</v>
          </cell>
          <cell r="N2115">
            <v>27.918900000000001</v>
          </cell>
          <cell r="O2115">
            <v>5.3437999999999999</v>
          </cell>
        </row>
        <row r="2116">
          <cell r="B2116">
            <v>4182120</v>
          </cell>
          <cell r="C2116" t="str">
            <v>WHISPERING ANGEL ROSE 20 3LX1</v>
          </cell>
          <cell r="D2116" t="str">
            <v>Chateau d'Esclans Whispering Angel Rosé 2020</v>
          </cell>
          <cell r="E2116" t="str">
            <v>CS</v>
          </cell>
          <cell r="F2116">
            <v>1</v>
          </cell>
          <cell r="G2116" t="str">
            <v>3 lt x 1</v>
          </cell>
          <cell r="H2116" t="str">
            <v>U</v>
          </cell>
          <cell r="I2116" t="str">
            <v>France</v>
          </cell>
          <cell r="J2116" t="str">
            <v>France</v>
          </cell>
          <cell r="K2116" t="str">
            <v>Provence</v>
          </cell>
          <cell r="M2116" t="str">
            <v>Best</v>
          </cell>
          <cell r="N2116">
            <v>44.341000000000001</v>
          </cell>
          <cell r="O2116">
            <v>10.6875</v>
          </cell>
        </row>
        <row r="2117">
          <cell r="B2117">
            <v>4182121</v>
          </cell>
          <cell r="C2117" t="str">
            <v>WHISPERING ANGEL ROSE 21 3LX1</v>
          </cell>
          <cell r="D2117" t="str">
            <v>Chateau d'Esclans Whispering Angel Rosé 2021</v>
          </cell>
          <cell r="E2117" t="str">
            <v>CS</v>
          </cell>
          <cell r="F2117">
            <v>1</v>
          </cell>
          <cell r="G2117" t="str">
            <v>3 lt x 1</v>
          </cell>
          <cell r="H2117" t="str">
            <v>U</v>
          </cell>
          <cell r="I2117" t="str">
            <v>France</v>
          </cell>
          <cell r="J2117" t="str">
            <v>France</v>
          </cell>
          <cell r="K2117" t="str">
            <v>Provence</v>
          </cell>
          <cell r="M2117" t="str">
            <v>Best</v>
          </cell>
          <cell r="N2117">
            <v>46.017800000000001</v>
          </cell>
          <cell r="O2117">
            <v>10.6875</v>
          </cell>
        </row>
        <row r="2118">
          <cell r="B2118">
            <v>4182122</v>
          </cell>
          <cell r="C2118" t="str">
            <v>WHISPERING ANGEL ROSE 22 3LX1</v>
          </cell>
          <cell r="D2118" t="str">
            <v>Chateau d'Esclans Whispering Angel Rosé 2022</v>
          </cell>
          <cell r="E2118" t="str">
            <v>CS</v>
          </cell>
          <cell r="F2118">
            <v>1</v>
          </cell>
          <cell r="G2118" t="str">
            <v>3 lt x 1</v>
          </cell>
          <cell r="H2118" t="str">
            <v>U</v>
          </cell>
          <cell r="I2118" t="str">
            <v>France</v>
          </cell>
          <cell r="J2118" t="str">
            <v>France</v>
          </cell>
          <cell r="K2118" t="str">
            <v>Provence</v>
          </cell>
          <cell r="M2118" t="str">
            <v>Best</v>
          </cell>
          <cell r="N2118">
            <v>46.017800000000001</v>
          </cell>
          <cell r="O2118">
            <v>10.6875</v>
          </cell>
        </row>
        <row r="2119">
          <cell r="B2119">
            <v>4182123</v>
          </cell>
          <cell r="C2119" t="str">
            <v>WHISPERING ANGEL ROSE 23 3LX1</v>
          </cell>
          <cell r="D2119" t="str">
            <v>Chateau d'Esclans Whispering Angel Rosé 2023</v>
          </cell>
          <cell r="E2119" t="str">
            <v>CS</v>
          </cell>
          <cell r="F2119">
            <v>1</v>
          </cell>
          <cell r="G2119" t="str">
            <v>3 lt x 1</v>
          </cell>
          <cell r="H2119" t="str">
            <v>S</v>
          </cell>
          <cell r="I2119" t="str">
            <v>France</v>
          </cell>
          <cell r="J2119" t="str">
            <v>France</v>
          </cell>
          <cell r="K2119" t="str">
            <v>Provence</v>
          </cell>
          <cell r="M2119" t="str">
            <v>Best</v>
          </cell>
          <cell r="N2119">
            <v>46.017800000000001</v>
          </cell>
          <cell r="O2119">
            <v>10.6875</v>
          </cell>
        </row>
        <row r="2120">
          <cell r="B2120">
            <v>7497619</v>
          </cell>
          <cell r="C2120" t="str">
            <v>ESCLANS GARRUS ROSE 19 3LX1</v>
          </cell>
          <cell r="D2120" t="str">
            <v>Chateau d'Esclans Garrus Rosé 2019</v>
          </cell>
          <cell r="E2120" t="str">
            <v>CS</v>
          </cell>
          <cell r="F2120">
            <v>1</v>
          </cell>
          <cell r="G2120" t="str">
            <v>3 lt x 1</v>
          </cell>
          <cell r="H2120" t="str">
            <v>S</v>
          </cell>
          <cell r="I2120" t="str">
            <v>France</v>
          </cell>
          <cell r="J2120" t="str">
            <v>France</v>
          </cell>
          <cell r="K2120" t="str">
            <v>Provence</v>
          </cell>
          <cell r="M2120" t="str">
            <v>Best</v>
          </cell>
          <cell r="N2120">
            <v>195.84620000000001</v>
          </cell>
          <cell r="O2120">
            <v>10.6875</v>
          </cell>
        </row>
        <row r="2121">
          <cell r="B2121">
            <v>7521220</v>
          </cell>
          <cell r="C2121" t="str">
            <v>ROCK ANGEL PROV ROSE 20 3Ltrx1</v>
          </cell>
          <cell r="D2121" t="str">
            <v>Chateau d'Esclans Rock Angel Rosé 2020 3ltr</v>
          </cell>
          <cell r="E2121" t="str">
            <v>CS</v>
          </cell>
          <cell r="F2121">
            <v>1</v>
          </cell>
          <cell r="G2121" t="str">
            <v>3 lt x 1</v>
          </cell>
          <cell r="H2121" t="str">
            <v>U</v>
          </cell>
          <cell r="I2121" t="str">
            <v>France</v>
          </cell>
          <cell r="J2121" t="str">
            <v>France</v>
          </cell>
          <cell r="K2121" t="str">
            <v>Provence</v>
          </cell>
          <cell r="M2121" t="str">
            <v>Best</v>
          </cell>
          <cell r="N2121">
            <v>61.1982</v>
          </cell>
          <cell r="O2121">
            <v>10.6875</v>
          </cell>
        </row>
        <row r="2122">
          <cell r="B2122">
            <v>7521221</v>
          </cell>
          <cell r="C2122" t="str">
            <v>ROCK ANGEL PROV ROSE 21 3LTRX1</v>
          </cell>
          <cell r="D2122" t="str">
            <v>Chateau d'Esclans Rock Angel Rosé 2021</v>
          </cell>
          <cell r="E2122" t="str">
            <v>CS</v>
          </cell>
          <cell r="F2122">
            <v>1</v>
          </cell>
          <cell r="G2122" t="str">
            <v>3 lt x 1</v>
          </cell>
          <cell r="H2122" t="str">
            <v>S</v>
          </cell>
          <cell r="I2122" t="str">
            <v>France</v>
          </cell>
          <cell r="J2122" t="str">
            <v>France</v>
          </cell>
          <cell r="K2122" t="str">
            <v>Provence</v>
          </cell>
          <cell r="M2122" t="str">
            <v>Best</v>
          </cell>
          <cell r="N2122">
            <v>67.397800000000004</v>
          </cell>
          <cell r="O2122">
            <v>10.6875</v>
          </cell>
        </row>
        <row r="2123">
          <cell r="B2123">
            <v>4235021</v>
          </cell>
          <cell r="C2123" t="str">
            <v>WHISPERING ANGEL ROSE 21 9LX1</v>
          </cell>
          <cell r="D2123" t="str">
            <v>Chateau d'Esclans Whispering Angel Rose 2021</v>
          </cell>
          <cell r="E2123" t="str">
            <v>CS</v>
          </cell>
          <cell r="F2123">
            <v>1</v>
          </cell>
          <cell r="G2123" t="str">
            <v>9 lt x 1</v>
          </cell>
          <cell r="H2123" t="str">
            <v>U</v>
          </cell>
          <cell r="I2123" t="str">
            <v>France</v>
          </cell>
          <cell r="J2123" t="str">
            <v>France</v>
          </cell>
          <cell r="K2123" t="str">
            <v>Provence</v>
          </cell>
          <cell r="L2123" t="str">
            <v>Still Rose</v>
          </cell>
          <cell r="M2123" t="str">
            <v>Good</v>
          </cell>
          <cell r="N2123">
            <v>363.80869999999999</v>
          </cell>
          <cell r="O2123">
            <v>32.0625</v>
          </cell>
        </row>
        <row r="2124">
          <cell r="B2124">
            <v>4235023</v>
          </cell>
          <cell r="C2124" t="str">
            <v>WHISPERING ANGEL ROSE 23 9LX1</v>
          </cell>
          <cell r="D2124" t="str">
            <v>Chateau d'Esclans Whispering Angel Rose 2023</v>
          </cell>
          <cell r="E2124" t="str">
            <v>CS</v>
          </cell>
          <cell r="F2124">
            <v>1</v>
          </cell>
          <cell r="G2124" t="str">
            <v>9 lt x 1</v>
          </cell>
          <cell r="H2124" t="str">
            <v>Z</v>
          </cell>
          <cell r="I2124" t="str">
            <v>France</v>
          </cell>
          <cell r="J2124" t="str">
            <v>France</v>
          </cell>
          <cell r="K2124" t="str">
            <v>Provence</v>
          </cell>
          <cell r="L2124" t="str">
            <v>Still Rose</v>
          </cell>
          <cell r="M2124" t="str">
            <v>Good</v>
          </cell>
          <cell r="N2124">
            <v>219.2636</v>
          </cell>
          <cell r="O2124">
            <v>32.0625</v>
          </cell>
        </row>
        <row r="2125">
          <cell r="B2125">
            <v>4182320</v>
          </cell>
          <cell r="C2125" t="str">
            <v>WHISPERING ANGEL ROSE 20 6LX1</v>
          </cell>
          <cell r="D2125" t="str">
            <v>Chateau d'Esclans Whispering Angel Rose 2020</v>
          </cell>
          <cell r="E2125" t="str">
            <v>CS</v>
          </cell>
          <cell r="F2125">
            <v>1</v>
          </cell>
          <cell r="G2125" t="str">
            <v>6 lt x 1</v>
          </cell>
          <cell r="H2125" t="str">
            <v>U</v>
          </cell>
          <cell r="I2125" t="str">
            <v>France</v>
          </cell>
          <cell r="J2125" t="str">
            <v>France</v>
          </cell>
          <cell r="K2125" t="str">
            <v>Provence</v>
          </cell>
          <cell r="M2125" t="str">
            <v>Best</v>
          </cell>
          <cell r="N2125">
            <v>115.97799999999999</v>
          </cell>
          <cell r="O2125">
            <v>21.375</v>
          </cell>
        </row>
        <row r="2126">
          <cell r="B2126">
            <v>4182322</v>
          </cell>
          <cell r="C2126" t="str">
            <v>WHISPERING ANGEL ROSE22 6LX1</v>
          </cell>
          <cell r="D2126" t="str">
            <v>Chateau d'Esclans Whispering Angel Rose 2022</v>
          </cell>
          <cell r="E2126" t="str">
            <v>CS</v>
          </cell>
          <cell r="F2126">
            <v>1</v>
          </cell>
          <cell r="G2126" t="str">
            <v>6 lt x 1</v>
          </cell>
          <cell r="H2126" t="str">
            <v>U</v>
          </cell>
          <cell r="I2126" t="str">
            <v>France</v>
          </cell>
          <cell r="J2126" t="str">
            <v>France</v>
          </cell>
          <cell r="K2126" t="str">
            <v>Provence</v>
          </cell>
          <cell r="M2126" t="str">
            <v>Best</v>
          </cell>
          <cell r="N2126">
            <v>111.6258</v>
          </cell>
          <cell r="O2126">
            <v>21.375</v>
          </cell>
        </row>
        <row r="2127">
          <cell r="B2127">
            <v>4182323</v>
          </cell>
          <cell r="C2127" t="str">
            <v>WHISPERING ANGEL ROSE 23 6LX1</v>
          </cell>
          <cell r="D2127" t="str">
            <v>Chateau d'Esclans Whispering Angel Rose 2023</v>
          </cell>
          <cell r="E2127" t="str">
            <v>CS</v>
          </cell>
          <cell r="F2127">
            <v>1</v>
          </cell>
          <cell r="G2127" t="str">
            <v>6 lt x 1</v>
          </cell>
          <cell r="H2127" t="str">
            <v>S</v>
          </cell>
          <cell r="I2127" t="str">
            <v>France</v>
          </cell>
          <cell r="J2127" t="str">
            <v>France</v>
          </cell>
          <cell r="K2127" t="str">
            <v>Provence</v>
          </cell>
          <cell r="M2127" t="str">
            <v>Best</v>
          </cell>
          <cell r="N2127">
            <v>111.6258</v>
          </cell>
          <cell r="O2127">
            <v>21.375</v>
          </cell>
        </row>
        <row r="2128">
          <cell r="B2128">
            <v>29737</v>
          </cell>
          <cell r="C2128" t="str">
            <v>CH MUSAR HOCHAR RED 75x6</v>
          </cell>
          <cell r="D2128" t="str">
            <v>Chateau Musar, Hochar Père et Fils Red, Bekaa Valley</v>
          </cell>
          <cell r="E2128" t="str">
            <v>EA</v>
          </cell>
          <cell r="F2128">
            <v>6</v>
          </cell>
          <cell r="G2128" t="str">
            <v>75 cl x 6</v>
          </cell>
          <cell r="H2128" t="str">
            <v>S</v>
          </cell>
          <cell r="I2128" t="str">
            <v>Lebanon</v>
          </cell>
          <cell r="J2128" t="str">
            <v>Lebanon</v>
          </cell>
          <cell r="K2128" t="str">
            <v>Lebanon</v>
          </cell>
          <cell r="L2128" t="str">
            <v>Still Red</v>
          </cell>
          <cell r="M2128" t="str">
            <v>Better</v>
          </cell>
          <cell r="N2128">
            <v>10.3531</v>
          </cell>
          <cell r="O2128">
            <v>2.6718999999999999</v>
          </cell>
        </row>
        <row r="2129">
          <cell r="B2129">
            <v>31263</v>
          </cell>
          <cell r="C2129" t="str">
            <v>MUSAR JEUNE RED 75x6</v>
          </cell>
          <cell r="D2129" t="str">
            <v>Chateau Musar, Jeune Rouge, Bekaa Valley</v>
          </cell>
          <cell r="E2129" t="str">
            <v>EA</v>
          </cell>
          <cell r="F2129">
            <v>6</v>
          </cell>
          <cell r="G2129" t="str">
            <v>75 cl x 6</v>
          </cell>
          <cell r="H2129" t="str">
            <v>S</v>
          </cell>
          <cell r="I2129" t="str">
            <v>Lebanon</v>
          </cell>
          <cell r="J2129" t="str">
            <v>Lebanon</v>
          </cell>
          <cell r="K2129" t="str">
            <v>Lebanon</v>
          </cell>
          <cell r="L2129" t="str">
            <v>Still Red</v>
          </cell>
          <cell r="M2129" t="str">
            <v>Better</v>
          </cell>
          <cell r="N2129">
            <v>6.4161000000000001</v>
          </cell>
          <cell r="O2129">
            <v>2.6718999999999999</v>
          </cell>
        </row>
        <row r="2130">
          <cell r="B2130">
            <v>34581</v>
          </cell>
          <cell r="C2130" t="str">
            <v>CHATEAU MUSAR RED 17 75X6</v>
          </cell>
          <cell r="D2130" t="str">
            <v>Chateau Musar Red 2017, Bekaa Valley</v>
          </cell>
          <cell r="E2130" t="str">
            <v>EA</v>
          </cell>
          <cell r="F2130">
            <v>6</v>
          </cell>
          <cell r="G2130" t="str">
            <v>75 cl x 6</v>
          </cell>
          <cell r="H2130" t="str">
            <v>U</v>
          </cell>
          <cell r="I2130" t="str">
            <v>Lebanon</v>
          </cell>
          <cell r="J2130" t="str">
            <v>Lebanon</v>
          </cell>
          <cell r="K2130" t="str">
            <v>Bekaa Valley</v>
          </cell>
          <cell r="L2130" t="str">
            <v>Still Red</v>
          </cell>
          <cell r="M2130" t="str">
            <v>Fine Wine</v>
          </cell>
          <cell r="N2130">
            <v>20.7027</v>
          </cell>
          <cell r="O2130">
            <v>2.6718999999999999</v>
          </cell>
        </row>
        <row r="2131">
          <cell r="B2131">
            <v>46430</v>
          </cell>
          <cell r="C2131" t="str">
            <v>CHATEAU MUSAR RED 18 75X6</v>
          </cell>
          <cell r="D2131" t="str">
            <v>Chateau Musar Red 2018, Bekaa Valley</v>
          </cell>
          <cell r="E2131" t="str">
            <v>EA</v>
          </cell>
          <cell r="F2131">
            <v>6</v>
          </cell>
          <cell r="G2131" t="str">
            <v>75 cl x 6</v>
          </cell>
          <cell r="H2131" t="str">
            <v>S</v>
          </cell>
          <cell r="I2131" t="str">
            <v>Lebanon</v>
          </cell>
          <cell r="J2131" t="str">
            <v>Lebanon</v>
          </cell>
          <cell r="K2131" t="str">
            <v>Bekaa Valley</v>
          </cell>
          <cell r="L2131" t="str">
            <v>Still Red</v>
          </cell>
          <cell r="M2131" t="str">
            <v>Fine Wine</v>
          </cell>
          <cell r="N2131">
            <v>21.637499999999999</v>
          </cell>
          <cell r="O2131">
            <v>2.6718999999999999</v>
          </cell>
        </row>
        <row r="2132">
          <cell r="B2132">
            <v>40448</v>
          </cell>
          <cell r="C2132" t="str">
            <v>ILE FOUR MOMO PEACH 50X6</v>
          </cell>
          <cell r="D2132" t="str">
            <v>XR Ile Four Momo Peach</v>
          </cell>
          <cell r="E2132" t="str">
            <v>EA</v>
          </cell>
          <cell r="F2132">
            <v>6</v>
          </cell>
          <cell r="G2132" t="str">
            <v>50 cl x 6</v>
          </cell>
          <cell r="H2132" t="str">
            <v>S</v>
          </cell>
          <cell r="I2132" t="str">
            <v>Japan</v>
          </cell>
          <cell r="J2132" t="str">
            <v>Japan</v>
          </cell>
          <cell r="K2132" t="str">
            <v>Japan</v>
          </cell>
          <cell r="M2132" t="str">
            <v>Sake</v>
          </cell>
          <cell r="N2132">
            <v>15.6037</v>
          </cell>
          <cell r="O2132">
            <v>1.7813000000000001</v>
          </cell>
        </row>
        <row r="2133">
          <cell r="B2133">
            <v>40791</v>
          </cell>
          <cell r="C2133" t="str">
            <v>JUNMAI DAIGINJO GENSHU 30X6</v>
          </cell>
          <cell r="D2133" t="str">
            <v>XR Akashi-Tai Junmai Daiginjo Genshu</v>
          </cell>
          <cell r="E2133" t="str">
            <v>EA</v>
          </cell>
          <cell r="F2133">
            <v>6</v>
          </cell>
          <cell r="G2133" t="str">
            <v>30 cl x 6</v>
          </cell>
          <cell r="H2133" t="str">
            <v>S</v>
          </cell>
          <cell r="I2133" t="str">
            <v>Japan</v>
          </cell>
          <cell r="J2133" t="str">
            <v>Japan</v>
          </cell>
          <cell r="K2133" t="str">
            <v>Japan</v>
          </cell>
          <cell r="M2133" t="str">
            <v>Sake</v>
          </cell>
          <cell r="N2133">
            <v>14.4537</v>
          </cell>
          <cell r="O2133">
            <v>1.3680000000000001</v>
          </cell>
        </row>
        <row r="2134">
          <cell r="B2134">
            <v>40793</v>
          </cell>
          <cell r="C2134" t="str">
            <v>TAI DAIGINJO GENSHU 30X6</v>
          </cell>
          <cell r="D2134" t="str">
            <v>XR Akashi-Tai Daiginjo Genshu</v>
          </cell>
          <cell r="E2134" t="str">
            <v>EA</v>
          </cell>
          <cell r="F2134">
            <v>6</v>
          </cell>
          <cell r="G2134" t="str">
            <v>30 cl x 6</v>
          </cell>
          <cell r="H2134" t="str">
            <v>S</v>
          </cell>
          <cell r="I2134" t="str">
            <v>Japan</v>
          </cell>
          <cell r="J2134" t="str">
            <v>Japan</v>
          </cell>
          <cell r="K2134" t="str">
            <v>Japan</v>
          </cell>
          <cell r="M2134" t="str">
            <v>Sake</v>
          </cell>
          <cell r="N2134">
            <v>13.2515</v>
          </cell>
          <cell r="O2134">
            <v>1.4535</v>
          </cell>
        </row>
        <row r="2135">
          <cell r="B2135">
            <v>44734</v>
          </cell>
          <cell r="C2135" t="str">
            <v>AKASHI-TAI TOKUBESTU 30X6</v>
          </cell>
          <cell r="D2135" t="str">
            <v>XR Akashi-Tai Tokubestu</v>
          </cell>
          <cell r="E2135" t="str">
            <v>EA</v>
          </cell>
          <cell r="F2135">
            <v>6</v>
          </cell>
          <cell r="G2135" t="str">
            <v>30 cl x 6</v>
          </cell>
          <cell r="H2135" t="str">
            <v>S</v>
          </cell>
          <cell r="I2135" t="str">
            <v>Japan</v>
          </cell>
          <cell r="J2135" t="str">
            <v>Japan</v>
          </cell>
          <cell r="M2135" t="str">
            <v>Sake</v>
          </cell>
          <cell r="N2135">
            <v>9.3241999999999994</v>
          </cell>
          <cell r="O2135">
            <v>1.2825</v>
          </cell>
        </row>
        <row r="2136">
          <cell r="B2136">
            <v>40792</v>
          </cell>
          <cell r="C2136" t="str">
            <v>JUNMAI DAIGINJO GENSHU 72X6</v>
          </cell>
          <cell r="D2136" t="str">
            <v>XR Akashi-Tai Junmai Daiginjo Genshu</v>
          </cell>
          <cell r="E2136" t="str">
            <v>EA</v>
          </cell>
          <cell r="F2136">
            <v>6</v>
          </cell>
          <cell r="G2136" t="str">
            <v>72 cl x 6</v>
          </cell>
          <cell r="H2136" t="str">
            <v>S</v>
          </cell>
          <cell r="I2136" t="str">
            <v>Japan</v>
          </cell>
          <cell r="J2136" t="str">
            <v>Japan</v>
          </cell>
          <cell r="K2136" t="str">
            <v>Japan</v>
          </cell>
          <cell r="M2136" t="str">
            <v>Sake</v>
          </cell>
          <cell r="N2136">
            <v>24.671800000000001</v>
          </cell>
          <cell r="O2136">
            <v>3.2831999999999999</v>
          </cell>
        </row>
        <row r="2137">
          <cell r="B2137">
            <v>40914</v>
          </cell>
          <cell r="C2137" t="str">
            <v>AKASHI TAI DAIGINJO GENSH 72X6</v>
          </cell>
          <cell r="D2137" t="str">
            <v>XR Akashi-Tai Daiginjo Genshu</v>
          </cell>
          <cell r="E2137" t="str">
            <v>EA</v>
          </cell>
          <cell r="F2137">
            <v>6</v>
          </cell>
          <cell r="G2137" t="str">
            <v>72 cl x 6</v>
          </cell>
          <cell r="H2137" t="str">
            <v>S</v>
          </cell>
          <cell r="I2137" t="str">
            <v>Japan</v>
          </cell>
          <cell r="J2137" t="str">
            <v>Japan</v>
          </cell>
          <cell r="K2137" t="str">
            <v>Japan</v>
          </cell>
          <cell r="M2137" t="str">
            <v>Sake</v>
          </cell>
          <cell r="N2137">
            <v>23.590900000000001</v>
          </cell>
          <cell r="O2137">
            <v>4.4573999999999998</v>
          </cell>
        </row>
        <row r="2138">
          <cell r="B2138">
            <v>76014</v>
          </cell>
          <cell r="C2138" t="str">
            <v>EL CUYO MALBEC 75X12</v>
          </cell>
          <cell r="D2138" t="str">
            <v>El Cuyo Mendoza Malbec</v>
          </cell>
          <cell r="E2138" t="str">
            <v>EA</v>
          </cell>
          <cell r="F2138">
            <v>12</v>
          </cell>
          <cell r="G2138" t="str">
            <v>75 cl x 12</v>
          </cell>
          <cell r="H2138" t="str">
            <v>U</v>
          </cell>
          <cell r="I2138" t="str">
            <v>Argentina</v>
          </cell>
          <cell r="J2138" t="str">
            <v>Argentina</v>
          </cell>
          <cell r="K2138" t="str">
            <v>Mendoza</v>
          </cell>
          <cell r="M2138" t="str">
            <v>Good</v>
          </cell>
          <cell r="N2138">
            <v>1.5049999999999999</v>
          </cell>
          <cell r="O2138">
            <v>2.6718999999999999</v>
          </cell>
        </row>
        <row r="2139">
          <cell r="B2139">
            <v>41945</v>
          </cell>
          <cell r="C2139" t="str">
            <v>EL CUYO MALBEC 75X6</v>
          </cell>
          <cell r="D2139" t="str">
            <v>El Cuyo Malbec</v>
          </cell>
          <cell r="E2139" t="str">
            <v>EA</v>
          </cell>
          <cell r="F2139">
            <v>6</v>
          </cell>
          <cell r="G2139" t="str">
            <v>75 cl x 6</v>
          </cell>
          <cell r="H2139" t="str">
            <v>S</v>
          </cell>
          <cell r="I2139" t="str">
            <v>Argentina</v>
          </cell>
          <cell r="J2139" t="str">
            <v>Argentina</v>
          </cell>
          <cell r="K2139" t="str">
            <v>Mendoza</v>
          </cell>
          <cell r="L2139" t="str">
            <v>Still Red</v>
          </cell>
          <cell r="M2139" t="str">
            <v>Price Fighter</v>
          </cell>
          <cell r="N2139">
            <v>2.1823999999999999</v>
          </cell>
          <cell r="O2139">
            <v>2.6718999999999999</v>
          </cell>
        </row>
        <row r="2140">
          <cell r="B2140">
            <v>68728</v>
          </cell>
          <cell r="C2140" t="str">
            <v>EL MURO ROSADO 75X12</v>
          </cell>
          <cell r="D2140" t="str">
            <v>El Muro Rosado</v>
          </cell>
          <cell r="E2140" t="str">
            <v>EA</v>
          </cell>
          <cell r="F2140">
            <v>12</v>
          </cell>
          <cell r="G2140" t="str">
            <v>75 cl x 12</v>
          </cell>
          <cell r="H2140" t="str">
            <v>S</v>
          </cell>
          <cell r="I2140" t="str">
            <v>Spain</v>
          </cell>
          <cell r="J2140" t="str">
            <v>Spain</v>
          </cell>
          <cell r="K2140" t="str">
            <v>Aragon</v>
          </cell>
          <cell r="M2140" t="str">
            <v>Price Fighter</v>
          </cell>
          <cell r="N2140">
            <v>1.1995</v>
          </cell>
          <cell r="O2140">
            <v>2.6718999999999999</v>
          </cell>
        </row>
        <row r="2141">
          <cell r="B2141">
            <v>70919</v>
          </cell>
          <cell r="C2141" t="str">
            <v>EL MURO BLANCO 75X12</v>
          </cell>
          <cell r="D2141" t="str">
            <v>El Muro Blanco</v>
          </cell>
          <cell r="E2141" t="str">
            <v>EA</v>
          </cell>
          <cell r="F2141">
            <v>12</v>
          </cell>
          <cell r="G2141" t="str">
            <v>75 cl x 12</v>
          </cell>
          <cell r="H2141" t="str">
            <v>S</v>
          </cell>
          <cell r="I2141" t="str">
            <v>Spain</v>
          </cell>
          <cell r="J2141" t="str">
            <v>Spain</v>
          </cell>
          <cell r="K2141" t="str">
            <v>Aragon</v>
          </cell>
          <cell r="M2141" t="str">
            <v>Price Fighter</v>
          </cell>
          <cell r="N2141">
            <v>1.2170000000000001</v>
          </cell>
          <cell r="O2141">
            <v>2.6718999999999999</v>
          </cell>
        </row>
        <row r="2142">
          <cell r="B2142">
            <v>70920</v>
          </cell>
          <cell r="C2142" t="str">
            <v>EL MURO TINTO 75X12</v>
          </cell>
          <cell r="D2142" t="str">
            <v>El Muro Tinto</v>
          </cell>
          <cell r="E2142" t="str">
            <v>EA</v>
          </cell>
          <cell r="F2142">
            <v>12</v>
          </cell>
          <cell r="G2142" t="str">
            <v>75 cl x 12</v>
          </cell>
          <cell r="H2142" t="str">
            <v>S</v>
          </cell>
          <cell r="I2142" t="str">
            <v>Spain</v>
          </cell>
          <cell r="J2142" t="str">
            <v>Spain</v>
          </cell>
          <cell r="K2142" t="str">
            <v>Aragon</v>
          </cell>
          <cell r="M2142" t="str">
            <v>Price Fighter</v>
          </cell>
          <cell r="N2142">
            <v>1.1995</v>
          </cell>
          <cell r="O2142">
            <v>2.6718999999999999</v>
          </cell>
        </row>
        <row r="2143">
          <cell r="B2143">
            <v>71258</v>
          </cell>
          <cell r="C2143" t="str">
            <v>HUBERT CDR ROUGE 75X6</v>
          </cell>
          <cell r="D2143" t="str">
            <v>Hubert et Fils Cotes du Rhone Rouge</v>
          </cell>
          <cell r="E2143" t="str">
            <v>EA</v>
          </cell>
          <cell r="F2143">
            <v>6</v>
          </cell>
          <cell r="G2143" t="str">
            <v>75 cl x 6</v>
          </cell>
          <cell r="H2143" t="str">
            <v>S</v>
          </cell>
          <cell r="I2143" t="str">
            <v>France</v>
          </cell>
          <cell r="J2143" t="str">
            <v>France</v>
          </cell>
          <cell r="K2143" t="str">
            <v>Rhône Valley</v>
          </cell>
          <cell r="M2143" t="str">
            <v>Good</v>
          </cell>
          <cell r="N2143">
            <v>2.4239999999999999</v>
          </cell>
          <cell r="O2143">
            <v>2.6718999999999999</v>
          </cell>
        </row>
        <row r="2144">
          <cell r="B2144">
            <v>75931</v>
          </cell>
          <cell r="C2144" t="str">
            <v>ORG FC BIECHER MOSHI 75X12</v>
          </cell>
          <cell r="D2144" t="str">
            <v xml:space="preserve">Jean Biecher Organic Moshi Moshi 
</v>
          </cell>
          <cell r="E2144" t="str">
            <v>EA</v>
          </cell>
          <cell r="F2144">
            <v>12</v>
          </cell>
          <cell r="G2144" t="str">
            <v>75 cl x 12</v>
          </cell>
          <cell r="H2144" t="str">
            <v>S</v>
          </cell>
          <cell r="I2144" t="str">
            <v>France</v>
          </cell>
          <cell r="J2144" t="str">
            <v>France</v>
          </cell>
          <cell r="K2144" t="str">
            <v>Alsace</v>
          </cell>
          <cell r="L2144" t="str">
            <v>Still White</v>
          </cell>
          <cell r="M2144" t="str">
            <v>Good</v>
          </cell>
          <cell r="N2144">
            <v>3.2275</v>
          </cell>
          <cell r="O2144">
            <v>2.6718999999999999</v>
          </cell>
        </row>
        <row r="2145">
          <cell r="B2145">
            <v>42416</v>
          </cell>
          <cell r="C2145" t="str">
            <v>BIECHER RIESLING 75X6</v>
          </cell>
          <cell r="D2145" t="str">
            <v>Jean Biecher Riesling 2021</v>
          </cell>
          <cell r="E2145" t="str">
            <v>EA</v>
          </cell>
          <cell r="F2145">
            <v>6</v>
          </cell>
          <cell r="G2145" t="str">
            <v>75 cl x 6</v>
          </cell>
          <cell r="H2145" t="str">
            <v>S</v>
          </cell>
          <cell r="I2145" t="str">
            <v>France</v>
          </cell>
          <cell r="J2145" t="str">
            <v>France</v>
          </cell>
          <cell r="K2145" t="str">
            <v>Alsace</v>
          </cell>
          <cell r="M2145" t="str">
            <v>Good</v>
          </cell>
          <cell r="N2145">
            <v>2.8450000000000002</v>
          </cell>
          <cell r="O2145">
            <v>2.6718999999999999</v>
          </cell>
        </row>
        <row r="2146">
          <cell r="B2146">
            <v>74352</v>
          </cell>
          <cell r="C2146" t="str">
            <v>BIECHER RIESLING 19 75X6</v>
          </cell>
          <cell r="D2146" t="str">
            <v>Jean Biecher Riesling 2019</v>
          </cell>
          <cell r="E2146" t="str">
            <v>EA</v>
          </cell>
          <cell r="F2146">
            <v>6</v>
          </cell>
          <cell r="G2146" t="str">
            <v>75 cl x 6</v>
          </cell>
          <cell r="H2146" t="str">
            <v>U</v>
          </cell>
          <cell r="I2146" t="str">
            <v>France</v>
          </cell>
          <cell r="J2146" t="str">
            <v>France</v>
          </cell>
          <cell r="K2146" t="str">
            <v>Alsace</v>
          </cell>
          <cell r="M2146" t="str">
            <v>Good</v>
          </cell>
          <cell r="N2146">
            <v>2.4908999999999999</v>
          </cell>
          <cell r="O2146">
            <v>2.6718999999999999</v>
          </cell>
        </row>
        <row r="2147">
          <cell r="B2147">
            <v>74449</v>
          </cell>
          <cell r="C2147" t="str">
            <v>BIECHER PINOT GRIS 19 75X6</v>
          </cell>
          <cell r="D2147" t="str">
            <v>Jean Biecher Pinot Gris 2019</v>
          </cell>
          <cell r="E2147" t="str">
            <v>EA</v>
          </cell>
          <cell r="F2147">
            <v>6</v>
          </cell>
          <cell r="G2147" t="str">
            <v>75 cl x 6</v>
          </cell>
          <cell r="H2147" t="str">
            <v>U</v>
          </cell>
          <cell r="I2147" t="str">
            <v>France</v>
          </cell>
          <cell r="J2147" t="str">
            <v>France</v>
          </cell>
          <cell r="K2147" t="str">
            <v>Alsace</v>
          </cell>
          <cell r="M2147" t="str">
            <v>Good</v>
          </cell>
          <cell r="N2147">
            <v>2.9954000000000001</v>
          </cell>
          <cell r="O2147">
            <v>2.6718999999999999</v>
          </cell>
        </row>
        <row r="2148">
          <cell r="B2148">
            <v>74450</v>
          </cell>
          <cell r="C2148" t="str">
            <v>BIECHER PINOT BLANC 19 75X6</v>
          </cell>
          <cell r="D2148" t="str">
            <v>Jean Biecher Pinot Blanc 2019</v>
          </cell>
          <cell r="E2148" t="str">
            <v>EA</v>
          </cell>
          <cell r="F2148">
            <v>6</v>
          </cell>
          <cell r="G2148" t="str">
            <v>75 cl x 6</v>
          </cell>
          <cell r="H2148" t="str">
            <v>U</v>
          </cell>
          <cell r="I2148" t="str">
            <v>France</v>
          </cell>
          <cell r="J2148" t="str">
            <v>France</v>
          </cell>
          <cell r="K2148" t="str">
            <v>Alsace</v>
          </cell>
          <cell r="M2148" t="str">
            <v>Good</v>
          </cell>
          <cell r="N2148">
            <v>2.3001999999999998</v>
          </cell>
          <cell r="O2148">
            <v>2.6718999999999999</v>
          </cell>
        </row>
        <row r="2149">
          <cell r="B2149">
            <v>74931</v>
          </cell>
          <cell r="C2149" t="str">
            <v>BIECHER GEWURZ 75X6</v>
          </cell>
          <cell r="D2149" t="str">
            <v>Jean Biecher Gewurztraminer</v>
          </cell>
          <cell r="E2149" t="str">
            <v>EA</v>
          </cell>
          <cell r="F2149">
            <v>6</v>
          </cell>
          <cell r="G2149" t="str">
            <v>75 cl x 6</v>
          </cell>
          <cell r="H2149" t="str">
            <v>S</v>
          </cell>
          <cell r="I2149" t="str">
            <v>France</v>
          </cell>
          <cell r="J2149" t="str">
            <v>France</v>
          </cell>
          <cell r="K2149" t="str">
            <v>Alsace</v>
          </cell>
          <cell r="M2149" t="str">
            <v>Good</v>
          </cell>
          <cell r="N2149">
            <v>3.3801000000000001</v>
          </cell>
          <cell r="O2149">
            <v>2.6718999999999999</v>
          </cell>
        </row>
        <row r="2150">
          <cell r="B2150">
            <v>75157</v>
          </cell>
          <cell r="C2150" t="str">
            <v>BIECHER PINOT BLANC 75X6</v>
          </cell>
          <cell r="D2150" t="str">
            <v>Jean Biecher Pinot Blanc</v>
          </cell>
          <cell r="E2150" t="str">
            <v>EA</v>
          </cell>
          <cell r="F2150">
            <v>6</v>
          </cell>
          <cell r="G2150" t="str">
            <v>75 cl x 6</v>
          </cell>
          <cell r="H2150" t="str">
            <v>S</v>
          </cell>
          <cell r="I2150" t="str">
            <v>France</v>
          </cell>
          <cell r="J2150" t="str">
            <v>France</v>
          </cell>
          <cell r="K2150" t="str">
            <v>Alsace</v>
          </cell>
          <cell r="M2150" t="str">
            <v>Good</v>
          </cell>
          <cell r="N2150">
            <v>2.4064000000000001</v>
          </cell>
          <cell r="O2150">
            <v>2.6718999999999999</v>
          </cell>
        </row>
        <row r="2151">
          <cell r="B2151">
            <v>75226</v>
          </cell>
          <cell r="C2151" t="str">
            <v>BIECHER PINOT GRIS 75X6</v>
          </cell>
          <cell r="D2151" t="str">
            <v>Jean Biecher Pinot Gris</v>
          </cell>
          <cell r="E2151" t="str">
            <v>EA</v>
          </cell>
          <cell r="F2151">
            <v>6</v>
          </cell>
          <cell r="G2151" t="str">
            <v>75 cl x 6</v>
          </cell>
          <cell r="H2151" t="str">
            <v>S</v>
          </cell>
          <cell r="I2151" t="str">
            <v>France</v>
          </cell>
          <cell r="J2151" t="str">
            <v>France</v>
          </cell>
          <cell r="K2151" t="str">
            <v>Alsace</v>
          </cell>
          <cell r="M2151" t="str">
            <v>Good</v>
          </cell>
          <cell r="N2151">
            <v>3.0642999999999998</v>
          </cell>
          <cell r="O2151">
            <v>2.6718999999999999</v>
          </cell>
        </row>
        <row r="2152">
          <cell r="B2152">
            <v>41460</v>
          </cell>
          <cell r="C2152" t="str">
            <v>LAFAGE COTE EST BLANC 75X6</v>
          </cell>
          <cell r="D2152" t="str">
            <v>Domaine Lafage Cote Est IGP Cotes Catalanes Blanc</v>
          </cell>
          <cell r="E2152" t="str">
            <v>EA</v>
          </cell>
          <cell r="F2152">
            <v>6</v>
          </cell>
          <cell r="G2152" t="str">
            <v>75 cl x 6</v>
          </cell>
          <cell r="H2152" t="str">
            <v>S</v>
          </cell>
          <cell r="I2152" t="str">
            <v>France</v>
          </cell>
          <cell r="J2152" t="str">
            <v>France</v>
          </cell>
          <cell r="K2152" t="str">
            <v>Languedoc-Roussillon</v>
          </cell>
          <cell r="L2152" t="str">
            <v>Still White</v>
          </cell>
          <cell r="M2152" t="str">
            <v>Good</v>
          </cell>
          <cell r="N2152">
            <v>2.7747999999999999</v>
          </cell>
          <cell r="O2152">
            <v>2.6718999999999999</v>
          </cell>
        </row>
        <row r="2153">
          <cell r="B2153">
            <v>41710</v>
          </cell>
          <cell r="C2153" t="str">
            <v>LAFAGE CADIRETA CHARD 75X6</v>
          </cell>
          <cell r="D2153" t="str">
            <v>Domaine Lafage Cadireta Chardonnay</v>
          </cell>
          <cell r="E2153" t="str">
            <v>EA</v>
          </cell>
          <cell r="F2153">
            <v>6</v>
          </cell>
          <cell r="G2153" t="str">
            <v>75 cl x 6</v>
          </cell>
          <cell r="H2153" t="str">
            <v>S</v>
          </cell>
          <cell r="I2153" t="str">
            <v>France</v>
          </cell>
          <cell r="J2153" t="str">
            <v>France</v>
          </cell>
          <cell r="K2153" t="str">
            <v>Languedoc-Roussillon</v>
          </cell>
          <cell r="L2153" t="str">
            <v>Still White</v>
          </cell>
          <cell r="M2153" t="str">
            <v>Good</v>
          </cell>
          <cell r="N2153">
            <v>3.1539999999999999</v>
          </cell>
          <cell r="O2153">
            <v>2.6718999999999999</v>
          </cell>
        </row>
        <row r="2154">
          <cell r="B2154">
            <v>41787</v>
          </cell>
          <cell r="C2154" t="str">
            <v>LAFAGE COTE SUD ROUGE 75X6</v>
          </cell>
          <cell r="D2154" t="str">
            <v>Domaine Lafage Cote Sud VDP Cotes Catalanes Rouge</v>
          </cell>
          <cell r="E2154" t="str">
            <v>EA</v>
          </cell>
          <cell r="F2154">
            <v>6</v>
          </cell>
          <cell r="G2154" t="str">
            <v>75 cl x 6</v>
          </cell>
          <cell r="H2154" t="str">
            <v>S</v>
          </cell>
          <cell r="I2154" t="str">
            <v>France</v>
          </cell>
          <cell r="J2154" t="str">
            <v>France</v>
          </cell>
          <cell r="K2154" t="str">
            <v>Languedoc-Roussillon</v>
          </cell>
          <cell r="L2154" t="str">
            <v>Still Red</v>
          </cell>
          <cell r="M2154" t="str">
            <v>Good</v>
          </cell>
          <cell r="N2154">
            <v>2.7747999999999999</v>
          </cell>
          <cell r="O2154">
            <v>2.6718999999999999</v>
          </cell>
        </row>
        <row r="2155">
          <cell r="B2155">
            <v>43829</v>
          </cell>
          <cell r="C2155" t="str">
            <v>LAFAGE NARASSA 75X6</v>
          </cell>
          <cell r="D2155" t="str">
            <v>Lafage Narassa Grenache-Syrah, Roussillon</v>
          </cell>
          <cell r="E2155" t="str">
            <v>EA</v>
          </cell>
          <cell r="F2155">
            <v>6</v>
          </cell>
          <cell r="G2155" t="str">
            <v>75 cl x 6</v>
          </cell>
          <cell r="H2155" t="str">
            <v>S</v>
          </cell>
          <cell r="I2155" t="str">
            <v>France</v>
          </cell>
          <cell r="J2155" t="str">
            <v>France</v>
          </cell>
          <cell r="K2155" t="str">
            <v>Languedoc-Roussillon</v>
          </cell>
          <cell r="L2155" t="str">
            <v>Still Red</v>
          </cell>
          <cell r="M2155" t="str">
            <v>Good</v>
          </cell>
          <cell r="N2155">
            <v>6.0906000000000002</v>
          </cell>
          <cell r="O2155">
            <v>3.2063000000000001</v>
          </cell>
        </row>
        <row r="2156">
          <cell r="B2156">
            <v>44876</v>
          </cell>
          <cell r="C2156" t="str">
            <v>LAFAGE GALLICA ROSE 75X6</v>
          </cell>
          <cell r="D2156" t="str">
            <v>Lafage Gallica Rose, Roussillon</v>
          </cell>
          <cell r="E2156" t="str">
            <v>EA</v>
          </cell>
          <cell r="F2156">
            <v>6</v>
          </cell>
          <cell r="G2156" t="str">
            <v>75 cl x 6</v>
          </cell>
          <cell r="H2156" t="str">
            <v>S</v>
          </cell>
          <cell r="I2156" t="str">
            <v>France</v>
          </cell>
          <cell r="J2156" t="str">
            <v>France</v>
          </cell>
          <cell r="K2156" t="str">
            <v>France</v>
          </cell>
          <cell r="M2156" t="str">
            <v>Better</v>
          </cell>
          <cell r="N2156">
            <v>6.4414999999999996</v>
          </cell>
          <cell r="O2156">
            <v>2.6718999999999999</v>
          </cell>
        </row>
        <row r="2157">
          <cell r="B2157">
            <v>44967</v>
          </cell>
          <cell r="C2157" t="str">
            <v>ORG LAFAGE NEREDA WHI 22 75x6</v>
          </cell>
          <cell r="D2157" t="str">
            <v>NEREDA ORGANIC WHITE IGP COTES CATALANES 2022</v>
          </cell>
          <cell r="E2157" t="str">
            <v>EA</v>
          </cell>
          <cell r="F2157">
            <v>6</v>
          </cell>
          <cell r="G2157" t="str">
            <v>75 cl x 6</v>
          </cell>
          <cell r="H2157" t="str">
            <v>S</v>
          </cell>
          <cell r="I2157" t="str">
            <v>France</v>
          </cell>
          <cell r="J2157" t="str">
            <v>France</v>
          </cell>
          <cell r="K2157" t="str">
            <v>France</v>
          </cell>
          <cell r="L2157" t="str">
            <v>Still White</v>
          </cell>
          <cell r="M2157" t="str">
            <v>Good</v>
          </cell>
          <cell r="N2157">
            <v>4.9611000000000001</v>
          </cell>
          <cell r="O2157">
            <v>2.6718999999999999</v>
          </cell>
        </row>
        <row r="2158">
          <cell r="B2158">
            <v>44970</v>
          </cell>
          <cell r="C2158" t="str">
            <v>CENTENAIRE BLANC LAFAGE22 75X6</v>
          </cell>
          <cell r="D2158" t="str">
            <v>Cotes du Roussillon Blanc Centenaire Domaine Lafage 2022</v>
          </cell>
          <cell r="E2158" t="str">
            <v>EA</v>
          </cell>
          <cell r="F2158">
            <v>6</v>
          </cell>
          <cell r="G2158" t="str">
            <v>75 cl x 6</v>
          </cell>
          <cell r="H2158" t="str">
            <v>S</v>
          </cell>
          <cell r="I2158" t="str">
            <v>France</v>
          </cell>
          <cell r="J2158" t="str">
            <v>France</v>
          </cell>
          <cell r="K2158" t="str">
            <v>Languedoc-Roussillon</v>
          </cell>
          <cell r="M2158" t="str">
            <v>Good</v>
          </cell>
          <cell r="N2158">
            <v>4.2046999999999999</v>
          </cell>
          <cell r="O2158">
            <v>2.6718999999999999</v>
          </cell>
        </row>
        <row r="2159">
          <cell r="B2159">
            <v>45698</v>
          </cell>
          <cell r="C2159" t="str">
            <v>COTE ROSE LAFAGE 75X6</v>
          </cell>
          <cell r="D2159" t="str">
            <v>Cote Rose VDP Cotes Catalanes Domaine Lafage</v>
          </cell>
          <cell r="E2159" t="str">
            <v>EA</v>
          </cell>
          <cell r="F2159">
            <v>6</v>
          </cell>
          <cell r="G2159" t="str">
            <v>75 cl x 6</v>
          </cell>
          <cell r="H2159" t="str">
            <v>S</v>
          </cell>
          <cell r="I2159" t="str">
            <v>France</v>
          </cell>
          <cell r="J2159" t="str">
            <v>France</v>
          </cell>
          <cell r="K2159" t="str">
            <v>Languedoc-Roussillon</v>
          </cell>
          <cell r="M2159" t="str">
            <v>Good</v>
          </cell>
          <cell r="N2159">
            <v>2.7747999999999999</v>
          </cell>
          <cell r="O2159">
            <v>2.6718999999999999</v>
          </cell>
        </row>
        <row r="2160">
          <cell r="B2160">
            <v>46709</v>
          </cell>
          <cell r="C2160" t="str">
            <v>LAFAGE LAFABULEUSE BL 9% 75X6</v>
          </cell>
          <cell r="D2160" t="str">
            <v>Domaine Lafage Lafabuleuse Frisant Blanc Vin de France</v>
          </cell>
          <cell r="E2160" t="str">
            <v>EA</v>
          </cell>
          <cell r="F2160">
            <v>6</v>
          </cell>
          <cell r="G2160" t="str">
            <v>75 cl x 6</v>
          </cell>
          <cell r="H2160" t="str">
            <v>Z</v>
          </cell>
          <cell r="I2160" t="str">
            <v>France</v>
          </cell>
          <cell r="J2160" t="str">
            <v>France</v>
          </cell>
          <cell r="K2160" t="str">
            <v>France</v>
          </cell>
          <cell r="L2160" t="str">
            <v>Still White</v>
          </cell>
          <cell r="M2160" t="str">
            <v>Good</v>
          </cell>
          <cell r="N2160">
            <v>4.2607999999999997</v>
          </cell>
          <cell r="O2160">
            <v>1.9238</v>
          </cell>
        </row>
        <row r="2161">
          <cell r="B2161">
            <v>70782</v>
          </cell>
          <cell r="C2161" t="str">
            <v>LAFAGE LAFABULEUSE BLANC 75X6</v>
          </cell>
          <cell r="D2161" t="str">
            <v>Miraflors Blanc Lafabuleuse Frisant</v>
          </cell>
          <cell r="E2161" t="str">
            <v>EA</v>
          </cell>
          <cell r="F2161">
            <v>6</v>
          </cell>
          <cell r="G2161" t="str">
            <v>75 cl x 6</v>
          </cell>
          <cell r="H2161" t="str">
            <v>S</v>
          </cell>
          <cell r="I2161" t="str">
            <v>France</v>
          </cell>
          <cell r="J2161" t="str">
            <v>France</v>
          </cell>
          <cell r="K2161" t="str">
            <v>Languedoc-Roussillon</v>
          </cell>
          <cell r="L2161" t="str">
            <v>Still White</v>
          </cell>
          <cell r="M2161" t="str">
            <v>Good</v>
          </cell>
          <cell r="N2161">
            <v>4.2484999999999999</v>
          </cell>
          <cell r="O2161">
            <v>2.2444000000000002</v>
          </cell>
        </row>
        <row r="2162">
          <cell r="B2162">
            <v>73947</v>
          </cell>
          <cell r="C2162" t="str">
            <v>LAFAGE COTE SUD ROUGE 18 75X6</v>
          </cell>
          <cell r="D2162" t="str">
            <v>Domaine Lafage Cote Sud VDP Cotes Catalanes Rouge 2018</v>
          </cell>
          <cell r="E2162" t="str">
            <v>EA</v>
          </cell>
          <cell r="F2162">
            <v>6</v>
          </cell>
          <cell r="G2162" t="str">
            <v>75 cl x 6</v>
          </cell>
          <cell r="H2162" t="str">
            <v>U</v>
          </cell>
          <cell r="I2162" t="str">
            <v>France</v>
          </cell>
          <cell r="J2162" t="str">
            <v>France</v>
          </cell>
          <cell r="K2162" t="str">
            <v>Languedoc-Roussillon</v>
          </cell>
          <cell r="L2162" t="str">
            <v>Still Red</v>
          </cell>
          <cell r="M2162" t="str">
            <v>Good</v>
          </cell>
          <cell r="N2162">
            <v>2.5647000000000002</v>
          </cell>
          <cell r="O2162">
            <v>2.6718999999999999</v>
          </cell>
        </row>
        <row r="2163">
          <cell r="B2163">
            <v>73948</v>
          </cell>
          <cell r="C2163" t="str">
            <v>LAFAGE CADIRETA CHARD 19 75X6</v>
          </cell>
          <cell r="D2163" t="str">
            <v>Domaine Lafage Cadireta Chardonnay 2019</v>
          </cell>
          <cell r="E2163" t="str">
            <v>EA</v>
          </cell>
          <cell r="F2163">
            <v>6</v>
          </cell>
          <cell r="G2163" t="str">
            <v>75 cl x 6</v>
          </cell>
          <cell r="H2163" t="str">
            <v>U</v>
          </cell>
          <cell r="I2163" t="str">
            <v>France</v>
          </cell>
          <cell r="J2163" t="str">
            <v>France</v>
          </cell>
          <cell r="K2163" t="str">
            <v>Languedoc-Roussillon</v>
          </cell>
          <cell r="L2163" t="str">
            <v>Still White</v>
          </cell>
          <cell r="M2163" t="str">
            <v>Good</v>
          </cell>
          <cell r="N2163">
            <v>3.0827</v>
          </cell>
          <cell r="O2163">
            <v>2.6718999999999999</v>
          </cell>
        </row>
        <row r="2164">
          <cell r="B2164">
            <v>74718</v>
          </cell>
          <cell r="C2164" t="str">
            <v>LAFAGE MUSC RIVESALTES 75X6</v>
          </cell>
          <cell r="D2164" t="str">
            <v>Lafage Muscat de Rivesaltes</v>
          </cell>
          <cell r="E2164" t="str">
            <v>EA</v>
          </cell>
          <cell r="F2164">
            <v>6</v>
          </cell>
          <cell r="G2164" t="str">
            <v>75 cl x 6</v>
          </cell>
          <cell r="H2164" t="str">
            <v>U</v>
          </cell>
          <cell r="I2164" t="str">
            <v>France</v>
          </cell>
          <cell r="J2164" t="str">
            <v>France</v>
          </cell>
          <cell r="K2164" t="str">
            <v>Languedoc-Roussillon</v>
          </cell>
          <cell r="M2164" t="str">
            <v>Better</v>
          </cell>
          <cell r="N2164">
            <v>5.7397999999999998</v>
          </cell>
          <cell r="O2164">
            <v>3.2063000000000001</v>
          </cell>
        </row>
        <row r="2165">
          <cell r="B2165">
            <v>74895</v>
          </cell>
          <cell r="C2165" t="str">
            <v>LAFAGE TRIPLE RSE NV 75X6</v>
          </cell>
          <cell r="D2165" t="str">
            <v>Lafage Sparkling Triple Rose NV</v>
          </cell>
          <cell r="E2165" t="str">
            <v>EA</v>
          </cell>
          <cell r="F2165">
            <v>6</v>
          </cell>
          <cell r="G2165" t="str">
            <v>75 cl x 6</v>
          </cell>
          <cell r="H2165" t="str">
            <v>S</v>
          </cell>
          <cell r="I2165" t="str">
            <v>France</v>
          </cell>
          <cell r="J2165" t="str">
            <v>France</v>
          </cell>
          <cell r="K2165" t="str">
            <v>France</v>
          </cell>
          <cell r="M2165" t="str">
            <v>Better</v>
          </cell>
          <cell r="N2165">
            <v>4.8625999999999996</v>
          </cell>
          <cell r="O2165">
            <v>2.6718999999999999</v>
          </cell>
        </row>
        <row r="2166">
          <cell r="B2166">
            <v>75008</v>
          </cell>
          <cell r="C2166" t="str">
            <v>AUTHENTIQUE RGE LAFAGE 75X6</v>
          </cell>
          <cell r="D2166" t="str">
            <v>Cotes du Roussillon Rouge Authentique Domaine Lafage</v>
          </cell>
          <cell r="E2166" t="str">
            <v>EA</v>
          </cell>
          <cell r="F2166">
            <v>6</v>
          </cell>
          <cell r="G2166" t="str">
            <v>75 cl x 6</v>
          </cell>
          <cell r="H2166" t="str">
            <v>S</v>
          </cell>
          <cell r="I2166" t="str">
            <v>France</v>
          </cell>
          <cell r="J2166" t="str">
            <v>France</v>
          </cell>
          <cell r="K2166" t="str">
            <v>Languedoc-Roussillon</v>
          </cell>
          <cell r="M2166" t="str">
            <v>Good</v>
          </cell>
          <cell r="N2166">
            <v>4.0292000000000003</v>
          </cell>
          <cell r="O2166">
            <v>2.6718999999999999</v>
          </cell>
        </row>
        <row r="2167">
          <cell r="B2167">
            <v>75009</v>
          </cell>
          <cell r="C2167" t="str">
            <v>CENTENAIRE BLANC LAFAGE 75X6</v>
          </cell>
          <cell r="D2167" t="str">
            <v>Cotes du Roussillon Blanc Centenaire Domaine Lafage</v>
          </cell>
          <cell r="E2167" t="str">
            <v>EA</v>
          </cell>
          <cell r="F2167">
            <v>6</v>
          </cell>
          <cell r="G2167" t="str">
            <v>75 cl x 6</v>
          </cell>
          <cell r="H2167" t="str">
            <v>U</v>
          </cell>
          <cell r="I2167" t="str">
            <v>France</v>
          </cell>
          <cell r="J2167" t="str">
            <v>France</v>
          </cell>
          <cell r="K2167" t="str">
            <v>Languedoc-Roussillon</v>
          </cell>
          <cell r="M2167" t="str">
            <v>Good</v>
          </cell>
          <cell r="N2167">
            <v>4.2046999999999999</v>
          </cell>
          <cell r="O2167">
            <v>2.6718999999999999</v>
          </cell>
        </row>
        <row r="2168">
          <cell r="B2168">
            <v>4267721</v>
          </cell>
          <cell r="C2168" t="str">
            <v>MIRAFLORS ROSE LAFAGE 21 75X6</v>
          </cell>
          <cell r="D2168" t="str">
            <v>Miraflors Cotes du Roussillon Rose Domaine Lafage 2021</v>
          </cell>
          <cell r="E2168" t="str">
            <v>EA</v>
          </cell>
          <cell r="F2168">
            <v>6</v>
          </cell>
          <cell r="G2168" t="str">
            <v>75 cl x 6</v>
          </cell>
          <cell r="H2168" t="str">
            <v>U</v>
          </cell>
          <cell r="I2168" t="str">
            <v>France</v>
          </cell>
          <cell r="J2168" t="str">
            <v>France</v>
          </cell>
          <cell r="K2168" t="str">
            <v>Languedoc-Roussillon</v>
          </cell>
          <cell r="M2168" t="str">
            <v>Good</v>
          </cell>
          <cell r="N2168">
            <v>4.1608000000000001</v>
          </cell>
          <cell r="O2168">
            <v>2.6718999999999999</v>
          </cell>
        </row>
        <row r="2169">
          <cell r="B2169">
            <v>4267722</v>
          </cell>
          <cell r="C2169" t="str">
            <v>MIRAFLORS ROSE LAFAGE  22 75X6</v>
          </cell>
          <cell r="D2169" t="str">
            <v>Miraflors Cotes du Roussillon Rose Domaine Lafage 2022</v>
          </cell>
          <cell r="E2169" t="str">
            <v>EA</v>
          </cell>
          <cell r="F2169">
            <v>6</v>
          </cell>
          <cell r="G2169" t="str">
            <v>75 cl x 6</v>
          </cell>
          <cell r="H2169" t="str">
            <v>S</v>
          </cell>
          <cell r="I2169" t="str">
            <v>France</v>
          </cell>
          <cell r="J2169" t="str">
            <v>France</v>
          </cell>
          <cell r="K2169" t="str">
            <v>Languedoc-Roussillon</v>
          </cell>
          <cell r="M2169" t="str">
            <v>Good</v>
          </cell>
          <cell r="N2169">
            <v>4.1608000000000001</v>
          </cell>
          <cell r="O2169">
            <v>2.6718999999999999</v>
          </cell>
        </row>
        <row r="2170">
          <cell r="B2170">
            <v>6989801</v>
          </cell>
          <cell r="C2170" t="str">
            <v>COTE ROSE LAFAGE 75X6</v>
          </cell>
          <cell r="D2170" t="str">
            <v>Cote Rose VDP Cotes Catalanes Domaine Lafage</v>
          </cell>
          <cell r="E2170" t="str">
            <v>EA</v>
          </cell>
          <cell r="F2170">
            <v>6</v>
          </cell>
          <cell r="G2170" t="str">
            <v>75 cl x 6</v>
          </cell>
          <cell r="H2170" t="str">
            <v>U</v>
          </cell>
          <cell r="I2170" t="str">
            <v>France</v>
          </cell>
          <cell r="J2170" t="str">
            <v>France</v>
          </cell>
          <cell r="K2170" t="str">
            <v>Languedoc-Roussillon</v>
          </cell>
          <cell r="M2170" t="str">
            <v>Good</v>
          </cell>
          <cell r="N2170">
            <v>2.7747999999999999</v>
          </cell>
          <cell r="O2170">
            <v>2.6718999999999999</v>
          </cell>
        </row>
        <row r="2171">
          <cell r="B2171">
            <v>7489420</v>
          </cell>
          <cell r="C2171" t="str">
            <v>LAFAGE GALLICA 20 75X6</v>
          </cell>
          <cell r="D2171" t="str">
            <v>Lafage Gallica Rose Cotes de Roussillon 2020</v>
          </cell>
          <cell r="E2171" t="str">
            <v>EA</v>
          </cell>
          <cell r="F2171">
            <v>6</v>
          </cell>
          <cell r="G2171" t="str">
            <v>75 cl x 6</v>
          </cell>
          <cell r="H2171" t="str">
            <v>U</v>
          </cell>
          <cell r="I2171" t="str">
            <v>France</v>
          </cell>
          <cell r="J2171" t="str">
            <v>France</v>
          </cell>
          <cell r="K2171" t="str">
            <v>France</v>
          </cell>
          <cell r="M2171" t="str">
            <v>Better</v>
          </cell>
          <cell r="N2171">
            <v>5.7889999999999997</v>
          </cell>
          <cell r="O2171">
            <v>2.6718999999999999</v>
          </cell>
        </row>
        <row r="2172">
          <cell r="B2172">
            <v>7489422</v>
          </cell>
          <cell r="C2172" t="str">
            <v>LAFAGE GALLICA 22 75X6</v>
          </cell>
          <cell r="D2172" t="str">
            <v>Lafage Gallica Rose Cotes de Roussillon 2022</v>
          </cell>
          <cell r="E2172" t="str">
            <v>EA</v>
          </cell>
          <cell r="F2172">
            <v>6</v>
          </cell>
          <cell r="G2172" t="str">
            <v>75 cl x 6</v>
          </cell>
          <cell r="H2172" t="str">
            <v>U</v>
          </cell>
          <cell r="I2172" t="str">
            <v>France</v>
          </cell>
          <cell r="J2172" t="str">
            <v>France</v>
          </cell>
          <cell r="K2172" t="str">
            <v>France</v>
          </cell>
          <cell r="M2172" t="str">
            <v>Better</v>
          </cell>
          <cell r="N2172">
            <v>6.4414999999999996</v>
          </cell>
          <cell r="O2172">
            <v>2.6718999999999999</v>
          </cell>
        </row>
        <row r="2173">
          <cell r="B2173">
            <v>41367</v>
          </cell>
          <cell r="C2173" t="str">
            <v>LAFAGE MAURY GRENAT 50X6</v>
          </cell>
          <cell r="D2173" t="str">
            <v>Lafage Maury Grenat</v>
          </cell>
          <cell r="E2173" t="str">
            <v>EA</v>
          </cell>
          <cell r="F2173">
            <v>6</v>
          </cell>
          <cell r="G2173" t="str">
            <v>50 cl x 6</v>
          </cell>
          <cell r="H2173" t="str">
            <v>S</v>
          </cell>
          <cell r="I2173" t="str">
            <v>France</v>
          </cell>
          <cell r="J2173" t="str">
            <v>France</v>
          </cell>
          <cell r="K2173" t="str">
            <v>Languedoc-Roussillon</v>
          </cell>
          <cell r="M2173" t="str">
            <v>Better</v>
          </cell>
          <cell r="N2173">
            <v>4.4543999999999997</v>
          </cell>
          <cell r="O2173">
            <v>2.1375000000000002</v>
          </cell>
        </row>
        <row r="2174">
          <cell r="B2174">
            <v>42864</v>
          </cell>
          <cell r="C2174" t="str">
            <v>LAFAGE MUSC RIVESALTES 21 50X6</v>
          </cell>
          <cell r="D2174" t="str">
            <v>Lafage Muscat de Rivesaltes 2021</v>
          </cell>
          <cell r="E2174" t="str">
            <v>EA</v>
          </cell>
          <cell r="F2174">
            <v>6</v>
          </cell>
          <cell r="G2174" t="str">
            <v>50 cl x 6</v>
          </cell>
          <cell r="H2174" t="str">
            <v>U</v>
          </cell>
          <cell r="I2174" t="str">
            <v>France</v>
          </cell>
          <cell r="J2174" t="str">
            <v>France</v>
          </cell>
          <cell r="K2174" t="str">
            <v>Languedoc-Roussillon</v>
          </cell>
          <cell r="M2174" t="str">
            <v>Better</v>
          </cell>
          <cell r="N2174">
            <v>4.1559999999999997</v>
          </cell>
          <cell r="O2174">
            <v>2.1375000000000002</v>
          </cell>
        </row>
        <row r="2175">
          <cell r="B2175">
            <v>73195</v>
          </cell>
          <cell r="C2175" t="str">
            <v>LAFAGE MUSC RIVESALTES 18 50X6</v>
          </cell>
          <cell r="D2175" t="str">
            <v>Lafage Muscat de Rivesaltes 2018</v>
          </cell>
          <cell r="E2175" t="str">
            <v>EA</v>
          </cell>
          <cell r="F2175">
            <v>6</v>
          </cell>
          <cell r="G2175" t="str">
            <v>50 cl x 6</v>
          </cell>
          <cell r="H2175" t="str">
            <v>U</v>
          </cell>
          <cell r="I2175" t="str">
            <v>France</v>
          </cell>
          <cell r="J2175" t="str">
            <v>France</v>
          </cell>
          <cell r="K2175" t="str">
            <v>Languedoc-Roussillon</v>
          </cell>
          <cell r="M2175" t="str">
            <v>Better</v>
          </cell>
          <cell r="N2175">
            <v>3.7263999999999999</v>
          </cell>
          <cell r="O2175">
            <v>2.1375000000000002</v>
          </cell>
        </row>
        <row r="2176">
          <cell r="B2176">
            <v>76074</v>
          </cell>
          <cell r="C2176" t="str">
            <v>LAFAGE MUSC RIVESALTES 50X6</v>
          </cell>
          <cell r="D2176" t="str">
            <v>Lafage Muscat de Rivesaltes</v>
          </cell>
          <cell r="E2176" t="str">
            <v>EA</v>
          </cell>
          <cell r="F2176">
            <v>6</v>
          </cell>
          <cell r="G2176" t="str">
            <v>50 cl x 6</v>
          </cell>
          <cell r="H2176" t="str">
            <v>S</v>
          </cell>
          <cell r="I2176" t="str">
            <v>France</v>
          </cell>
          <cell r="J2176" t="str">
            <v>France</v>
          </cell>
          <cell r="K2176" t="str">
            <v>Languedoc-Roussillon</v>
          </cell>
          <cell r="M2176" t="str">
            <v>Better</v>
          </cell>
          <cell r="N2176">
            <v>4.4543999999999997</v>
          </cell>
          <cell r="O2176">
            <v>2.1375000000000002</v>
          </cell>
        </row>
        <row r="2177">
          <cell r="B2177">
            <v>45797</v>
          </cell>
          <cell r="C2177" t="str">
            <v>MIRAFLORS ROSE 23 3Lx1</v>
          </cell>
          <cell r="D2177" t="str">
            <v>Miraflors Cotes du Roussillon Rose Domaine Lafage 2023</v>
          </cell>
          <cell r="E2177" t="str">
            <v>CS</v>
          </cell>
          <cell r="F2177">
            <v>1</v>
          </cell>
          <cell r="G2177" t="str">
            <v>3 lt x 1</v>
          </cell>
          <cell r="H2177" t="str">
            <v>S</v>
          </cell>
          <cell r="I2177" t="str">
            <v>France</v>
          </cell>
          <cell r="J2177" t="str">
            <v>France</v>
          </cell>
          <cell r="K2177" t="str">
            <v>Languedoc-Roussillon</v>
          </cell>
          <cell r="L2177" t="str">
            <v>Still Rose</v>
          </cell>
          <cell r="M2177" t="str">
            <v>Best</v>
          </cell>
          <cell r="N2177">
            <v>25.6844</v>
          </cell>
          <cell r="O2177">
            <v>10.6875</v>
          </cell>
        </row>
        <row r="2178">
          <cell r="B2178">
            <v>7501017</v>
          </cell>
          <cell r="C2178" t="str">
            <v>MIRAFLORS ROSE LAFAGE 17 150X6</v>
          </cell>
          <cell r="D2178" t="str">
            <v>Miraflors Cotes du Roussillon Rose Domaine Lafage 2017</v>
          </cell>
          <cell r="E2178" t="str">
            <v>EA</v>
          </cell>
          <cell r="F2178">
            <v>6</v>
          </cell>
          <cell r="G2178" t="str">
            <v>150cl x 6</v>
          </cell>
          <cell r="H2178" t="str">
            <v>U</v>
          </cell>
          <cell r="I2178" t="str">
            <v>France</v>
          </cell>
          <cell r="J2178" t="str">
            <v>France</v>
          </cell>
          <cell r="K2178" t="str">
            <v>Languedoc-Roussillon</v>
          </cell>
          <cell r="L2178" t="str">
            <v>Still Rose</v>
          </cell>
          <cell r="M2178" t="str">
            <v>Good</v>
          </cell>
          <cell r="N2178">
            <v>10.58</v>
          </cell>
          <cell r="O2178">
            <v>5.3437999999999999</v>
          </cell>
        </row>
        <row r="2179">
          <cell r="B2179">
            <v>7501020</v>
          </cell>
          <cell r="C2179" t="str">
            <v>MIRAFLORS ROSE LAFAGE 20 150X6</v>
          </cell>
          <cell r="D2179" t="str">
            <v>Miraflors Cotes du Roussillon Rose Domaine Lafage 2020</v>
          </cell>
          <cell r="E2179" t="str">
            <v>EA</v>
          </cell>
          <cell r="F2179">
            <v>6</v>
          </cell>
          <cell r="G2179" t="str">
            <v>150cl x 6</v>
          </cell>
          <cell r="H2179" t="str">
            <v>U</v>
          </cell>
          <cell r="I2179" t="str">
            <v>France</v>
          </cell>
          <cell r="J2179" t="str">
            <v>France</v>
          </cell>
          <cell r="K2179" t="str">
            <v>Languedoc-Roussillon</v>
          </cell>
          <cell r="L2179" t="str">
            <v>Still Rose</v>
          </cell>
          <cell r="M2179" t="str">
            <v>Good</v>
          </cell>
          <cell r="N2179">
            <v>10.244999999999999</v>
          </cell>
          <cell r="O2179">
            <v>5.3437999999999999</v>
          </cell>
        </row>
        <row r="2180">
          <cell r="B2180">
            <v>7501023</v>
          </cell>
          <cell r="C2180" t="str">
            <v>MIRAFLORS ROSE LAFAGE 23 150X6</v>
          </cell>
          <cell r="D2180" t="str">
            <v>Miraflors Cotes du Roussillon Rose Domaine Lafage 2023</v>
          </cell>
          <cell r="E2180" t="str">
            <v>EA</v>
          </cell>
          <cell r="F2180">
            <v>6</v>
          </cell>
          <cell r="G2180" t="str">
            <v>150cl x 6</v>
          </cell>
          <cell r="H2180" t="str">
            <v>S</v>
          </cell>
          <cell r="I2180" t="str">
            <v>France</v>
          </cell>
          <cell r="J2180" t="str">
            <v>France</v>
          </cell>
          <cell r="K2180" t="str">
            <v>Languedoc-Roussillon</v>
          </cell>
          <cell r="L2180" t="str">
            <v>Still Rose</v>
          </cell>
          <cell r="M2180" t="str">
            <v>Good</v>
          </cell>
          <cell r="N2180">
            <v>13.383100000000001</v>
          </cell>
          <cell r="O2180">
            <v>5.3437999999999999</v>
          </cell>
        </row>
        <row r="2181">
          <cell r="B2181">
            <v>11391</v>
          </cell>
          <cell r="C2181" t="str">
            <v>MUSCAT BEAUMES VENISE 37.5x12</v>
          </cell>
          <cell r="D2181" t="str">
            <v>Muscat de Beaumes-de-Venise, Cave des Vignerons</v>
          </cell>
          <cell r="E2181" t="str">
            <v>EA</v>
          </cell>
          <cell r="F2181">
            <v>12</v>
          </cell>
          <cell r="G2181" t="str">
            <v>37.5 cl x 12</v>
          </cell>
          <cell r="H2181" t="str">
            <v>U</v>
          </cell>
          <cell r="I2181" t="str">
            <v>France</v>
          </cell>
          <cell r="J2181" t="str">
            <v>France</v>
          </cell>
          <cell r="K2181" t="str">
            <v>Rhône Valley</v>
          </cell>
          <cell r="L2181" t="str">
            <v>Still White</v>
          </cell>
          <cell r="M2181" t="str">
            <v>Better</v>
          </cell>
          <cell r="N2181">
            <v>3.5017</v>
          </cell>
          <cell r="O2181">
            <v>1.6031</v>
          </cell>
        </row>
        <row r="2182">
          <cell r="B2182">
            <v>27779</v>
          </cell>
          <cell r="C2182" t="str">
            <v>FRIZZENTI 20Lx1</v>
          </cell>
          <cell r="D2182" t="str">
            <v>Frizzenti Keg, Veneto (TRG Only)</v>
          </cell>
          <cell r="E2182" t="str">
            <v>EA</v>
          </cell>
          <cell r="F2182">
            <v>1</v>
          </cell>
          <cell r="G2182" t="str">
            <v>20 lt x 1</v>
          </cell>
          <cell r="H2182" t="str">
            <v>S</v>
          </cell>
          <cell r="I2182" t="str">
            <v>Italy</v>
          </cell>
          <cell r="J2182" t="str">
            <v>Italy</v>
          </cell>
          <cell r="K2182" t="str">
            <v>Veneto</v>
          </cell>
          <cell r="L2182" t="str">
            <v>Sparkling White</v>
          </cell>
          <cell r="M2182" t="str">
            <v>Price Fighter</v>
          </cell>
          <cell r="N2182">
            <v>95.15</v>
          </cell>
          <cell r="O2182">
            <v>59.85</v>
          </cell>
        </row>
        <row r="2183">
          <cell r="B2183">
            <v>29366</v>
          </cell>
          <cell r="C2183" t="str">
            <v>FRIZZENTI CAB MERLOT 20LX1</v>
          </cell>
          <cell r="D2183" t="str">
            <v>Frizzenti Cabernet Merlot Keg, Italia (TRG Only)</v>
          </cell>
          <cell r="E2183" t="str">
            <v>EA</v>
          </cell>
          <cell r="F2183">
            <v>1</v>
          </cell>
          <cell r="G2183" t="str">
            <v>20 lt x 1</v>
          </cell>
          <cell r="H2183" t="str">
            <v>S</v>
          </cell>
          <cell r="I2183" t="str">
            <v>Italy</v>
          </cell>
          <cell r="J2183" t="str">
            <v>Italy</v>
          </cell>
          <cell r="K2183" t="str">
            <v>Italy</v>
          </cell>
          <cell r="L2183" t="str">
            <v>Still Red</v>
          </cell>
          <cell r="M2183" t="str">
            <v>Good</v>
          </cell>
          <cell r="N2183">
            <v>84.75</v>
          </cell>
          <cell r="O2183">
            <v>71.25</v>
          </cell>
        </row>
        <row r="2184">
          <cell r="B2184">
            <v>29398</v>
          </cell>
          <cell r="C2184" t="str">
            <v>FRIZZENTI ROSADO 20Lx1</v>
          </cell>
          <cell r="D2184" t="str">
            <v>Frizzenti Rosato Keg, Veneto</v>
          </cell>
          <cell r="E2184" t="str">
            <v>EA</v>
          </cell>
          <cell r="F2184">
            <v>1</v>
          </cell>
          <cell r="G2184" t="str">
            <v>20 lt x 1</v>
          </cell>
          <cell r="H2184" t="str">
            <v>U</v>
          </cell>
          <cell r="I2184" t="str">
            <v>Italy</v>
          </cell>
          <cell r="J2184" t="str">
            <v>Italy</v>
          </cell>
          <cell r="K2184" t="str">
            <v>Veneto</v>
          </cell>
          <cell r="M2184" t="str">
            <v>Good</v>
          </cell>
          <cell r="N2184">
            <v>88.055999999999997</v>
          </cell>
          <cell r="O2184">
            <v>62.7</v>
          </cell>
        </row>
        <row r="2185">
          <cell r="B2185">
            <v>33484</v>
          </cell>
          <cell r="C2185" t="str">
            <v>FRIZZENTI PINOT GRIGIO 20LX1</v>
          </cell>
          <cell r="D2185" t="str">
            <v>Frizzenti Pinot Grigio Keg, Italia</v>
          </cell>
          <cell r="E2185" t="str">
            <v>EA</v>
          </cell>
          <cell r="F2185">
            <v>1</v>
          </cell>
          <cell r="G2185" t="str">
            <v>20 lt x 1</v>
          </cell>
          <cell r="H2185" t="str">
            <v>U</v>
          </cell>
          <cell r="I2185" t="str">
            <v>Italy</v>
          </cell>
          <cell r="J2185" t="str">
            <v>Italy</v>
          </cell>
          <cell r="K2185" t="str">
            <v>Italy</v>
          </cell>
          <cell r="M2185" t="str">
            <v>Good</v>
          </cell>
          <cell r="N2185">
            <v>78.69</v>
          </cell>
          <cell r="O2185">
            <v>71.25</v>
          </cell>
        </row>
        <row r="2186">
          <cell r="B2186">
            <v>33722</v>
          </cell>
          <cell r="C2186" t="str">
            <v>FRIZZENTI SAUV BLANC 20Lx1</v>
          </cell>
          <cell r="D2186" t="str">
            <v>Frizzenti Sauvignon Blanc Keg, France</v>
          </cell>
          <cell r="E2186" t="str">
            <v>EA</v>
          </cell>
          <cell r="F2186">
            <v>1</v>
          </cell>
          <cell r="G2186" t="str">
            <v>20 lt x 1</v>
          </cell>
          <cell r="H2186" t="str">
            <v>U</v>
          </cell>
          <cell r="I2186" t="str">
            <v>France</v>
          </cell>
          <cell r="J2186" t="str">
            <v>France</v>
          </cell>
          <cell r="K2186" t="str">
            <v>Bordeaux</v>
          </cell>
          <cell r="M2186" t="str">
            <v>Good</v>
          </cell>
          <cell r="N2186">
            <v>108.75</v>
          </cell>
          <cell r="O2186">
            <v>71.25</v>
          </cell>
        </row>
        <row r="2187">
          <cell r="B2187">
            <v>33913</v>
          </cell>
          <cell r="C2187" t="str">
            <v>FRIZZENTI VINO BLANCO 20Lx1</v>
          </cell>
          <cell r="D2187" t="str">
            <v>Frizzenti Vino Blanco Keg, Veneto (TRG Only)</v>
          </cell>
          <cell r="E2187" t="str">
            <v>EA</v>
          </cell>
          <cell r="F2187">
            <v>1</v>
          </cell>
          <cell r="G2187" t="str">
            <v>20 lt x 1</v>
          </cell>
          <cell r="H2187" t="str">
            <v>S</v>
          </cell>
          <cell r="I2187" t="str">
            <v>Italy</v>
          </cell>
          <cell r="J2187" t="str">
            <v>Italy</v>
          </cell>
          <cell r="K2187" t="str">
            <v>Veneto</v>
          </cell>
          <cell r="L2187" t="str">
            <v>Still White</v>
          </cell>
          <cell r="M2187" t="str">
            <v>Good</v>
          </cell>
          <cell r="N2187">
            <v>82.3</v>
          </cell>
          <cell r="O2187">
            <v>62.7</v>
          </cell>
        </row>
        <row r="2188">
          <cell r="B2188">
            <v>34794</v>
          </cell>
          <cell r="C2188" t="str">
            <v>FRIZZENTI BDX ROSE 20LX1</v>
          </cell>
          <cell r="D2188" t="str">
            <v>Frizzenti Rosé Keg, France</v>
          </cell>
          <cell r="E2188" t="str">
            <v>EA</v>
          </cell>
          <cell r="F2188">
            <v>1</v>
          </cell>
          <cell r="G2188" t="str">
            <v>20 lt x 1</v>
          </cell>
          <cell r="H2188" t="str">
            <v>U</v>
          </cell>
          <cell r="I2188" t="str">
            <v>France</v>
          </cell>
          <cell r="J2188" t="str">
            <v>France</v>
          </cell>
          <cell r="K2188" t="str">
            <v>Bordeaux</v>
          </cell>
          <cell r="L2188" t="str">
            <v>Still Rose</v>
          </cell>
          <cell r="M2188" t="str">
            <v>Good</v>
          </cell>
          <cell r="N2188">
            <v>106.75</v>
          </cell>
          <cell r="O2188">
            <v>71.25</v>
          </cell>
        </row>
        <row r="2189">
          <cell r="B2189">
            <v>37617</v>
          </cell>
          <cell r="C2189" t="str">
            <v>FRIZZENTI TEMPRANILLO 20LX1</v>
          </cell>
          <cell r="D2189" t="str">
            <v>Frizzenti Tempranillo Keg, Castilla</v>
          </cell>
          <cell r="E2189" t="str">
            <v>EA</v>
          </cell>
          <cell r="F2189">
            <v>1</v>
          </cell>
          <cell r="G2189" t="str">
            <v>20 lt x 1</v>
          </cell>
          <cell r="H2189" t="str">
            <v>S</v>
          </cell>
          <cell r="I2189" t="str">
            <v>Spain</v>
          </cell>
          <cell r="J2189" t="str">
            <v>Spain</v>
          </cell>
          <cell r="K2189" t="str">
            <v>Castilla - La Mancha</v>
          </cell>
          <cell r="L2189" t="str">
            <v>Still Red</v>
          </cell>
          <cell r="M2189" t="str">
            <v>Good</v>
          </cell>
          <cell r="N2189">
            <v>103.75</v>
          </cell>
          <cell r="O2189">
            <v>71.25</v>
          </cell>
        </row>
        <row r="2190">
          <cell r="B2190">
            <v>27940</v>
          </cell>
          <cell r="C2190" t="str">
            <v>ESPORAO ALANDRA BRANCO 75x6</v>
          </cell>
          <cell r="D2190" t="str">
            <v>Esporão Alandra Branco, Alentejo</v>
          </cell>
          <cell r="E2190" t="str">
            <v>EA</v>
          </cell>
          <cell r="F2190">
            <v>6</v>
          </cell>
          <cell r="G2190" t="str">
            <v>75 cl x 6</v>
          </cell>
          <cell r="H2190" t="str">
            <v>S</v>
          </cell>
          <cell r="I2190" t="str">
            <v>Portugal</v>
          </cell>
          <cell r="J2190" t="str">
            <v>50y</v>
          </cell>
          <cell r="K2190" t="str">
            <v>Alentejo</v>
          </cell>
          <cell r="L2190" t="str">
            <v>Still White</v>
          </cell>
          <cell r="M2190" t="str">
            <v>Good</v>
          </cell>
          <cell r="N2190">
            <v>1.9623999999999999</v>
          </cell>
          <cell r="O2190">
            <v>2.6718999999999999</v>
          </cell>
        </row>
        <row r="2191">
          <cell r="B2191">
            <v>27941</v>
          </cell>
          <cell r="C2191" t="str">
            <v>ESPORAO ALANDRA ROSE 75x6</v>
          </cell>
          <cell r="D2191" t="str">
            <v>Esporão Alandra Rosé, Alentejo</v>
          </cell>
          <cell r="E2191" t="str">
            <v>EA</v>
          </cell>
          <cell r="F2191">
            <v>6</v>
          </cell>
          <cell r="G2191" t="str">
            <v>75 cl x 6</v>
          </cell>
          <cell r="H2191" t="str">
            <v>U</v>
          </cell>
          <cell r="I2191" t="str">
            <v>Portugal</v>
          </cell>
          <cell r="J2191" t="str">
            <v>50y</v>
          </cell>
          <cell r="K2191" t="str">
            <v>Alentejo</v>
          </cell>
          <cell r="L2191" t="str">
            <v>Still Rose</v>
          </cell>
          <cell r="M2191" t="str">
            <v>Good</v>
          </cell>
          <cell r="N2191">
            <v>1.7298</v>
          </cell>
          <cell r="O2191">
            <v>2.6718999999999999</v>
          </cell>
        </row>
        <row r="2192">
          <cell r="B2192">
            <v>27942</v>
          </cell>
          <cell r="C2192" t="str">
            <v>ESPORAO ALANDRA TINTO 75x6</v>
          </cell>
          <cell r="D2192" t="str">
            <v>Esporão Alandra Tinto, Alentejo</v>
          </cell>
          <cell r="E2192" t="str">
            <v>EA</v>
          </cell>
          <cell r="F2192">
            <v>6</v>
          </cell>
          <cell r="G2192" t="str">
            <v>75 cl x 6</v>
          </cell>
          <cell r="H2192" t="str">
            <v>S</v>
          </cell>
          <cell r="I2192" t="str">
            <v>Portugal</v>
          </cell>
          <cell r="J2192" t="str">
            <v>50y</v>
          </cell>
          <cell r="K2192" t="str">
            <v>Alentejo</v>
          </cell>
          <cell r="L2192" t="str">
            <v>Still Red</v>
          </cell>
          <cell r="M2192" t="str">
            <v>Good</v>
          </cell>
          <cell r="N2192">
            <v>1.9623999999999999</v>
          </cell>
          <cell r="O2192">
            <v>2.6718999999999999</v>
          </cell>
        </row>
        <row r="2193">
          <cell r="B2193">
            <v>27943</v>
          </cell>
          <cell r="C2193" t="str">
            <v>ORGESPORAO RESERVA BRANCO 75x6</v>
          </cell>
          <cell r="D2193" t="str">
            <v>Esporão Reserva Branco, Alentejo</v>
          </cell>
          <cell r="E2193" t="str">
            <v>EA</v>
          </cell>
          <cell r="F2193">
            <v>6</v>
          </cell>
          <cell r="G2193" t="str">
            <v>75 cl x 6</v>
          </cell>
          <cell r="H2193" t="str">
            <v>S</v>
          </cell>
          <cell r="I2193" t="str">
            <v>Portugal</v>
          </cell>
          <cell r="J2193" t="str">
            <v>50y</v>
          </cell>
          <cell r="K2193" t="str">
            <v>Alentejo</v>
          </cell>
          <cell r="L2193" t="str">
            <v>Still White</v>
          </cell>
          <cell r="M2193" t="str">
            <v>Good</v>
          </cell>
          <cell r="N2193">
            <v>6.3956999999999997</v>
          </cell>
          <cell r="O2193">
            <v>2.6718999999999999</v>
          </cell>
        </row>
        <row r="2194">
          <cell r="B2194">
            <v>27944</v>
          </cell>
          <cell r="C2194" t="str">
            <v>ORG ESPORAO RESERVA TINTO 75x6</v>
          </cell>
          <cell r="D2194" t="str">
            <v>Esporão Reserva Tinto, Alentejo</v>
          </cell>
          <cell r="E2194" t="str">
            <v>EA</v>
          </cell>
          <cell r="F2194">
            <v>6</v>
          </cell>
          <cell r="G2194" t="str">
            <v>75 cl x 6</v>
          </cell>
          <cell r="H2194" t="str">
            <v>S</v>
          </cell>
          <cell r="I2194" t="str">
            <v>Portugal</v>
          </cell>
          <cell r="J2194" t="str">
            <v>50y</v>
          </cell>
          <cell r="K2194" t="str">
            <v>Alentejo</v>
          </cell>
          <cell r="L2194" t="str">
            <v>Still Red</v>
          </cell>
          <cell r="M2194" t="str">
            <v>Better</v>
          </cell>
          <cell r="N2194">
            <v>7.6524000000000001</v>
          </cell>
          <cell r="O2194">
            <v>2.6718999999999999</v>
          </cell>
        </row>
        <row r="2195">
          <cell r="B2195">
            <v>37598</v>
          </cell>
          <cell r="C2195" t="str">
            <v>ORG ESPORAO COLHEITA TINT 75X6</v>
          </cell>
          <cell r="D2195" t="str">
            <v>Esporão Colheita Tinto Organic, Alentejo</v>
          </cell>
          <cell r="E2195" t="str">
            <v>EA</v>
          </cell>
          <cell r="F2195">
            <v>6</v>
          </cell>
          <cell r="G2195" t="str">
            <v>75 cl x 6</v>
          </cell>
          <cell r="H2195" t="str">
            <v>U</v>
          </cell>
          <cell r="I2195" t="str">
            <v>Portugal</v>
          </cell>
          <cell r="J2195" t="str">
            <v>50y</v>
          </cell>
          <cell r="K2195" t="str">
            <v>Alentejo</v>
          </cell>
          <cell r="L2195" t="str">
            <v>Still Red</v>
          </cell>
          <cell r="M2195" t="str">
            <v>Good</v>
          </cell>
          <cell r="N2195">
            <v>4.0214999999999996</v>
          </cell>
          <cell r="O2195">
            <v>2.6718999999999999</v>
          </cell>
        </row>
        <row r="2196">
          <cell r="B2196">
            <v>28004</v>
          </cell>
          <cell r="C2196" t="str">
            <v>WILLIAM HARDY CHARDONNAY 75x6</v>
          </cell>
          <cell r="D2196" t="str">
            <v>William Hardy Chardonnay, Limestone Coast</v>
          </cell>
          <cell r="E2196" t="str">
            <v>EA</v>
          </cell>
          <cell r="F2196">
            <v>6</v>
          </cell>
          <cell r="G2196" t="str">
            <v>75 cl x 6</v>
          </cell>
          <cell r="H2196" t="str">
            <v>U</v>
          </cell>
          <cell r="I2196" t="str">
            <v>Australia</v>
          </cell>
          <cell r="J2196" t="str">
            <v>Australia</v>
          </cell>
          <cell r="K2196" t="str">
            <v>South Australia</v>
          </cell>
          <cell r="L2196" t="str">
            <v>Still White</v>
          </cell>
          <cell r="M2196" t="str">
            <v>Good</v>
          </cell>
          <cell r="N2196">
            <v>2.7793999999999999</v>
          </cell>
          <cell r="O2196">
            <v>2.6718999999999999</v>
          </cell>
        </row>
        <row r="2197">
          <cell r="B2197">
            <v>42493</v>
          </cell>
          <cell r="C2197" t="str">
            <v>CHIANTI RUFINA BASCIANO20 75X6</v>
          </cell>
          <cell r="D2197" t="str">
            <v>Chianti Rufina Fattoria di Basciano 2020</v>
          </cell>
          <cell r="E2197" t="str">
            <v>EA</v>
          </cell>
          <cell r="F2197">
            <v>6</v>
          </cell>
          <cell r="G2197" t="str">
            <v>75 cl x 6</v>
          </cell>
          <cell r="H2197" t="str">
            <v>U</v>
          </cell>
          <cell r="I2197" t="str">
            <v>Italy</v>
          </cell>
          <cell r="J2197" t="str">
            <v>Italy</v>
          </cell>
          <cell r="K2197" t="str">
            <v>Toscana</v>
          </cell>
          <cell r="M2197" t="str">
            <v>Good</v>
          </cell>
          <cell r="N2197">
            <v>3.6539000000000001</v>
          </cell>
          <cell r="O2197">
            <v>2.6718999999999999</v>
          </cell>
        </row>
        <row r="2198">
          <cell r="B2198">
            <v>43550</v>
          </cell>
          <cell r="C2198" t="str">
            <v>CHIANTI RISERV BASCIANO17 75X6</v>
          </cell>
          <cell r="D2198" t="str">
            <v>Chianti Rufina Riserva Fattoria di Basciano 2017</v>
          </cell>
          <cell r="E2198" t="str">
            <v>EA</v>
          </cell>
          <cell r="F2198">
            <v>6</v>
          </cell>
          <cell r="G2198" t="str">
            <v>75 cl x 6</v>
          </cell>
          <cell r="H2198" t="str">
            <v>S</v>
          </cell>
          <cell r="I2198" t="str">
            <v>Italy</v>
          </cell>
          <cell r="J2198" t="str">
            <v>Italy</v>
          </cell>
          <cell r="K2198" t="str">
            <v>Toscana</v>
          </cell>
          <cell r="M2198" t="str">
            <v>Best</v>
          </cell>
          <cell r="N2198">
            <v>7.4695999999999998</v>
          </cell>
          <cell r="O2198">
            <v>2.6718999999999999</v>
          </cell>
        </row>
        <row r="2199">
          <cell r="B2199">
            <v>45059</v>
          </cell>
          <cell r="C2199" t="str">
            <v>CHIANTI RUFINA BASCIANO21 75X6</v>
          </cell>
          <cell r="D2199" t="str">
            <v>Chianti Rufina Fattoria di Basciano 2021</v>
          </cell>
          <cell r="E2199" t="str">
            <v>EA</v>
          </cell>
          <cell r="F2199">
            <v>6</v>
          </cell>
          <cell r="G2199" t="str">
            <v>75 cl x 6</v>
          </cell>
          <cell r="H2199" t="str">
            <v>S</v>
          </cell>
          <cell r="I2199" t="str">
            <v>Italy</v>
          </cell>
          <cell r="J2199" t="str">
            <v>Italy</v>
          </cell>
          <cell r="K2199" t="str">
            <v>Toscana</v>
          </cell>
          <cell r="M2199" t="str">
            <v>Good</v>
          </cell>
          <cell r="N2199">
            <v>3.6539000000000001</v>
          </cell>
          <cell r="O2199">
            <v>2.6718999999999999</v>
          </cell>
        </row>
        <row r="2200">
          <cell r="B2200">
            <v>60171</v>
          </cell>
          <cell r="C2200" t="str">
            <v>CHIANTI RISERV BASCIANO12 75X6</v>
          </cell>
          <cell r="D2200" t="str">
            <v>Chianti Rufina Riserva Fattoria di Basciano 2012</v>
          </cell>
          <cell r="E2200" t="str">
            <v>EA</v>
          </cell>
          <cell r="F2200">
            <v>6</v>
          </cell>
          <cell r="G2200" t="str">
            <v>75 cl x 6</v>
          </cell>
          <cell r="H2200" t="str">
            <v>U</v>
          </cell>
          <cell r="I2200" t="str">
            <v>Italy</v>
          </cell>
          <cell r="J2200" t="str">
            <v>Italy</v>
          </cell>
          <cell r="K2200" t="str">
            <v>Toscana</v>
          </cell>
          <cell r="M2200" t="str">
            <v>Best</v>
          </cell>
          <cell r="N2200">
            <v>6.6733000000000002</v>
          </cell>
          <cell r="O2200">
            <v>2.6718999999999999</v>
          </cell>
        </row>
        <row r="2201">
          <cell r="B2201">
            <v>70714</v>
          </cell>
          <cell r="C2201" t="str">
            <v>CHIANTI RISERV BASCIANO13 75X6</v>
          </cell>
          <cell r="D2201" t="str">
            <v>Chianti Rufina Riserva Fattoria di Basciano 2013</v>
          </cell>
          <cell r="E2201" t="str">
            <v>EA</v>
          </cell>
          <cell r="F2201">
            <v>6</v>
          </cell>
          <cell r="G2201" t="str">
            <v>75 cl x 6</v>
          </cell>
          <cell r="H2201" t="str">
            <v>U</v>
          </cell>
          <cell r="I2201" t="str">
            <v>Italy</v>
          </cell>
          <cell r="J2201" t="str">
            <v>Italy</v>
          </cell>
          <cell r="K2201" t="str">
            <v>Toscana</v>
          </cell>
          <cell r="M2201" t="str">
            <v>Best</v>
          </cell>
          <cell r="N2201">
            <v>6.6733000000000002</v>
          </cell>
          <cell r="O2201">
            <v>2.6718999999999999</v>
          </cell>
        </row>
        <row r="2202">
          <cell r="B2202">
            <v>72748</v>
          </cell>
          <cell r="C2202" t="str">
            <v>CHIANTI RUFINA BASCIANO17 75X6</v>
          </cell>
          <cell r="D2202" t="str">
            <v>Chianti Rufina Fattoria di Basciano 2017</v>
          </cell>
          <cell r="E2202" t="str">
            <v>EA</v>
          </cell>
          <cell r="F2202">
            <v>6</v>
          </cell>
          <cell r="G2202" t="str">
            <v>75 cl x 6</v>
          </cell>
          <cell r="H2202" t="str">
            <v>U</v>
          </cell>
          <cell r="I2202" t="str">
            <v>Italy</v>
          </cell>
          <cell r="J2202" t="str">
            <v>Italy</v>
          </cell>
          <cell r="K2202" t="str">
            <v>Toscana</v>
          </cell>
          <cell r="M2202" t="str">
            <v>Good</v>
          </cell>
          <cell r="N2202">
            <v>3.2145999999999999</v>
          </cell>
          <cell r="O2202">
            <v>2.6718999999999999</v>
          </cell>
        </row>
        <row r="2203">
          <cell r="B2203">
            <v>73578</v>
          </cell>
          <cell r="C2203" t="str">
            <v>CHIANTI RISERV BASCIANO15 75X6</v>
          </cell>
          <cell r="D2203" t="str">
            <v>Chianti Rufina Riserva Fattoria di Basciano 2015</v>
          </cell>
          <cell r="E2203" t="str">
            <v>EA</v>
          </cell>
          <cell r="F2203">
            <v>6</v>
          </cell>
          <cell r="G2203" t="str">
            <v>75 cl x 6</v>
          </cell>
          <cell r="H2203" t="str">
            <v>U</v>
          </cell>
          <cell r="I2203" t="str">
            <v>Italy</v>
          </cell>
          <cell r="J2203" t="str">
            <v>Italy</v>
          </cell>
          <cell r="K2203" t="str">
            <v>Toscana</v>
          </cell>
          <cell r="M2203" t="str">
            <v>Best</v>
          </cell>
          <cell r="N2203">
            <v>6.6757999999999997</v>
          </cell>
          <cell r="O2203">
            <v>2.6718999999999999</v>
          </cell>
        </row>
        <row r="2204">
          <cell r="B2204">
            <v>75321</v>
          </cell>
          <cell r="C2204" t="str">
            <v>CHIANTI RUFINA BASCIANO19 75X6</v>
          </cell>
          <cell r="D2204" t="str">
            <v>Chianti Rufina Fattoria di Basciano 2019</v>
          </cell>
          <cell r="E2204" t="str">
            <v>EA</v>
          </cell>
          <cell r="F2204">
            <v>6</v>
          </cell>
          <cell r="G2204" t="str">
            <v>75 cl x 6</v>
          </cell>
          <cell r="H2204" t="str">
            <v>U</v>
          </cell>
          <cell r="I2204" t="str">
            <v>Italy</v>
          </cell>
          <cell r="J2204" t="str">
            <v>Italy</v>
          </cell>
          <cell r="K2204" t="str">
            <v>Toscana</v>
          </cell>
          <cell r="M2204" t="str">
            <v>Good</v>
          </cell>
          <cell r="N2204">
            <v>3.3572000000000002</v>
          </cell>
          <cell r="O2204">
            <v>2.6718999999999999</v>
          </cell>
        </row>
        <row r="2205">
          <cell r="B2205">
            <v>75153</v>
          </cell>
          <cell r="C2205" t="str">
            <v>VINSANTO BASCIANO 37.5X6</v>
          </cell>
          <cell r="D2205" t="str">
            <v>Fattoria di Basciano Vinsanto del Chianti Rufina</v>
          </cell>
          <cell r="E2205" t="str">
            <v>EA</v>
          </cell>
          <cell r="F2205">
            <v>6</v>
          </cell>
          <cell r="G2205" t="str">
            <v>37.5 cl x 6</v>
          </cell>
          <cell r="H2205" t="str">
            <v>S</v>
          </cell>
          <cell r="I2205" t="str">
            <v>Italy</v>
          </cell>
          <cell r="J2205" t="str">
            <v>Italy</v>
          </cell>
          <cell r="K2205" t="str">
            <v>Toscana</v>
          </cell>
          <cell r="M2205" t="str">
            <v>Best</v>
          </cell>
          <cell r="N2205">
            <v>6.6874000000000002</v>
          </cell>
          <cell r="O2205">
            <v>1.7634000000000001</v>
          </cell>
        </row>
        <row r="2206">
          <cell r="B2206">
            <v>74758</v>
          </cell>
          <cell r="C2206" t="str">
            <v>VEUVE GRANDE DAME YAYOI12 75X6</v>
          </cell>
          <cell r="D2206" t="str">
            <v>Veuve Clicquot La Grande Dame Yayoi Kusama 2012 (Tate Only)</v>
          </cell>
          <cell r="E2206" t="str">
            <v>EA</v>
          </cell>
          <cell r="F2206">
            <v>6</v>
          </cell>
          <cell r="G2206" t="str">
            <v>75 cl x 6</v>
          </cell>
          <cell r="H2206" t="str">
            <v>S</v>
          </cell>
          <cell r="I2206" t="str">
            <v>France</v>
          </cell>
          <cell r="J2206" t="str">
            <v>France</v>
          </cell>
          <cell r="K2206" t="str">
            <v>Champagne</v>
          </cell>
          <cell r="M2206" t="str">
            <v>Best</v>
          </cell>
          <cell r="N2206">
            <v>107.82810000000001</v>
          </cell>
          <cell r="O2206">
            <v>2.6718999999999999</v>
          </cell>
        </row>
        <row r="2207">
          <cell r="B2207">
            <v>7464216</v>
          </cell>
          <cell r="C2207" t="str">
            <v>MORGAN LL PINOT NOIR 16 75X6</v>
          </cell>
          <cell r="D2207" t="str">
            <v>Morgan Double L Vineyard Pinot Noir 2016</v>
          </cell>
          <cell r="E2207" t="str">
            <v>EA</v>
          </cell>
          <cell r="F2207">
            <v>6</v>
          </cell>
          <cell r="G2207" t="str">
            <v>75 cl x 6</v>
          </cell>
          <cell r="H2207" t="str">
            <v>U</v>
          </cell>
          <cell r="I2207" t="str">
            <v>United States</v>
          </cell>
          <cell r="J2207" t="str">
            <v>USA</v>
          </cell>
          <cell r="K2207" t="str">
            <v>California</v>
          </cell>
          <cell r="M2207" t="str">
            <v>Best</v>
          </cell>
          <cell r="N2207">
            <v>21.5793</v>
          </cell>
          <cell r="O2207">
            <v>2.6718999999999999</v>
          </cell>
        </row>
        <row r="2208">
          <cell r="B2208">
            <v>7464217</v>
          </cell>
          <cell r="C2208" t="str">
            <v>MORGAN LL PINOT NOIR 17 75X6</v>
          </cell>
          <cell r="D2208" t="str">
            <v>Morgan Double L Vineyard Pinot Noir 2017</v>
          </cell>
          <cell r="E2208" t="str">
            <v>EA</v>
          </cell>
          <cell r="F2208">
            <v>6</v>
          </cell>
          <cell r="G2208" t="str">
            <v>75 cl x 6</v>
          </cell>
          <cell r="H2208" t="str">
            <v>S</v>
          </cell>
          <cell r="I2208" t="str">
            <v>United States</v>
          </cell>
          <cell r="J2208" t="str">
            <v>USA</v>
          </cell>
          <cell r="K2208" t="str">
            <v>California</v>
          </cell>
          <cell r="M2208" t="str">
            <v>Best</v>
          </cell>
          <cell r="N2208">
            <v>25.3124</v>
          </cell>
          <cell r="O2208">
            <v>2.6718999999999999</v>
          </cell>
        </row>
        <row r="2209">
          <cell r="B2209">
            <v>7500517</v>
          </cell>
          <cell r="C2209" t="str">
            <v>MORGAN LL CHARDONNAY 17 75X6</v>
          </cell>
          <cell r="D2209" t="str">
            <v>Morgan Double L Vineyard Chardonnay 2017</v>
          </cell>
          <cell r="E2209" t="str">
            <v>EA</v>
          </cell>
          <cell r="F2209">
            <v>6</v>
          </cell>
          <cell r="G2209" t="str">
            <v>75 cl x 6</v>
          </cell>
          <cell r="H2209" t="str">
            <v>U</v>
          </cell>
          <cell r="I2209" t="str">
            <v>United States</v>
          </cell>
          <cell r="J2209" t="str">
            <v>USA</v>
          </cell>
          <cell r="K2209" t="str">
            <v>California</v>
          </cell>
          <cell r="M2209" t="str">
            <v>Best</v>
          </cell>
          <cell r="N2209">
            <v>16.855799999999999</v>
          </cell>
          <cell r="O2209">
            <v>2.6718999999999999</v>
          </cell>
        </row>
        <row r="2210">
          <cell r="B2210">
            <v>7500518</v>
          </cell>
          <cell r="C2210" t="str">
            <v>MORGAN LL CHARDONNAY 18 75X6</v>
          </cell>
          <cell r="D2210" t="str">
            <v>Morgan Double L Vineyard Chardonnay 2018</v>
          </cell>
          <cell r="E2210" t="str">
            <v>EA</v>
          </cell>
          <cell r="F2210">
            <v>6</v>
          </cell>
          <cell r="G2210" t="str">
            <v>75 cl x 6</v>
          </cell>
          <cell r="H2210" t="str">
            <v>U</v>
          </cell>
          <cell r="I2210" t="str">
            <v>United States</v>
          </cell>
          <cell r="J2210" t="str">
            <v>USA</v>
          </cell>
          <cell r="K2210" t="str">
            <v>California</v>
          </cell>
          <cell r="M2210" t="str">
            <v>Best</v>
          </cell>
          <cell r="N2210">
            <v>16.329899999999999</v>
          </cell>
          <cell r="O2210">
            <v>2.6718999999999999</v>
          </cell>
        </row>
        <row r="2211">
          <cell r="B2211">
            <v>7500519</v>
          </cell>
          <cell r="C2211" t="str">
            <v>MORGAN LL CHARDONNAY 19 75X6</v>
          </cell>
          <cell r="D2211" t="str">
            <v>Morgan Double L Vineyard Chardonnay 2019</v>
          </cell>
          <cell r="E2211" t="str">
            <v>EA</v>
          </cell>
          <cell r="F2211">
            <v>6</v>
          </cell>
          <cell r="G2211" t="str">
            <v>75 cl x 6</v>
          </cell>
          <cell r="H2211" t="str">
            <v>S</v>
          </cell>
          <cell r="I2211" t="str">
            <v>United States</v>
          </cell>
          <cell r="J2211" t="str">
            <v>USA</v>
          </cell>
          <cell r="K2211" t="str">
            <v>California</v>
          </cell>
          <cell r="M2211" t="str">
            <v>Best</v>
          </cell>
          <cell r="N2211">
            <v>18.4818</v>
          </cell>
          <cell r="O2211">
            <v>2.6718999999999999</v>
          </cell>
        </row>
        <row r="2212">
          <cell r="B2212">
            <v>7500520</v>
          </cell>
          <cell r="C2212" t="str">
            <v>MORGAN LL CHARDONNAY 20 75X6</v>
          </cell>
          <cell r="D2212" t="str">
            <v>Morgan Double L Vineyard Chardonnay 2020</v>
          </cell>
          <cell r="E2212" t="str">
            <v>EA</v>
          </cell>
          <cell r="F2212">
            <v>6</v>
          </cell>
          <cell r="G2212" t="str">
            <v>75 cl x 6</v>
          </cell>
          <cell r="H2212" t="str">
            <v>S</v>
          </cell>
          <cell r="I2212" t="str">
            <v>United States</v>
          </cell>
          <cell r="J2212" t="str">
            <v>USA</v>
          </cell>
          <cell r="K2212" t="str">
            <v>California</v>
          </cell>
          <cell r="M2212" t="str">
            <v>Best</v>
          </cell>
          <cell r="N2212">
            <v>18.4818</v>
          </cell>
          <cell r="O2212">
            <v>2.6718999999999999</v>
          </cell>
        </row>
        <row r="2213">
          <cell r="B2213">
            <v>64120</v>
          </cell>
          <cell r="C2213" t="str">
            <v>KISHINAMIEN UMESHU NV 72X12</v>
          </cell>
          <cell r="D2213" t="str">
            <v>Kishinamien Umeshu Plum Sake NV</v>
          </cell>
          <cell r="E2213" t="str">
            <v>EA</v>
          </cell>
          <cell r="F2213">
            <v>12</v>
          </cell>
          <cell r="G2213" t="str">
            <v>72 cl x 12</v>
          </cell>
          <cell r="H2213" t="str">
            <v>U</v>
          </cell>
          <cell r="I2213" t="str">
            <v>Japan</v>
          </cell>
          <cell r="J2213" t="str">
            <v>Japan</v>
          </cell>
          <cell r="K2213" t="str">
            <v>Miyagi</v>
          </cell>
          <cell r="M2213" t="str">
            <v>Best</v>
          </cell>
          <cell r="N2213">
            <v>18.211600000000001</v>
          </cell>
          <cell r="O2213">
            <v>2.2572000000000001</v>
          </cell>
        </row>
        <row r="2214">
          <cell r="B2214">
            <v>74258</v>
          </cell>
          <cell r="C2214" t="str">
            <v>BORGO DEI TRULLI NEGROA 75X12</v>
          </cell>
          <cell r="D2214" t="str">
            <v>Masseria Borgo dei Trulli Negroamaro IGP Salento</v>
          </cell>
          <cell r="E2214" t="str">
            <v>EA</v>
          </cell>
          <cell r="F2214">
            <v>12</v>
          </cell>
          <cell r="G2214" t="str">
            <v>75 cl x 12</v>
          </cell>
          <cell r="H2214" t="str">
            <v>U</v>
          </cell>
          <cell r="I2214" t="str">
            <v>Italy</v>
          </cell>
          <cell r="J2214" t="str">
            <v>Italy</v>
          </cell>
          <cell r="K2214" t="str">
            <v>Puglia</v>
          </cell>
          <cell r="M2214" t="str">
            <v>Good</v>
          </cell>
          <cell r="N2214">
            <v>2.0613999999999999</v>
          </cell>
          <cell r="O2214">
            <v>2.6718999999999999</v>
          </cell>
        </row>
        <row r="2215">
          <cell r="B2215">
            <v>45706</v>
          </cell>
          <cell r="C2215" t="str">
            <v>MASSERIA BORGO MIREA 75X6</v>
          </cell>
          <cell r="D2215" t="str">
            <v>Masseria Borgo dei Trulli Mirea Primitivo, Manduria</v>
          </cell>
          <cell r="E2215" t="str">
            <v>EA</v>
          </cell>
          <cell r="F2215">
            <v>6</v>
          </cell>
          <cell r="G2215" t="str">
            <v>75 cl x 6</v>
          </cell>
          <cell r="H2215" t="str">
            <v>S</v>
          </cell>
          <cell r="I2215" t="str">
            <v>Italy</v>
          </cell>
          <cell r="J2215" t="str">
            <v>Italy</v>
          </cell>
          <cell r="K2215" t="str">
            <v>Italy</v>
          </cell>
          <cell r="L2215" t="str">
            <v>Still Red</v>
          </cell>
          <cell r="M2215" t="str">
            <v>Better</v>
          </cell>
          <cell r="N2215">
            <v>7.4695999999999998</v>
          </cell>
          <cell r="O2215">
            <v>3.7406000000000001</v>
          </cell>
        </row>
        <row r="2216">
          <cell r="B2216">
            <v>70152</v>
          </cell>
          <cell r="C2216" t="str">
            <v>BORGO DEI TRULLI LUCALE 75X6</v>
          </cell>
          <cell r="D2216" t="str">
            <v>Masseria Borgo Dei Trulli Lucale Primitivo Appasimento IGP Puglia</v>
          </cell>
          <cell r="E2216" t="str">
            <v>EA</v>
          </cell>
          <cell r="F2216">
            <v>6</v>
          </cell>
          <cell r="G2216" t="str">
            <v>75 cl x 6</v>
          </cell>
          <cell r="H2216" t="str">
            <v>S</v>
          </cell>
          <cell r="I2216" t="str">
            <v>Italy</v>
          </cell>
          <cell r="J2216" t="str">
            <v>Italy</v>
          </cell>
          <cell r="K2216" t="str">
            <v>Puglia</v>
          </cell>
          <cell r="M2216" t="str">
            <v>Good</v>
          </cell>
          <cell r="N2216">
            <v>3.3561000000000001</v>
          </cell>
          <cell r="O2216">
            <v>2.6718999999999999</v>
          </cell>
        </row>
        <row r="2217">
          <cell r="B2217">
            <v>70174</v>
          </cell>
          <cell r="C2217" t="str">
            <v>BORGO DEI TRULLI NEGROA 75X6</v>
          </cell>
          <cell r="D2217" t="str">
            <v>Masseria Borgo dei Trulli Negroamaro IGP Salento</v>
          </cell>
          <cell r="E2217" t="str">
            <v>EA</v>
          </cell>
          <cell r="F2217">
            <v>6</v>
          </cell>
          <cell r="G2217" t="str">
            <v>75 cl x 6</v>
          </cell>
          <cell r="H2217" t="str">
            <v>S</v>
          </cell>
          <cell r="I2217" t="str">
            <v>Italy</v>
          </cell>
          <cell r="J2217" t="str">
            <v>Italy</v>
          </cell>
          <cell r="K2217" t="str">
            <v>Puglia</v>
          </cell>
          <cell r="M2217" t="str">
            <v>Good</v>
          </cell>
          <cell r="N2217">
            <v>2.4761000000000002</v>
          </cell>
          <cell r="O2217">
            <v>2.6718999999999999</v>
          </cell>
        </row>
        <row r="2218">
          <cell r="B2218">
            <v>71211</v>
          </cell>
          <cell r="C2218" t="str">
            <v>BORGO DEI TRULLI SALICE 75X6</v>
          </cell>
          <cell r="D2218" t="str">
            <v>Masseria Borgo Dei Trulli Salice Salice Salentino DOP</v>
          </cell>
          <cell r="E2218" t="str">
            <v>EA</v>
          </cell>
          <cell r="F2218">
            <v>6</v>
          </cell>
          <cell r="G2218" t="str">
            <v>75 cl x 6</v>
          </cell>
          <cell r="H2218" t="str">
            <v>S</v>
          </cell>
          <cell r="I2218" t="str">
            <v>Italy</v>
          </cell>
          <cell r="J2218" t="str">
            <v>Italy</v>
          </cell>
          <cell r="K2218" t="str">
            <v>Puglia</v>
          </cell>
          <cell r="M2218" t="str">
            <v>Good</v>
          </cell>
          <cell r="N2218">
            <v>2.5200999999999998</v>
          </cell>
          <cell r="O2218">
            <v>2.6718999999999999</v>
          </cell>
        </row>
        <row r="2219">
          <cell r="B2219">
            <v>71306</v>
          </cell>
          <cell r="C2219" t="str">
            <v>BORGO DEI TRULLI PRIM S 75X6</v>
          </cell>
          <cell r="D2219" t="str">
            <v>Masseria Borgo Dei Trulli Primitivo IGP Salento</v>
          </cell>
          <cell r="E2219" t="str">
            <v>EA</v>
          </cell>
          <cell r="F2219">
            <v>6</v>
          </cell>
          <cell r="G2219" t="str">
            <v>75 cl x 6</v>
          </cell>
          <cell r="H2219" t="str">
            <v>S</v>
          </cell>
          <cell r="I2219" t="str">
            <v>Italy</v>
          </cell>
          <cell r="J2219" t="str">
            <v>Italy</v>
          </cell>
          <cell r="K2219" t="str">
            <v>Puglia</v>
          </cell>
          <cell r="M2219" t="str">
            <v>Good</v>
          </cell>
          <cell r="N2219">
            <v>2.7401</v>
          </cell>
          <cell r="O2219">
            <v>2.6718999999999999</v>
          </cell>
        </row>
        <row r="2220">
          <cell r="B2220">
            <v>74354</v>
          </cell>
          <cell r="C2220" t="str">
            <v>BORGO DEI TRULLI VERM 18 75X6</v>
          </cell>
          <cell r="D2220" t="str">
            <v>Masseria Borgo dei Trulli Vermentino IGP Salento 2018</v>
          </cell>
          <cell r="E2220" t="str">
            <v>EA</v>
          </cell>
          <cell r="F2220">
            <v>6</v>
          </cell>
          <cell r="G2220" t="str">
            <v>75 cl x 6</v>
          </cell>
          <cell r="H2220" t="str">
            <v>U</v>
          </cell>
          <cell r="I2220" t="str">
            <v>Italy</v>
          </cell>
          <cell r="J2220" t="str">
            <v>Italy</v>
          </cell>
          <cell r="K2220" t="str">
            <v>Puglia</v>
          </cell>
          <cell r="M2220" t="str">
            <v>Good</v>
          </cell>
          <cell r="N2220">
            <v>1.9737</v>
          </cell>
          <cell r="O2220">
            <v>2.6718999999999999</v>
          </cell>
        </row>
        <row r="2221">
          <cell r="B2221">
            <v>74355</v>
          </cell>
          <cell r="C2221" t="str">
            <v>BORG DEI TRUL FICHETO 18 75X6</v>
          </cell>
          <cell r="D2221" t="str">
            <v>Masseria Borgo dei Trulli Ficheto Bianco IGP Puglia 2018</v>
          </cell>
          <cell r="E2221" t="str">
            <v>EA</v>
          </cell>
          <cell r="F2221">
            <v>6</v>
          </cell>
          <cell r="G2221" t="str">
            <v>75 cl x 6</v>
          </cell>
          <cell r="H2221" t="str">
            <v>S</v>
          </cell>
          <cell r="I2221" t="str">
            <v>Italy</v>
          </cell>
          <cell r="J2221" t="str">
            <v>Italy</v>
          </cell>
          <cell r="K2221" t="str">
            <v>Puglia</v>
          </cell>
          <cell r="M2221" t="str">
            <v>Better</v>
          </cell>
          <cell r="N2221">
            <v>2.9161000000000001</v>
          </cell>
          <cell r="O2221">
            <v>2.6718999999999999</v>
          </cell>
        </row>
        <row r="2222">
          <cell r="B2222">
            <v>74381</v>
          </cell>
          <cell r="C2222" t="str">
            <v>ORG ZENSA ROSADO 75X6</v>
          </cell>
          <cell r="D2222" t="str">
            <v>Zensa Rosato IGP Puglia Organic</v>
          </cell>
          <cell r="E2222" t="str">
            <v>EA</v>
          </cell>
          <cell r="F2222">
            <v>6</v>
          </cell>
          <cell r="G2222" t="str">
            <v>75 cl x 6</v>
          </cell>
          <cell r="H2222" t="str">
            <v>S</v>
          </cell>
          <cell r="I2222" t="str">
            <v>Italy</v>
          </cell>
          <cell r="J2222" t="str">
            <v>Italy</v>
          </cell>
          <cell r="K2222" t="str">
            <v>Puglia</v>
          </cell>
          <cell r="M2222" t="str">
            <v>Better</v>
          </cell>
          <cell r="N2222">
            <v>3.0920999999999998</v>
          </cell>
          <cell r="O2222">
            <v>2.6718999999999999</v>
          </cell>
        </row>
        <row r="2223">
          <cell r="B2223">
            <v>45708</v>
          </cell>
          <cell r="C2223" t="str">
            <v>MASSERIA BORGO SIGNOR P 50X6</v>
          </cell>
          <cell r="D2223" t="str">
            <v>Masseria Borgo dei Trulli Signor P Primitivo 2022, Puglia</v>
          </cell>
          <cell r="E2223" t="str">
            <v>EA</v>
          </cell>
          <cell r="F2223">
            <v>6</v>
          </cell>
          <cell r="G2223" t="str">
            <v>50 cl x 6</v>
          </cell>
          <cell r="H2223" t="str">
            <v>S</v>
          </cell>
          <cell r="I2223" t="str">
            <v>Italy</v>
          </cell>
          <cell r="J2223" t="str">
            <v>Italy</v>
          </cell>
          <cell r="L2223" t="str">
            <v>Still Red</v>
          </cell>
          <cell r="M2223" t="str">
            <v>Best</v>
          </cell>
          <cell r="N2223">
            <v>9.1311</v>
          </cell>
          <cell r="O2223">
            <v>2.2799999999999998</v>
          </cell>
        </row>
        <row r="2224">
          <cell r="B2224">
            <v>42892</v>
          </cell>
          <cell r="C2224" t="str">
            <v>ORG NESPOLI SANGIOVES BIO 75X6</v>
          </cell>
          <cell r="D2224" t="str">
            <v>Poderi dal Nespoli Organic Sangiovese Biologico Romagna DOC</v>
          </cell>
          <cell r="E2224" t="str">
            <v>EA</v>
          </cell>
          <cell r="F2224">
            <v>6</v>
          </cell>
          <cell r="G2224" t="str">
            <v>75 cl x 6</v>
          </cell>
          <cell r="H2224" t="str">
            <v>S</v>
          </cell>
          <cell r="I2224" t="str">
            <v>Italy</v>
          </cell>
          <cell r="J2224" t="str">
            <v>Italy</v>
          </cell>
          <cell r="K2224" t="str">
            <v>Emilia Romagna</v>
          </cell>
          <cell r="M2224" t="str">
            <v>Good</v>
          </cell>
          <cell r="N2224">
            <v>2.4346000000000001</v>
          </cell>
          <cell r="O2224">
            <v>2.6718999999999999</v>
          </cell>
        </row>
        <row r="2225">
          <cell r="B2225">
            <v>42893</v>
          </cell>
          <cell r="C2225" t="str">
            <v>ORG NESPOLI TREBBIANO BIO 75X6</v>
          </cell>
          <cell r="D2225" t="str">
            <v>Poderi dal Nespoli Organic Trebbiano Biologico Rubicone IGT</v>
          </cell>
          <cell r="E2225" t="str">
            <v>EA</v>
          </cell>
          <cell r="F2225">
            <v>6</v>
          </cell>
          <cell r="G2225" t="str">
            <v>75 cl x 6</v>
          </cell>
          <cell r="H2225" t="str">
            <v>S</v>
          </cell>
          <cell r="I2225" t="str">
            <v>Italy</v>
          </cell>
          <cell r="J2225" t="str">
            <v>Italy</v>
          </cell>
          <cell r="K2225" t="str">
            <v>Emilia Romagna</v>
          </cell>
          <cell r="M2225" t="str">
            <v>Good</v>
          </cell>
          <cell r="N2225">
            <v>2.4346000000000001</v>
          </cell>
          <cell r="O2225">
            <v>2.6718999999999999</v>
          </cell>
        </row>
        <row r="2226">
          <cell r="B2226">
            <v>43206</v>
          </cell>
          <cell r="C2226" t="str">
            <v>FICO GRANDE SANGIOVESE 75X6</v>
          </cell>
          <cell r="D2226" t="str">
            <v>Fico Grande Sangiovese di Romagna Poderi dal NespolI</v>
          </cell>
          <cell r="E2226" t="str">
            <v>EA</v>
          </cell>
          <cell r="F2226">
            <v>6</v>
          </cell>
          <cell r="G2226" t="str">
            <v>75 cl x 6</v>
          </cell>
          <cell r="H2226" t="str">
            <v>S</v>
          </cell>
          <cell r="I2226" t="str">
            <v>Italy</v>
          </cell>
          <cell r="J2226" t="str">
            <v>Italy</v>
          </cell>
          <cell r="K2226" t="str">
            <v>Emilia Romagna</v>
          </cell>
          <cell r="M2226" t="str">
            <v>Price Fighter</v>
          </cell>
          <cell r="N2226">
            <v>1.7854000000000001</v>
          </cell>
          <cell r="O2226">
            <v>2.6718999999999999</v>
          </cell>
        </row>
        <row r="2227">
          <cell r="B2227">
            <v>43207</v>
          </cell>
          <cell r="C2227" t="str">
            <v>LE COSTE TREBBIANO 75X6</v>
          </cell>
          <cell r="D2227" t="str">
            <v>Le Coste Trebbiano di Romagna Poderi dal Nespoli</v>
          </cell>
          <cell r="E2227" t="str">
            <v>EA</v>
          </cell>
          <cell r="F2227">
            <v>6</v>
          </cell>
          <cell r="G2227" t="str">
            <v>75 cl x 6</v>
          </cell>
          <cell r="H2227" t="str">
            <v>S</v>
          </cell>
          <cell r="I2227" t="str">
            <v>Italy</v>
          </cell>
          <cell r="J2227" t="str">
            <v>Italy</v>
          </cell>
          <cell r="K2227" t="str">
            <v>Emilia Romagna</v>
          </cell>
          <cell r="L2227" t="str">
            <v>Still White</v>
          </cell>
          <cell r="M2227" t="str">
            <v>Price Fighter</v>
          </cell>
          <cell r="N2227">
            <v>1.7854000000000001</v>
          </cell>
          <cell r="O2227">
            <v>2.6718999999999999</v>
          </cell>
        </row>
        <row r="2228">
          <cell r="B2228">
            <v>72920</v>
          </cell>
          <cell r="C2228" t="str">
            <v>DOGHERIA PINOT BIANCO 18 75X6</v>
          </cell>
          <cell r="D2228" t="str">
            <v>Dogheria Pinot Bianco Rubicone IGT Poderi dal Nespoli 2018</v>
          </cell>
          <cell r="E2228" t="str">
            <v>EA</v>
          </cell>
          <cell r="F2228">
            <v>6</v>
          </cell>
          <cell r="G2228" t="str">
            <v>75 cl x 6</v>
          </cell>
          <cell r="H2228" t="str">
            <v>U</v>
          </cell>
          <cell r="I2228" t="str">
            <v>Italy</v>
          </cell>
          <cell r="J2228" t="str">
            <v>Italy</v>
          </cell>
          <cell r="K2228" t="str">
            <v>Emilia Romagna</v>
          </cell>
          <cell r="M2228" t="str">
            <v>Good</v>
          </cell>
          <cell r="N2228">
            <v>2.8014000000000001</v>
          </cell>
          <cell r="O2228">
            <v>2.6718999999999999</v>
          </cell>
        </row>
        <row r="2229">
          <cell r="B2229">
            <v>73089</v>
          </cell>
          <cell r="C2229" t="str">
            <v>NESPOLI ALBANA 75X6</v>
          </cell>
          <cell r="D2229" t="str">
            <v>Poderi dal Nespoli Campodora Romagna DOCG Albana Secco</v>
          </cell>
          <cell r="E2229" t="str">
            <v>EA</v>
          </cell>
          <cell r="F2229">
            <v>6</v>
          </cell>
          <cell r="G2229" t="str">
            <v>75 cl x 6</v>
          </cell>
          <cell r="H2229" t="str">
            <v>U</v>
          </cell>
          <cell r="I2229" t="str">
            <v>Italy</v>
          </cell>
          <cell r="J2229" t="str">
            <v>Italy</v>
          </cell>
          <cell r="K2229" t="str">
            <v>Emilia Romagna</v>
          </cell>
          <cell r="M2229" t="str">
            <v>Good</v>
          </cell>
          <cell r="N2229">
            <v>2.4639000000000002</v>
          </cell>
          <cell r="O2229">
            <v>2.6718999999999999</v>
          </cell>
        </row>
        <row r="2230">
          <cell r="B2230">
            <v>76326</v>
          </cell>
          <cell r="C2230" t="str">
            <v>DOGHERIA PINOT BIANCO 75X6</v>
          </cell>
          <cell r="D2230" t="str">
            <v>Dogheria Pinot Bianco Rubicone IGT Poderi dal Nespoli</v>
          </cell>
          <cell r="E2230" t="str">
            <v>EA</v>
          </cell>
          <cell r="F2230">
            <v>6</v>
          </cell>
          <cell r="G2230" t="str">
            <v>75 cl x 6</v>
          </cell>
          <cell r="H2230" t="str">
            <v>S</v>
          </cell>
          <cell r="I2230" t="str">
            <v>Italy</v>
          </cell>
          <cell r="J2230" t="str">
            <v>Italy</v>
          </cell>
          <cell r="K2230" t="str">
            <v>Emilia Romagna</v>
          </cell>
          <cell r="M2230" t="str">
            <v>Good</v>
          </cell>
          <cell r="N2230">
            <v>3.0836999999999999</v>
          </cell>
          <cell r="O2230">
            <v>2.6718999999999999</v>
          </cell>
        </row>
        <row r="2231">
          <cell r="B2231">
            <v>42801</v>
          </cell>
          <cell r="C2231" t="str">
            <v>PROTOS RUEDA VERDEJO 21 75X6</v>
          </cell>
          <cell r="D2231" t="str">
            <v>Protos Rueda Verdejo 2021</v>
          </cell>
          <cell r="E2231" t="str">
            <v>EA</v>
          </cell>
          <cell r="F2231">
            <v>6</v>
          </cell>
          <cell r="G2231" t="str">
            <v>75 cl x 6</v>
          </cell>
          <cell r="H2231" t="str">
            <v>U</v>
          </cell>
          <cell r="I2231" t="str">
            <v>Spain</v>
          </cell>
          <cell r="J2231" t="str">
            <v>Spain</v>
          </cell>
          <cell r="K2231" t="str">
            <v>Castilla y Leon</v>
          </cell>
          <cell r="M2231" t="str">
            <v>Good</v>
          </cell>
          <cell r="N2231">
            <v>3.6543000000000001</v>
          </cell>
          <cell r="O2231">
            <v>2.6718999999999999</v>
          </cell>
        </row>
        <row r="2232">
          <cell r="B2232">
            <v>44921</v>
          </cell>
          <cell r="C2232" t="str">
            <v>PROTOS RUEDA VERDEJO 22 75X6</v>
          </cell>
          <cell r="D2232" t="str">
            <v>Protos Rueda Verdejo 2022</v>
          </cell>
          <cell r="E2232" t="str">
            <v>EA</v>
          </cell>
          <cell r="F2232">
            <v>6</v>
          </cell>
          <cell r="G2232" t="str">
            <v>75 cl x 6</v>
          </cell>
          <cell r="H2232" t="str">
            <v>U</v>
          </cell>
          <cell r="I2232" t="str">
            <v>Spain</v>
          </cell>
          <cell r="J2232" t="str">
            <v>Spain</v>
          </cell>
          <cell r="K2232" t="str">
            <v>Castilla y Leon</v>
          </cell>
          <cell r="M2232" t="str">
            <v>Good</v>
          </cell>
          <cell r="N2232">
            <v>3.6543000000000001</v>
          </cell>
          <cell r="O2232">
            <v>2.6718999999999999</v>
          </cell>
        </row>
        <row r="2233">
          <cell r="B2233">
            <v>75935</v>
          </cell>
          <cell r="C2233" t="str">
            <v>PROTOS VERDEJO RESERVA 18 75X6</v>
          </cell>
          <cell r="D2233" t="str">
            <v>Protos Rueda Verdejo Reserva 2018</v>
          </cell>
          <cell r="E2233" t="str">
            <v>EA</v>
          </cell>
          <cell r="F2233">
            <v>6</v>
          </cell>
          <cell r="G2233" t="str">
            <v>75 cl x 6</v>
          </cell>
          <cell r="H2233" t="str">
            <v>U</v>
          </cell>
          <cell r="I2233" t="str">
            <v>Spain</v>
          </cell>
          <cell r="J2233" t="str">
            <v>Spain</v>
          </cell>
          <cell r="K2233" t="str">
            <v>Castilla y Leon</v>
          </cell>
          <cell r="M2233" t="str">
            <v>Good</v>
          </cell>
          <cell r="N2233">
            <v>8.3597000000000001</v>
          </cell>
          <cell r="O2233">
            <v>2.6718999999999999</v>
          </cell>
        </row>
        <row r="2234">
          <cell r="B2234">
            <v>75957</v>
          </cell>
          <cell r="C2234" t="str">
            <v>PROTOS RUEDA VERDEJO 20 75X6</v>
          </cell>
          <cell r="D2234" t="str">
            <v>Protos Rueda Verdejo 2020</v>
          </cell>
          <cell r="E2234" t="str">
            <v>EA</v>
          </cell>
          <cell r="F2234">
            <v>6</v>
          </cell>
          <cell r="G2234" t="str">
            <v>75 cl x 6</v>
          </cell>
          <cell r="H2234" t="str">
            <v>U</v>
          </cell>
          <cell r="I2234" t="str">
            <v>Spain</v>
          </cell>
          <cell r="J2234" t="str">
            <v>Spain</v>
          </cell>
          <cell r="K2234" t="str">
            <v>Castilla y Leon</v>
          </cell>
          <cell r="M2234" t="str">
            <v>Good</v>
          </cell>
          <cell r="N2234">
            <v>3.6269999999999998</v>
          </cell>
          <cell r="O2234">
            <v>2.6718999999999999</v>
          </cell>
        </row>
        <row r="2235">
          <cell r="B2235">
            <v>43491</v>
          </cell>
          <cell r="C2235" t="str">
            <v>ENEMIGO BARRA BONARDA20 75X12</v>
          </cell>
          <cell r="D2235" t="str">
            <v>El Enemigo Bonarda Single Vineyard El Barranco 2020, Mendoza</v>
          </cell>
          <cell r="E2235" t="str">
            <v>EA</v>
          </cell>
          <cell r="F2235">
            <v>12</v>
          </cell>
          <cell r="G2235" t="str">
            <v>75 cl x 12</v>
          </cell>
          <cell r="H2235" t="str">
            <v>U</v>
          </cell>
          <cell r="I2235" t="str">
            <v>Argentina</v>
          </cell>
          <cell r="J2235" t="str">
            <v>Argentina</v>
          </cell>
          <cell r="K2235" t="str">
            <v>Mendoza</v>
          </cell>
          <cell r="L2235" t="str">
            <v>Still Red</v>
          </cell>
          <cell r="M2235" t="str">
            <v>Good</v>
          </cell>
          <cell r="N2235">
            <v>5.0922999999999998</v>
          </cell>
          <cell r="O2235">
            <v>2.6718999999999999</v>
          </cell>
        </row>
        <row r="2236">
          <cell r="B2236">
            <v>7596415</v>
          </cell>
          <cell r="C2236" t="str">
            <v>ENEMIGO LOS PAR BONARD15 75X12</v>
          </cell>
          <cell r="D2236" t="str">
            <v>El Enemigo Los Paraisos Bonarda 2015</v>
          </cell>
          <cell r="E2236" t="str">
            <v>EA</v>
          </cell>
          <cell r="F2236">
            <v>12</v>
          </cell>
          <cell r="G2236" t="str">
            <v>75 cl x 12</v>
          </cell>
          <cell r="H2236" t="str">
            <v>U</v>
          </cell>
          <cell r="I2236" t="str">
            <v>Argentina</v>
          </cell>
          <cell r="J2236" t="str">
            <v>Argentina</v>
          </cell>
          <cell r="K2236" t="str">
            <v>Mendoza</v>
          </cell>
          <cell r="M2236" t="str">
            <v>Best</v>
          </cell>
          <cell r="N2236">
            <v>5.1717000000000004</v>
          </cell>
          <cell r="O2236">
            <v>2.6718999999999999</v>
          </cell>
        </row>
        <row r="2237">
          <cell r="B2237">
            <v>7596419</v>
          </cell>
          <cell r="C2237" t="str">
            <v>ENEMIGO LOS PAR BONARD19 75X12</v>
          </cell>
          <cell r="D2237" t="str">
            <v>El Enemigo Los Paraisos Bonarda 2019</v>
          </cell>
          <cell r="E2237" t="str">
            <v>EA</v>
          </cell>
          <cell r="F2237">
            <v>12</v>
          </cell>
          <cell r="G2237" t="str">
            <v>75 cl x 12</v>
          </cell>
          <cell r="H2237" t="str">
            <v>S</v>
          </cell>
          <cell r="I2237" t="str">
            <v>Argentina</v>
          </cell>
          <cell r="J2237" t="str">
            <v>Argentina</v>
          </cell>
          <cell r="K2237" t="str">
            <v>Mendoza</v>
          </cell>
          <cell r="M2237" t="str">
            <v>Best</v>
          </cell>
          <cell r="N2237">
            <v>6.3353999999999999</v>
          </cell>
          <cell r="O2237">
            <v>2.6718999999999999</v>
          </cell>
        </row>
        <row r="2238">
          <cell r="B2238">
            <v>7622218</v>
          </cell>
          <cell r="C2238" t="str">
            <v>ENEMIGO BARRA BONARDA 18 75X12</v>
          </cell>
          <cell r="D2238" t="str">
            <v>El Enemigo El Barranco Bonarda 2018</v>
          </cell>
          <cell r="E2238" t="str">
            <v>EA</v>
          </cell>
          <cell r="F2238">
            <v>12</v>
          </cell>
          <cell r="G2238" t="str">
            <v>75 cl x 12</v>
          </cell>
          <cell r="H2238" t="str">
            <v>U</v>
          </cell>
          <cell r="I2238" t="str">
            <v>Argentina</v>
          </cell>
          <cell r="J2238" t="str">
            <v>Argentina</v>
          </cell>
          <cell r="K2238" t="str">
            <v>Mendoza</v>
          </cell>
          <cell r="M2238" t="str">
            <v>Best</v>
          </cell>
          <cell r="N2238">
            <v>6.3353999999999999</v>
          </cell>
          <cell r="O2238">
            <v>2.6718999999999999</v>
          </cell>
        </row>
        <row r="2239">
          <cell r="B2239">
            <v>41683</v>
          </cell>
          <cell r="C2239" t="str">
            <v>EL ENEMIGO CAB FRANC 75X6</v>
          </cell>
          <cell r="D2239" t="str">
            <v>El Enemigo Cabernet Franc</v>
          </cell>
          <cell r="E2239" t="str">
            <v>EA</v>
          </cell>
          <cell r="F2239">
            <v>6</v>
          </cell>
          <cell r="G2239" t="str">
            <v>75 cl x 6</v>
          </cell>
          <cell r="H2239" t="str">
            <v>S</v>
          </cell>
          <cell r="I2239" t="str">
            <v>Argentina</v>
          </cell>
          <cell r="J2239" t="str">
            <v>Argentina</v>
          </cell>
          <cell r="K2239" t="str">
            <v>Mendoza</v>
          </cell>
          <cell r="L2239" t="str">
            <v>Still Red</v>
          </cell>
          <cell r="M2239" t="str">
            <v>Better</v>
          </cell>
          <cell r="N2239">
            <v>7.2686999999999999</v>
          </cell>
          <cell r="O2239">
            <v>2.6718999999999999</v>
          </cell>
        </row>
        <row r="2240">
          <cell r="B2240">
            <v>42413</v>
          </cell>
          <cell r="C2240" t="str">
            <v>EL ENEMIGO SEMILLON 75X6</v>
          </cell>
          <cell r="D2240" t="str">
            <v>El Enemigo Semillon</v>
          </cell>
          <cell r="E2240" t="str">
            <v>EA</v>
          </cell>
          <cell r="F2240">
            <v>6</v>
          </cell>
          <cell r="G2240" t="str">
            <v>75 cl x 6</v>
          </cell>
          <cell r="H2240" t="str">
            <v>S</v>
          </cell>
          <cell r="I2240" t="str">
            <v>Argentina</v>
          </cell>
          <cell r="J2240" t="str">
            <v>Argentina</v>
          </cell>
          <cell r="K2240" t="str">
            <v>Mendoza</v>
          </cell>
          <cell r="L2240" t="str">
            <v>Still White</v>
          </cell>
          <cell r="M2240" t="str">
            <v>Better</v>
          </cell>
          <cell r="N2240">
            <v>7.2686999999999999</v>
          </cell>
          <cell r="O2240">
            <v>2.6718999999999999</v>
          </cell>
        </row>
        <row r="2241">
          <cell r="B2241">
            <v>43493</v>
          </cell>
          <cell r="C2241" t="str">
            <v>ENEMIGO CHARDONNAY 20 75X6</v>
          </cell>
          <cell r="D2241" t="str">
            <v>El Enemigo Chardonnay 2020, Valle de Uco</v>
          </cell>
          <cell r="E2241" t="str">
            <v>EA</v>
          </cell>
          <cell r="F2241">
            <v>6</v>
          </cell>
          <cell r="G2241" t="str">
            <v>75 cl x 6</v>
          </cell>
          <cell r="H2241" t="str">
            <v>S</v>
          </cell>
          <cell r="I2241" t="str">
            <v>Argentina</v>
          </cell>
          <cell r="J2241" t="str">
            <v>Argentina</v>
          </cell>
          <cell r="K2241" t="str">
            <v>Mendoza</v>
          </cell>
          <cell r="M2241" t="str">
            <v>Good</v>
          </cell>
          <cell r="N2241">
            <v>7.1787000000000001</v>
          </cell>
          <cell r="O2241">
            <v>2.6718999999999999</v>
          </cell>
        </row>
        <row r="2242">
          <cell r="B2242">
            <v>43500</v>
          </cell>
          <cell r="C2242" t="str">
            <v>GRAN ENEMIGO RED BLEND 18 75X6</v>
          </cell>
          <cell r="D2242" t="str">
            <v>Gran Enemigo Malbec Cab Sauvignon Cab Franc Merlot 2018, Valle de Uco</v>
          </cell>
          <cell r="E2242" t="str">
            <v>EA</v>
          </cell>
          <cell r="F2242">
            <v>6</v>
          </cell>
          <cell r="G2242" t="str">
            <v>75 cl x 6</v>
          </cell>
          <cell r="H2242" t="str">
            <v>S</v>
          </cell>
          <cell r="I2242" t="str">
            <v>Argentina</v>
          </cell>
          <cell r="J2242" t="str">
            <v>Argentina</v>
          </cell>
          <cell r="K2242" t="str">
            <v>Mendoza</v>
          </cell>
          <cell r="M2242" t="str">
            <v>Best</v>
          </cell>
          <cell r="N2242">
            <v>23.845300000000002</v>
          </cell>
          <cell r="O2242">
            <v>2.6718999999999999</v>
          </cell>
        </row>
        <row r="2243">
          <cell r="B2243">
            <v>43520</v>
          </cell>
          <cell r="C2243" t="str">
            <v>FW GRAN ENEMIG CEP CB F18 75X6</v>
          </cell>
          <cell r="D2243" t="str">
            <v>Gran Enemigo Single Vineyard El Cepillo Cabernet Franc 2018, Valle de Uco</v>
          </cell>
          <cell r="E2243" t="str">
            <v>EA</v>
          </cell>
          <cell r="F2243">
            <v>6</v>
          </cell>
          <cell r="G2243" t="str">
            <v>75 cl x 6</v>
          </cell>
          <cell r="H2243" t="str">
            <v>U</v>
          </cell>
          <cell r="I2243" t="str">
            <v>Argentina</v>
          </cell>
          <cell r="J2243" t="str">
            <v>Argentina</v>
          </cell>
          <cell r="K2243" t="str">
            <v>Mendoza</v>
          </cell>
          <cell r="M2243" t="str">
            <v>Fine Wine</v>
          </cell>
          <cell r="N2243">
            <v>33.178699999999999</v>
          </cell>
          <cell r="O2243">
            <v>2.6718999999999999</v>
          </cell>
        </row>
        <row r="2244">
          <cell r="B2244">
            <v>43523</v>
          </cell>
          <cell r="C2244" t="str">
            <v>FW GRAN ENEMIG CHA CB F18 75X6</v>
          </cell>
          <cell r="D2244" t="str">
            <v>Gran Enemigo Single Vineyard Chacayes Cabernet Franc 2018, Valle de Uco</v>
          </cell>
          <cell r="E2244" t="str">
            <v>EA</v>
          </cell>
          <cell r="F2244">
            <v>6</v>
          </cell>
          <cell r="G2244" t="str">
            <v>75 cl x 6</v>
          </cell>
          <cell r="H2244" t="str">
            <v>S</v>
          </cell>
          <cell r="I2244" t="str">
            <v>Argentina</v>
          </cell>
          <cell r="J2244" t="str">
            <v>Argentina</v>
          </cell>
          <cell r="K2244" t="str">
            <v>Mendoza</v>
          </cell>
          <cell r="M2244" t="str">
            <v>Best</v>
          </cell>
          <cell r="N2244">
            <v>33.178699999999999</v>
          </cell>
          <cell r="O2244">
            <v>2.6718999999999999</v>
          </cell>
        </row>
        <row r="2245">
          <cell r="B2245">
            <v>43688</v>
          </cell>
          <cell r="C2245" t="str">
            <v>FW GRAN ENEMIGO AGRELO18 75X6</v>
          </cell>
          <cell r="D2245" t="str">
            <v>Gran Enemigo Single Vineyard Agrelo Cabernet Franc 2018, Valle de Uco</v>
          </cell>
          <cell r="E2245" t="str">
            <v>EA</v>
          </cell>
          <cell r="F2245">
            <v>6</v>
          </cell>
          <cell r="G2245" t="str">
            <v>75 cl x 6</v>
          </cell>
          <cell r="H2245" t="str">
            <v>S</v>
          </cell>
          <cell r="I2245" t="str">
            <v>Argentina</v>
          </cell>
          <cell r="J2245" t="str">
            <v>Argentina</v>
          </cell>
          <cell r="K2245" t="str">
            <v>Mendoza</v>
          </cell>
          <cell r="M2245" t="str">
            <v>Best</v>
          </cell>
          <cell r="N2245">
            <v>33.178699999999999</v>
          </cell>
          <cell r="O2245">
            <v>2.6718999999999999</v>
          </cell>
        </row>
        <row r="2246">
          <cell r="B2246">
            <v>44365</v>
          </cell>
          <cell r="C2246" t="str">
            <v>FW GRAN ENEMIGO AGRELO19 75X6</v>
          </cell>
          <cell r="D2246" t="str">
            <v>Gran Enemigo Single Vineyard Agrelo Cabernet Franc 2019, Valle de Uco</v>
          </cell>
          <cell r="E2246" t="str">
            <v>EA</v>
          </cell>
          <cell r="F2246">
            <v>6</v>
          </cell>
          <cell r="G2246" t="str">
            <v>75 cl x 6</v>
          </cell>
          <cell r="H2246" t="str">
            <v>S</v>
          </cell>
          <cell r="I2246" t="str">
            <v>Argentina</v>
          </cell>
          <cell r="J2246" t="str">
            <v>Argentina</v>
          </cell>
          <cell r="K2246" t="str">
            <v>Mendoza</v>
          </cell>
          <cell r="M2246" t="str">
            <v>Best</v>
          </cell>
          <cell r="N2246">
            <v>33.178699999999999</v>
          </cell>
          <cell r="O2246">
            <v>2.6718999999999999</v>
          </cell>
        </row>
        <row r="2247">
          <cell r="B2247">
            <v>44371</v>
          </cell>
          <cell r="C2247" t="str">
            <v>FW GRN ENEMIGO CHA CB F19 75X6</v>
          </cell>
          <cell r="D2247" t="str">
            <v>Gran Enemigo Single Vineyard Chacayes Cabernet Franc 2019, Valle de Uco</v>
          </cell>
          <cell r="E2247" t="str">
            <v>EA</v>
          </cell>
          <cell r="F2247">
            <v>6</v>
          </cell>
          <cell r="G2247" t="str">
            <v>75 cl x 6</v>
          </cell>
          <cell r="H2247" t="str">
            <v>S</v>
          </cell>
          <cell r="I2247" t="str">
            <v>Argentina</v>
          </cell>
          <cell r="J2247" t="str">
            <v>Argentina</v>
          </cell>
          <cell r="K2247" t="str">
            <v>Mendoza</v>
          </cell>
          <cell r="M2247" t="str">
            <v>Best</v>
          </cell>
          <cell r="N2247">
            <v>33.178699999999999</v>
          </cell>
          <cell r="O2247">
            <v>2.6718999999999999</v>
          </cell>
        </row>
        <row r="2248">
          <cell r="B2248">
            <v>44374</v>
          </cell>
          <cell r="C2248" t="str">
            <v>FW G ENEMIGO GUALL CB F19 75X6</v>
          </cell>
          <cell r="D2248" t="str">
            <v>Gran Enemigo Single Vineyard Gualtallary Cabernet Franc 2019, Valle De Uco</v>
          </cell>
          <cell r="E2248" t="str">
            <v>EA</v>
          </cell>
          <cell r="F2248">
            <v>6</v>
          </cell>
          <cell r="G2248" t="str">
            <v>75 cl x 6</v>
          </cell>
          <cell r="H2248" t="str">
            <v>S</v>
          </cell>
          <cell r="I2248" t="str">
            <v>Argentina</v>
          </cell>
          <cell r="J2248" t="str">
            <v>Argentina</v>
          </cell>
          <cell r="K2248" t="str">
            <v>Mendoza</v>
          </cell>
          <cell r="M2248" t="str">
            <v>Best</v>
          </cell>
          <cell r="N2248">
            <v>33.178699999999999</v>
          </cell>
          <cell r="O2248">
            <v>2.6718999999999999</v>
          </cell>
        </row>
        <row r="2249">
          <cell r="B2249">
            <v>44763</v>
          </cell>
          <cell r="C2249" t="str">
            <v>ENEMIGO SYRAH-VIOGNIER 20 75X6</v>
          </cell>
          <cell r="D2249" t="str">
            <v>El Enemigo Syrah-Viognier 2020, Valle de Uco</v>
          </cell>
          <cell r="E2249" t="str">
            <v>EA</v>
          </cell>
          <cell r="F2249">
            <v>6</v>
          </cell>
          <cell r="G2249" t="str">
            <v>75 cl x 6</v>
          </cell>
          <cell r="H2249" t="str">
            <v>S</v>
          </cell>
          <cell r="I2249" t="str">
            <v>Argentina</v>
          </cell>
          <cell r="J2249" t="str">
            <v>Argentina</v>
          </cell>
          <cell r="K2249" t="str">
            <v>Argentina</v>
          </cell>
          <cell r="L2249" t="str">
            <v>Still Red</v>
          </cell>
          <cell r="M2249" t="str">
            <v>Good</v>
          </cell>
          <cell r="N2249">
            <v>7.1513</v>
          </cell>
          <cell r="O2249">
            <v>2.6718999999999999</v>
          </cell>
        </row>
        <row r="2250">
          <cell r="B2250">
            <v>44764</v>
          </cell>
          <cell r="C2250" t="str">
            <v>ENEMIGO SYRAH-VIOGNIER 19 75X6</v>
          </cell>
          <cell r="D2250" t="str">
            <v>El Enemigo Syrah-Viognier 2019, Valle de Uco</v>
          </cell>
          <cell r="E2250" t="str">
            <v>EA</v>
          </cell>
          <cell r="F2250">
            <v>6</v>
          </cell>
          <cell r="G2250" t="str">
            <v>75 cl x 6</v>
          </cell>
          <cell r="H2250" t="str">
            <v>S</v>
          </cell>
          <cell r="I2250" t="str">
            <v>Argentina</v>
          </cell>
          <cell r="J2250" t="str">
            <v>Argentina</v>
          </cell>
          <cell r="K2250" t="str">
            <v>Argentina</v>
          </cell>
          <cell r="L2250" t="str">
            <v>Still Red</v>
          </cell>
          <cell r="M2250" t="str">
            <v>Good</v>
          </cell>
          <cell r="N2250">
            <v>7.1787000000000001</v>
          </cell>
          <cell r="O2250">
            <v>2.6718999999999999</v>
          </cell>
        </row>
        <row r="2251">
          <cell r="B2251">
            <v>45482</v>
          </cell>
          <cell r="C2251" t="str">
            <v>ENEMIGO BARRA BONARDA 20 75X6</v>
          </cell>
          <cell r="D2251" t="str">
            <v>El Enemigo Bonarda Single Vineyard El Barranco 2020, Mendoza</v>
          </cell>
          <cell r="E2251" t="str">
            <v>EA</v>
          </cell>
          <cell r="F2251">
            <v>6</v>
          </cell>
          <cell r="G2251" t="str">
            <v>75 cl x 6</v>
          </cell>
          <cell r="H2251" t="str">
            <v>S</v>
          </cell>
          <cell r="I2251" t="str">
            <v>Argentina</v>
          </cell>
          <cell r="J2251" t="str">
            <v>Argentina</v>
          </cell>
          <cell r="K2251" t="str">
            <v>Mendoza</v>
          </cell>
          <cell r="L2251" t="str">
            <v>Still Red</v>
          </cell>
          <cell r="M2251" t="str">
            <v>Best</v>
          </cell>
          <cell r="N2251">
            <v>6.3452999999999999</v>
          </cell>
          <cell r="O2251">
            <v>2.6718999999999999</v>
          </cell>
        </row>
        <row r="2252">
          <cell r="B2252">
            <v>46219</v>
          </cell>
          <cell r="C2252" t="str">
            <v>ENEMIGO BARRA BONARDA 21 75X6</v>
          </cell>
          <cell r="D2252" t="str">
            <v>El Enemigo Bonarda Single Vineyard El Barranco 2021, Mendoza</v>
          </cell>
          <cell r="E2252" t="str">
            <v>EA</v>
          </cell>
          <cell r="F2252">
            <v>6</v>
          </cell>
          <cell r="G2252" t="str">
            <v>75 cl x 6</v>
          </cell>
          <cell r="H2252" t="str">
            <v>S</v>
          </cell>
          <cell r="I2252" t="str">
            <v>Argentina</v>
          </cell>
          <cell r="J2252" t="str">
            <v>Argentina</v>
          </cell>
          <cell r="K2252" t="str">
            <v>Mendoza</v>
          </cell>
          <cell r="L2252" t="str">
            <v>Still Red</v>
          </cell>
          <cell r="M2252" t="str">
            <v>Best</v>
          </cell>
          <cell r="N2252">
            <v>6.4353999999999996</v>
          </cell>
          <cell r="O2252">
            <v>2.6718999999999999</v>
          </cell>
        </row>
        <row r="2253">
          <cell r="B2253">
            <v>46220</v>
          </cell>
          <cell r="C2253" t="str">
            <v>EL ENEMIGO CHARDONNAY 22 75X6</v>
          </cell>
          <cell r="D2253" t="str">
            <v>El Enemigo Chardonnay 2022, Valle de Uco</v>
          </cell>
          <cell r="E2253" t="str">
            <v>EA</v>
          </cell>
          <cell r="F2253">
            <v>6</v>
          </cell>
          <cell r="G2253" t="str">
            <v>75 cl x 6</v>
          </cell>
          <cell r="H2253" t="str">
            <v>S</v>
          </cell>
          <cell r="I2253" t="str">
            <v>Argentina</v>
          </cell>
          <cell r="J2253" t="str">
            <v>Argentina</v>
          </cell>
          <cell r="K2253" t="str">
            <v>Mendoza</v>
          </cell>
          <cell r="L2253" t="str">
            <v>Still Red</v>
          </cell>
          <cell r="M2253" t="str">
            <v>Good</v>
          </cell>
          <cell r="N2253">
            <v>7.2687999999999997</v>
          </cell>
          <cell r="O2253">
            <v>2.6718999999999999</v>
          </cell>
        </row>
        <row r="2254">
          <cell r="B2254">
            <v>46572</v>
          </cell>
          <cell r="C2254" t="str">
            <v>FW GRAN ENEMIGO AGRELO20 75X6</v>
          </cell>
          <cell r="D2254" t="str">
            <v>Gran Enemigo Single Vineyard Agrelo Cabernet Franc 2020, Valle de Uco</v>
          </cell>
          <cell r="E2254" t="str">
            <v>EA</v>
          </cell>
          <cell r="F2254">
            <v>6</v>
          </cell>
          <cell r="G2254" t="str">
            <v>75 cl x 6</v>
          </cell>
          <cell r="H2254" t="str">
            <v>S</v>
          </cell>
          <cell r="I2254" t="str">
            <v>Argentina</v>
          </cell>
          <cell r="J2254" t="str">
            <v>Argentina</v>
          </cell>
          <cell r="K2254" t="str">
            <v>Mendoza</v>
          </cell>
          <cell r="M2254" t="str">
            <v>Best</v>
          </cell>
          <cell r="N2254">
            <v>33.268799999999999</v>
          </cell>
          <cell r="O2254">
            <v>2.6718999999999999</v>
          </cell>
        </row>
        <row r="2255">
          <cell r="B2255">
            <v>46587</v>
          </cell>
          <cell r="C2255" t="str">
            <v>FW GRN ENEMIGO CEP CB F20 75X6</v>
          </cell>
          <cell r="D2255" t="str">
            <v>Gran Enemigo Single Vineyard El Cepillo Cabernet Franc 2020, Valle de Uco</v>
          </cell>
          <cell r="E2255" t="str">
            <v>EA</v>
          </cell>
          <cell r="F2255">
            <v>6</v>
          </cell>
          <cell r="G2255" t="str">
            <v>75 cl x 6</v>
          </cell>
          <cell r="H2255" t="str">
            <v>S</v>
          </cell>
          <cell r="I2255" t="str">
            <v>Argentina</v>
          </cell>
          <cell r="J2255" t="str">
            <v>Argentina</v>
          </cell>
          <cell r="K2255" t="str">
            <v>Mendoza</v>
          </cell>
          <cell r="L2255" t="str">
            <v>Still Red</v>
          </cell>
          <cell r="M2255" t="str">
            <v>Fine Wine</v>
          </cell>
          <cell r="N2255">
            <v>33.268799999999999</v>
          </cell>
          <cell r="O2255">
            <v>2.6718999999999999</v>
          </cell>
        </row>
        <row r="2256">
          <cell r="B2256">
            <v>46599</v>
          </cell>
          <cell r="C2256" t="str">
            <v>FW GRAN ENEMIGO CHACAYE20 75X6</v>
          </cell>
          <cell r="D2256" t="str">
            <v>Gran Enemigo Chacayes 2020</v>
          </cell>
          <cell r="E2256" t="str">
            <v>EA</v>
          </cell>
          <cell r="F2256">
            <v>6</v>
          </cell>
          <cell r="G2256" t="str">
            <v>75 cl x 6</v>
          </cell>
          <cell r="H2256" t="str">
            <v>S</v>
          </cell>
          <cell r="I2256" t="str">
            <v>Argentina</v>
          </cell>
          <cell r="J2256" t="str">
            <v>Argentina</v>
          </cell>
          <cell r="K2256" t="str">
            <v>Mendoza</v>
          </cell>
          <cell r="L2256" t="str">
            <v>Still Red</v>
          </cell>
          <cell r="M2256" t="str">
            <v>Fine Wine</v>
          </cell>
          <cell r="N2256">
            <v>33.268799999999999</v>
          </cell>
          <cell r="O2256">
            <v>2.6718999999999999</v>
          </cell>
        </row>
        <row r="2257">
          <cell r="B2257">
            <v>46600</v>
          </cell>
          <cell r="C2257" t="str">
            <v>FW G ENEMIGO GUALL CB F20 75X6</v>
          </cell>
          <cell r="D2257" t="str">
            <v>Gran Enemigo Single Vineyard Gualtallary Cabernet Franc 2020, Valle De Uco</v>
          </cell>
          <cell r="E2257" t="str">
            <v>EA</v>
          </cell>
          <cell r="F2257">
            <v>6</v>
          </cell>
          <cell r="G2257" t="str">
            <v>75 cl x 6</v>
          </cell>
          <cell r="H2257" t="str">
            <v>S</v>
          </cell>
          <cell r="I2257" t="str">
            <v>Argentina</v>
          </cell>
          <cell r="J2257" t="str">
            <v>Argentina</v>
          </cell>
          <cell r="K2257" t="str">
            <v>Mendoza</v>
          </cell>
          <cell r="M2257" t="str">
            <v>Best</v>
          </cell>
          <cell r="N2257">
            <v>33.178699999999999</v>
          </cell>
          <cell r="O2257">
            <v>2.6718999999999999</v>
          </cell>
        </row>
        <row r="2258">
          <cell r="B2258">
            <v>73576</v>
          </cell>
          <cell r="C2258" t="str">
            <v>EL ENEMIGO CHARDONNAY 75X6</v>
          </cell>
          <cell r="D2258" t="str">
            <v>El Enemigo Chardonnay</v>
          </cell>
          <cell r="E2258" t="str">
            <v>EA</v>
          </cell>
          <cell r="F2258">
            <v>6</v>
          </cell>
          <cell r="G2258" t="str">
            <v>75 cl x 6</v>
          </cell>
          <cell r="H2258" t="str">
            <v>U</v>
          </cell>
          <cell r="I2258" t="str">
            <v>Argentina</v>
          </cell>
          <cell r="J2258" t="str">
            <v>Argentina</v>
          </cell>
          <cell r="K2258" t="str">
            <v>Mendoza</v>
          </cell>
          <cell r="M2258" t="str">
            <v>Better</v>
          </cell>
          <cell r="N2258">
            <v>5.5747</v>
          </cell>
          <cell r="O2258">
            <v>2.6718999999999999</v>
          </cell>
        </row>
        <row r="2259">
          <cell r="B2259">
            <v>74289</v>
          </cell>
          <cell r="C2259" t="str">
            <v>EL GRAN ENEMIGO GUALTAL16 75X6</v>
          </cell>
          <cell r="D2259" t="str">
            <v>EL GRAN ENEMIGO GUALTAL16 75X6</v>
          </cell>
          <cell r="E2259" t="str">
            <v>EA</v>
          </cell>
          <cell r="F2259">
            <v>6</v>
          </cell>
          <cell r="G2259" t="str">
            <v>75 cl x 6</v>
          </cell>
          <cell r="H2259" t="str">
            <v>U</v>
          </cell>
          <cell r="I2259" t="str">
            <v>Argentina</v>
          </cell>
          <cell r="J2259" t="str">
            <v>Argentina</v>
          </cell>
          <cell r="K2259" t="str">
            <v>Mendoza</v>
          </cell>
          <cell r="M2259" t="str">
            <v>Best</v>
          </cell>
          <cell r="N2259">
            <v>33.268700000000003</v>
          </cell>
          <cell r="O2259">
            <v>2.6718999999999999</v>
          </cell>
        </row>
        <row r="2260">
          <cell r="B2260">
            <v>74305</v>
          </cell>
          <cell r="C2260" t="str">
            <v>EL ENEMIGO CHARDONNAY 75X6</v>
          </cell>
          <cell r="D2260" t="str">
            <v>El Enemigo Chardonnay</v>
          </cell>
          <cell r="E2260" t="str">
            <v>EA</v>
          </cell>
          <cell r="F2260">
            <v>6</v>
          </cell>
          <cell r="G2260" t="str">
            <v>75 cl x 6</v>
          </cell>
          <cell r="H2260" t="str">
            <v>U</v>
          </cell>
          <cell r="I2260" t="str">
            <v>Argentina</v>
          </cell>
          <cell r="J2260" t="str">
            <v>Argentina</v>
          </cell>
          <cell r="K2260" t="str">
            <v>Mendoza</v>
          </cell>
          <cell r="M2260" t="str">
            <v>Better</v>
          </cell>
          <cell r="N2260">
            <v>5.5747</v>
          </cell>
          <cell r="O2260">
            <v>2.6718999999999999</v>
          </cell>
        </row>
        <row r="2261">
          <cell r="B2261">
            <v>74992</v>
          </cell>
          <cell r="C2261" t="str">
            <v>EL ENEMIGO CHARDONNAY 75X6</v>
          </cell>
          <cell r="D2261" t="str">
            <v>El Enemigo Chardonnay</v>
          </cell>
          <cell r="E2261" t="str">
            <v>EA</v>
          </cell>
          <cell r="F2261">
            <v>6</v>
          </cell>
          <cell r="G2261" t="str">
            <v>75 cl x 6</v>
          </cell>
          <cell r="H2261" t="str">
            <v>U</v>
          </cell>
          <cell r="I2261" t="str">
            <v>Argentina</v>
          </cell>
          <cell r="J2261" t="str">
            <v>Argentina</v>
          </cell>
          <cell r="K2261" t="str">
            <v>Mendoza</v>
          </cell>
          <cell r="M2261" t="str">
            <v>Better</v>
          </cell>
          <cell r="N2261">
            <v>7.2686999999999999</v>
          </cell>
          <cell r="O2261">
            <v>2.6718999999999999</v>
          </cell>
        </row>
        <row r="2262">
          <cell r="B2262">
            <v>76128</v>
          </cell>
          <cell r="C2262" t="str">
            <v>EL GRAN ENEMIGO AGRELO 17 75X6</v>
          </cell>
          <cell r="D2262" t="str">
            <v>Gran Enemigo Agrelo 2017</v>
          </cell>
          <cell r="E2262" t="str">
            <v>EA</v>
          </cell>
          <cell r="F2262">
            <v>6</v>
          </cell>
          <cell r="G2262" t="str">
            <v>75 cl x 6</v>
          </cell>
          <cell r="H2262" t="str">
            <v>U</v>
          </cell>
          <cell r="I2262" t="str">
            <v>Argentina</v>
          </cell>
          <cell r="J2262" t="str">
            <v>Argentina</v>
          </cell>
          <cell r="K2262" t="str">
            <v>Mendoza</v>
          </cell>
          <cell r="M2262" t="str">
            <v>Best</v>
          </cell>
          <cell r="N2262">
            <v>31.608000000000001</v>
          </cell>
          <cell r="O2262">
            <v>2.6718999999999999</v>
          </cell>
        </row>
        <row r="2263">
          <cell r="B2263">
            <v>76131</v>
          </cell>
          <cell r="C2263" t="str">
            <v>FW GRAN ENEMIGO CEPILLO17 75X6</v>
          </cell>
          <cell r="D2263" t="str">
            <v>Gran Enemigo El Cepillo 2017</v>
          </cell>
          <cell r="E2263" t="str">
            <v>EA</v>
          </cell>
          <cell r="F2263">
            <v>6</v>
          </cell>
          <cell r="G2263" t="str">
            <v>75 cl x 6</v>
          </cell>
          <cell r="H2263" t="str">
            <v>S</v>
          </cell>
          <cell r="I2263" t="str">
            <v>Argentina</v>
          </cell>
          <cell r="J2263" t="str">
            <v>Argentina</v>
          </cell>
          <cell r="K2263" t="str">
            <v>Mendoza</v>
          </cell>
          <cell r="M2263" t="str">
            <v>Fine Wine</v>
          </cell>
          <cell r="N2263">
            <v>33.268700000000003</v>
          </cell>
          <cell r="O2263">
            <v>2.6718999999999999</v>
          </cell>
        </row>
        <row r="2264">
          <cell r="B2264">
            <v>76134</v>
          </cell>
          <cell r="C2264" t="str">
            <v>FW GRAN ENEMIGO CHACAYE17 75X6</v>
          </cell>
          <cell r="D2264" t="str">
            <v>Gran Enemigo Chacayes 2017</v>
          </cell>
          <cell r="E2264" t="str">
            <v>EA</v>
          </cell>
          <cell r="F2264">
            <v>6</v>
          </cell>
          <cell r="G2264" t="str">
            <v>75 cl x 6</v>
          </cell>
          <cell r="H2264" t="str">
            <v>S</v>
          </cell>
          <cell r="I2264" t="str">
            <v>Argentina</v>
          </cell>
          <cell r="J2264" t="str">
            <v>Argentina</v>
          </cell>
          <cell r="K2264" t="str">
            <v>Mendoza</v>
          </cell>
          <cell r="L2264" t="str">
            <v>Still Red</v>
          </cell>
          <cell r="M2264" t="str">
            <v>Fine Wine</v>
          </cell>
          <cell r="N2264">
            <v>33.268700000000003</v>
          </cell>
          <cell r="O2264">
            <v>2.6718999999999999</v>
          </cell>
        </row>
        <row r="2265">
          <cell r="B2265">
            <v>76137</v>
          </cell>
          <cell r="C2265" t="str">
            <v>FW GRAN ENEMIGO GUALTAL17 75X6</v>
          </cell>
          <cell r="D2265" t="str">
            <v>Gran Enemigo Gualtallary 2017</v>
          </cell>
          <cell r="E2265" t="str">
            <v>EA</v>
          </cell>
          <cell r="F2265">
            <v>6</v>
          </cell>
          <cell r="G2265" t="str">
            <v>75 cl x 6</v>
          </cell>
          <cell r="H2265" t="str">
            <v>S</v>
          </cell>
          <cell r="I2265" t="str">
            <v>Argentina</v>
          </cell>
          <cell r="J2265" t="str">
            <v>Argentina</v>
          </cell>
          <cell r="K2265" t="str">
            <v>Mendoza</v>
          </cell>
          <cell r="M2265" t="str">
            <v>Fine Wine</v>
          </cell>
          <cell r="N2265">
            <v>33.268700000000003</v>
          </cell>
          <cell r="O2265">
            <v>2.6718999999999999</v>
          </cell>
        </row>
        <row r="2266">
          <cell r="B2266">
            <v>76285</v>
          </cell>
          <cell r="C2266" t="str">
            <v>ENEMIGO BONARDA 75X6</v>
          </cell>
          <cell r="D2266" t="str">
            <v>El Enemigo Bonarda</v>
          </cell>
          <cell r="E2266" t="str">
            <v>EA</v>
          </cell>
          <cell r="F2266">
            <v>6</v>
          </cell>
          <cell r="G2266" t="str">
            <v>75 cl x 6</v>
          </cell>
          <cell r="H2266" t="str">
            <v>U</v>
          </cell>
          <cell r="I2266" t="str">
            <v>Argentina</v>
          </cell>
          <cell r="J2266" t="str">
            <v>Argentina</v>
          </cell>
          <cell r="K2266" t="str">
            <v>Mendoza</v>
          </cell>
          <cell r="L2266" t="str">
            <v>Still Red</v>
          </cell>
          <cell r="M2266" t="str">
            <v>Better</v>
          </cell>
          <cell r="N2266">
            <v>4.4348999999999998</v>
          </cell>
          <cell r="O2266">
            <v>2.6718999999999999</v>
          </cell>
        </row>
        <row r="2267">
          <cell r="B2267">
            <v>7594215</v>
          </cell>
          <cell r="C2267" t="str">
            <v>EL GRAN ENEMIGO 15 75X6</v>
          </cell>
          <cell r="D2267" t="str">
            <v>El Gran Enemigo 2015</v>
          </cell>
          <cell r="E2267" t="str">
            <v>EA</v>
          </cell>
          <cell r="F2267">
            <v>6</v>
          </cell>
          <cell r="G2267" t="str">
            <v>75 cl x 6</v>
          </cell>
          <cell r="H2267" t="str">
            <v>U</v>
          </cell>
          <cell r="I2267" t="str">
            <v>Argentina</v>
          </cell>
          <cell r="J2267" t="str">
            <v>Argentina</v>
          </cell>
          <cell r="K2267" t="str">
            <v>Mendoza</v>
          </cell>
          <cell r="M2267" t="str">
            <v>Limited Allocation</v>
          </cell>
          <cell r="N2267">
            <v>19.325399999999998</v>
          </cell>
          <cell r="O2267">
            <v>2.6718999999999999</v>
          </cell>
        </row>
        <row r="2268">
          <cell r="B2268">
            <v>7594216</v>
          </cell>
          <cell r="C2268" t="str">
            <v>EL GRAN ENEMIGO 16 75X6</v>
          </cell>
          <cell r="D2268" t="str">
            <v>El Gran Enemigo 2016</v>
          </cell>
          <cell r="E2268" t="str">
            <v>EA</v>
          </cell>
          <cell r="F2268">
            <v>6</v>
          </cell>
          <cell r="G2268" t="str">
            <v>75 cl x 6</v>
          </cell>
          <cell r="H2268" t="str">
            <v>U</v>
          </cell>
          <cell r="I2268" t="str">
            <v>Argentina</v>
          </cell>
          <cell r="J2268" t="str">
            <v>Argentina</v>
          </cell>
          <cell r="K2268" t="str">
            <v>Mendoza</v>
          </cell>
          <cell r="M2268" t="str">
            <v>Limited Allocation</v>
          </cell>
          <cell r="N2268">
            <v>19.325399999999998</v>
          </cell>
          <cell r="O2268">
            <v>2.6718999999999999</v>
          </cell>
        </row>
        <row r="2269">
          <cell r="B2269">
            <v>7594217</v>
          </cell>
          <cell r="C2269" t="str">
            <v>EL GRAN ENEMIGO 17 75X6</v>
          </cell>
          <cell r="D2269" t="str">
            <v>El Gran Enemigo 2017</v>
          </cell>
          <cell r="E2269" t="str">
            <v>EA</v>
          </cell>
          <cell r="F2269">
            <v>6</v>
          </cell>
          <cell r="G2269" t="str">
            <v>75 cl x 6</v>
          </cell>
          <cell r="H2269" t="str">
            <v>U</v>
          </cell>
          <cell r="I2269" t="str">
            <v>Argentina</v>
          </cell>
          <cell r="J2269" t="str">
            <v>Argentina</v>
          </cell>
          <cell r="K2269" t="str">
            <v>Mendoza</v>
          </cell>
          <cell r="M2269" t="str">
            <v>Limited Allocation</v>
          </cell>
          <cell r="N2269">
            <v>22.741299999999999</v>
          </cell>
          <cell r="O2269">
            <v>2.6718999999999999</v>
          </cell>
        </row>
        <row r="2270">
          <cell r="B2270">
            <v>7594219</v>
          </cell>
          <cell r="C2270" t="str">
            <v>GRAN ENEMIGO RED BLEND 19 75X6</v>
          </cell>
          <cell r="D2270" t="str">
            <v>El Gran Enemigo 2019</v>
          </cell>
          <cell r="E2270" t="str">
            <v>EA</v>
          </cell>
          <cell r="F2270">
            <v>6</v>
          </cell>
          <cell r="G2270" t="str">
            <v>75 cl x 6</v>
          </cell>
          <cell r="H2270" t="str">
            <v>U</v>
          </cell>
          <cell r="I2270" t="str">
            <v>Argentina</v>
          </cell>
          <cell r="J2270" t="str">
            <v>Argentina</v>
          </cell>
          <cell r="K2270" t="str">
            <v>Mendoza</v>
          </cell>
          <cell r="M2270" t="str">
            <v>Limited Allocation</v>
          </cell>
          <cell r="N2270">
            <v>23.935300000000002</v>
          </cell>
          <cell r="O2270">
            <v>2.6718999999999999</v>
          </cell>
        </row>
        <row r="2271">
          <cell r="B2271">
            <v>7594220</v>
          </cell>
          <cell r="C2271" t="str">
            <v>GRAN ENEMIGO RED BLEND 20 75X6</v>
          </cell>
          <cell r="D2271" t="str">
            <v>El Gran Enemigo 2020</v>
          </cell>
          <cell r="E2271" t="str">
            <v>EA</v>
          </cell>
          <cell r="F2271">
            <v>6</v>
          </cell>
          <cell r="G2271" t="str">
            <v>75 cl x 6</v>
          </cell>
          <cell r="H2271" t="str">
            <v>S</v>
          </cell>
          <cell r="I2271" t="str">
            <v>Argentina</v>
          </cell>
          <cell r="J2271" t="str">
            <v>Argentina</v>
          </cell>
          <cell r="K2271" t="str">
            <v>Mendoza</v>
          </cell>
          <cell r="M2271" t="str">
            <v>Limited Allocation</v>
          </cell>
          <cell r="N2271">
            <v>23.935400000000001</v>
          </cell>
          <cell r="O2271">
            <v>2.6718999999999999</v>
          </cell>
        </row>
        <row r="2272">
          <cell r="B2272">
            <v>7594315</v>
          </cell>
          <cell r="C2272" t="str">
            <v>EL ENEMIGO MALBEC 15 75X6</v>
          </cell>
          <cell r="D2272" t="str">
            <v>El Enemigo Malbec 2015</v>
          </cell>
          <cell r="E2272" t="str">
            <v>EA</v>
          </cell>
          <cell r="F2272">
            <v>6</v>
          </cell>
          <cell r="G2272" t="str">
            <v>75 cl x 6</v>
          </cell>
          <cell r="H2272" t="str">
            <v>U</v>
          </cell>
          <cell r="I2272" t="str">
            <v>Argentina</v>
          </cell>
          <cell r="J2272" t="str">
            <v>Argentina</v>
          </cell>
          <cell r="K2272" t="str">
            <v>Mendoza</v>
          </cell>
          <cell r="M2272" t="str">
            <v>Better</v>
          </cell>
          <cell r="N2272">
            <v>6.4086999999999996</v>
          </cell>
          <cell r="O2272">
            <v>2.6718999999999999</v>
          </cell>
        </row>
        <row r="2273">
          <cell r="B2273">
            <v>7594318</v>
          </cell>
          <cell r="C2273" t="str">
            <v>EL ENEMIGO MALBEC 18 75X6</v>
          </cell>
          <cell r="D2273" t="str">
            <v>El Enemigo Malbec 2018</v>
          </cell>
          <cell r="E2273" t="str">
            <v>EA</v>
          </cell>
          <cell r="F2273">
            <v>6</v>
          </cell>
          <cell r="G2273" t="str">
            <v>75 cl x 6</v>
          </cell>
          <cell r="H2273" t="str">
            <v>U</v>
          </cell>
          <cell r="I2273" t="str">
            <v>Argentina</v>
          </cell>
          <cell r="J2273" t="str">
            <v>Argentina</v>
          </cell>
          <cell r="K2273" t="str">
            <v>Mendoza</v>
          </cell>
          <cell r="M2273" t="str">
            <v>Better</v>
          </cell>
          <cell r="N2273">
            <v>7.3997000000000002</v>
          </cell>
          <cell r="O2273">
            <v>2.6718999999999999</v>
          </cell>
        </row>
        <row r="2274">
          <cell r="B2274">
            <v>7594319</v>
          </cell>
          <cell r="C2274" t="str">
            <v>EL ENEMIGO MALBEC 19 75X6</v>
          </cell>
          <cell r="D2274" t="str">
            <v>El Enemigo Malbec 2019</v>
          </cell>
          <cell r="E2274" t="str">
            <v>EA</v>
          </cell>
          <cell r="F2274">
            <v>6</v>
          </cell>
          <cell r="G2274" t="str">
            <v>75 cl x 6</v>
          </cell>
          <cell r="H2274" t="str">
            <v>U</v>
          </cell>
          <cell r="I2274" t="str">
            <v>Argentina</v>
          </cell>
          <cell r="J2274" t="str">
            <v>Argentina</v>
          </cell>
          <cell r="K2274" t="str">
            <v>Mendoza</v>
          </cell>
          <cell r="M2274" t="str">
            <v>Better</v>
          </cell>
          <cell r="N2274">
            <v>7.4269999999999996</v>
          </cell>
          <cell r="O2274">
            <v>2.6718999999999999</v>
          </cell>
        </row>
        <row r="2275">
          <cell r="B2275">
            <v>7594320</v>
          </cell>
          <cell r="C2275" t="str">
            <v>EL ENEMIGO MALBEC 20 75X6</v>
          </cell>
          <cell r="D2275" t="str">
            <v>El Enemigo Malbec 2020</v>
          </cell>
          <cell r="E2275" t="str">
            <v>EA</v>
          </cell>
          <cell r="F2275">
            <v>6</v>
          </cell>
          <cell r="G2275" t="str">
            <v>75 cl x 6</v>
          </cell>
          <cell r="H2275" t="str">
            <v>S</v>
          </cell>
          <cell r="I2275" t="str">
            <v>Argentina</v>
          </cell>
          <cell r="J2275" t="str">
            <v>Argentina</v>
          </cell>
          <cell r="K2275" t="str">
            <v>Mendoza</v>
          </cell>
          <cell r="L2275" t="str">
            <v>Still Red</v>
          </cell>
          <cell r="M2275" t="str">
            <v>Better</v>
          </cell>
          <cell r="N2275">
            <v>7.4269999999999996</v>
          </cell>
          <cell r="O2275">
            <v>2.6718999999999999</v>
          </cell>
        </row>
        <row r="2276">
          <cell r="B2276">
            <v>45994</v>
          </cell>
          <cell r="C2276" t="str">
            <v>GE GUALTALLARY 2019 37.5X12</v>
          </cell>
          <cell r="D2276" t="str">
            <v>Gran Enemigo Single Vineyard Gualtallary Cabernet Franc 2019</v>
          </cell>
          <cell r="E2276" t="str">
            <v>EA</v>
          </cell>
          <cell r="F2276">
            <v>12</v>
          </cell>
          <cell r="G2276" t="str">
            <v>37.5 cl x 12</v>
          </cell>
          <cell r="H2276" t="str">
            <v>S</v>
          </cell>
          <cell r="I2276" t="str">
            <v>Argentina</v>
          </cell>
          <cell r="J2276" t="str">
            <v>Argentina</v>
          </cell>
          <cell r="K2276" t="str">
            <v>Mendoza</v>
          </cell>
          <cell r="L2276" t="str">
            <v>Still Red</v>
          </cell>
          <cell r="M2276" t="str">
            <v>Best</v>
          </cell>
          <cell r="N2276">
            <v>20.287400000000002</v>
          </cell>
          <cell r="O2276">
            <v>1.3359000000000001</v>
          </cell>
        </row>
        <row r="2277">
          <cell r="B2277">
            <v>45995</v>
          </cell>
          <cell r="C2277" t="str">
            <v>GE RED BLEND 2019 37.5X12</v>
          </cell>
          <cell r="D2277" t="str">
            <v>Gran Enemigo Single Vineyard Blend Cabernet Franc 2019</v>
          </cell>
          <cell r="E2277" t="str">
            <v>EA</v>
          </cell>
          <cell r="F2277">
            <v>12</v>
          </cell>
          <cell r="G2277" t="str">
            <v>37.5 cl x 12</v>
          </cell>
          <cell r="H2277" t="str">
            <v>S</v>
          </cell>
          <cell r="I2277" t="str">
            <v>Argentina</v>
          </cell>
          <cell r="J2277" t="str">
            <v>Argentina</v>
          </cell>
          <cell r="K2277" t="str">
            <v>Mendoza</v>
          </cell>
          <cell r="L2277" t="str">
            <v>Still Red</v>
          </cell>
          <cell r="M2277" t="str">
            <v>Best</v>
          </cell>
          <cell r="N2277">
            <v>20.287400000000002</v>
          </cell>
          <cell r="O2277">
            <v>1.3359000000000001</v>
          </cell>
        </row>
        <row r="2278">
          <cell r="B2278">
            <v>46605</v>
          </cell>
          <cell r="C2278" t="str">
            <v>FW GE GUALTALL 2020 37.5X12</v>
          </cell>
          <cell r="D2278" t="str">
            <v>Gran Enemigo Single Vineyard Blend Cabernet Franc 2020</v>
          </cell>
          <cell r="E2278" t="str">
            <v>EA</v>
          </cell>
          <cell r="F2278">
            <v>12</v>
          </cell>
          <cell r="G2278" t="str">
            <v>37.5 cl x 12</v>
          </cell>
          <cell r="H2278" t="str">
            <v>S</v>
          </cell>
          <cell r="I2278" t="str">
            <v>Argentina</v>
          </cell>
          <cell r="J2278" t="str">
            <v>Argentina</v>
          </cell>
          <cell r="K2278" t="str">
            <v>Mendoza</v>
          </cell>
          <cell r="L2278" t="str">
            <v>Still Red</v>
          </cell>
          <cell r="M2278" t="str">
            <v>Best</v>
          </cell>
          <cell r="N2278">
            <v>20.301200000000001</v>
          </cell>
          <cell r="O2278">
            <v>1.3359000000000001</v>
          </cell>
        </row>
        <row r="2279">
          <cell r="B2279">
            <v>46606</v>
          </cell>
          <cell r="C2279" t="str">
            <v>FW GRAN ENEMIGO CHACAY20 300X1</v>
          </cell>
          <cell r="D2279" t="str">
            <v>Gran Enemigo Chacayes 2020</v>
          </cell>
          <cell r="E2279" t="str">
            <v>CS</v>
          </cell>
          <cell r="F2279">
            <v>1</v>
          </cell>
          <cell r="G2279" t="str">
            <v>3 lt x 1</v>
          </cell>
          <cell r="H2279" t="str">
            <v>S</v>
          </cell>
          <cell r="I2279" t="str">
            <v>Argentina</v>
          </cell>
          <cell r="J2279" t="str">
            <v>Argentina</v>
          </cell>
          <cell r="K2279" t="str">
            <v>Mendoza</v>
          </cell>
          <cell r="L2279" t="str">
            <v>Still Red</v>
          </cell>
          <cell r="M2279" t="str">
            <v>Fine Wine</v>
          </cell>
          <cell r="N2279">
            <v>135.75399999999999</v>
          </cell>
          <cell r="O2279">
            <v>10.6875</v>
          </cell>
        </row>
        <row r="2280">
          <cell r="B2280">
            <v>76127</v>
          </cell>
          <cell r="C2280" t="str">
            <v>FW EL GRAN ENEMIGO 17 3LX1</v>
          </cell>
          <cell r="D2280" t="str">
            <v>Gran Enemigo Red Blend 2017</v>
          </cell>
          <cell r="E2280" t="str">
            <v>CS</v>
          </cell>
          <cell r="F2280">
            <v>1</v>
          </cell>
          <cell r="G2280" t="str">
            <v>3 lt x 1</v>
          </cell>
          <cell r="H2280" t="str">
            <v>S</v>
          </cell>
          <cell r="I2280" t="str">
            <v>Argentina</v>
          </cell>
          <cell r="J2280" t="str">
            <v>Argentina</v>
          </cell>
          <cell r="K2280" t="str">
            <v>Mendoza</v>
          </cell>
          <cell r="L2280" t="str">
            <v>Still Red</v>
          </cell>
          <cell r="M2280" t="str">
            <v>Fine Wine</v>
          </cell>
          <cell r="N2280">
            <v>98.754000000000005</v>
          </cell>
          <cell r="O2280">
            <v>10.6875</v>
          </cell>
        </row>
        <row r="2281">
          <cell r="B2281">
            <v>76130</v>
          </cell>
          <cell r="C2281" t="str">
            <v>EL GRAN ENEMIGO AGRELO 17 3LX1</v>
          </cell>
          <cell r="D2281" t="str">
            <v>Gran Enemigo Agrelo 2017</v>
          </cell>
          <cell r="E2281" t="str">
            <v>CS</v>
          </cell>
          <cell r="F2281">
            <v>1</v>
          </cell>
          <cell r="G2281" t="str">
            <v>3 lt x 1</v>
          </cell>
          <cell r="H2281" t="str">
            <v>U</v>
          </cell>
          <cell r="I2281" t="str">
            <v>Argentina</v>
          </cell>
          <cell r="J2281" t="str">
            <v>Argentina</v>
          </cell>
          <cell r="K2281" t="str">
            <v>Mendoza</v>
          </cell>
          <cell r="L2281" t="str">
            <v>Still Red</v>
          </cell>
          <cell r="M2281" t="str">
            <v>Best</v>
          </cell>
          <cell r="N2281">
            <v>128.9393</v>
          </cell>
          <cell r="O2281">
            <v>10.6875</v>
          </cell>
        </row>
        <row r="2282">
          <cell r="B2282">
            <v>76133</v>
          </cell>
          <cell r="C2282" t="str">
            <v>FW GRAN ENEMIGO CEPILL17 300X1</v>
          </cell>
          <cell r="D2282" t="str">
            <v>Gran Enemigo El Cepillo 2017</v>
          </cell>
          <cell r="E2282" t="str">
            <v>CS</v>
          </cell>
          <cell r="F2282">
            <v>1</v>
          </cell>
          <cell r="G2282" t="str">
            <v>3 lt x 1</v>
          </cell>
          <cell r="H2282" t="str">
            <v>S</v>
          </cell>
          <cell r="I2282" t="str">
            <v>Argentina</v>
          </cell>
          <cell r="J2282" t="str">
            <v>Argentina</v>
          </cell>
          <cell r="K2282" t="str">
            <v>Mendoza</v>
          </cell>
          <cell r="L2282" t="str">
            <v>Still Red</v>
          </cell>
          <cell r="M2282" t="str">
            <v>Fine Wine</v>
          </cell>
          <cell r="N2282">
            <v>135.75399999999999</v>
          </cell>
          <cell r="O2282">
            <v>10.6875</v>
          </cell>
        </row>
        <row r="2283">
          <cell r="B2283">
            <v>76136</v>
          </cell>
          <cell r="C2283" t="str">
            <v>FW GRAN ENEMIGO CHACAY17 300X1</v>
          </cell>
          <cell r="D2283" t="str">
            <v>Gran Enemigo Chacayes 2017</v>
          </cell>
          <cell r="E2283" t="str">
            <v>CS</v>
          </cell>
          <cell r="F2283">
            <v>1</v>
          </cell>
          <cell r="G2283" t="str">
            <v>3 lt x 1</v>
          </cell>
          <cell r="H2283" t="str">
            <v>S</v>
          </cell>
          <cell r="I2283" t="str">
            <v>Argentina</v>
          </cell>
          <cell r="J2283" t="str">
            <v>Argentina</v>
          </cell>
          <cell r="K2283" t="str">
            <v>Mendoza</v>
          </cell>
          <cell r="L2283" t="str">
            <v>Still Red</v>
          </cell>
          <cell r="M2283" t="str">
            <v>Fine Wine</v>
          </cell>
          <cell r="N2283">
            <v>135.75399999999999</v>
          </cell>
          <cell r="O2283">
            <v>10.6875</v>
          </cell>
        </row>
        <row r="2284">
          <cell r="B2284">
            <v>76139</v>
          </cell>
          <cell r="C2284" t="str">
            <v>FW EL GRAN ENEM GUALTAL17 3LX1</v>
          </cell>
          <cell r="D2284" t="str">
            <v>Gran Enemigo Gualtallary 2017</v>
          </cell>
          <cell r="E2284" t="str">
            <v>CS</v>
          </cell>
          <cell r="F2284">
            <v>1</v>
          </cell>
          <cell r="G2284" t="str">
            <v>3 lt x 1</v>
          </cell>
          <cell r="H2284" t="str">
            <v>S</v>
          </cell>
          <cell r="I2284" t="str">
            <v>Argentina</v>
          </cell>
          <cell r="J2284" t="str">
            <v>Argentina</v>
          </cell>
          <cell r="K2284" t="str">
            <v>Mendoza</v>
          </cell>
          <cell r="L2284" t="str">
            <v>Still Red</v>
          </cell>
          <cell r="M2284" t="str">
            <v>Best</v>
          </cell>
          <cell r="N2284">
            <v>135.75399999999999</v>
          </cell>
          <cell r="O2284">
            <v>10.6875</v>
          </cell>
        </row>
        <row r="2285">
          <cell r="B2285">
            <v>43508</v>
          </cell>
          <cell r="C2285" t="str">
            <v>GRAN ENEMIGO TORRONTES 19 75X3</v>
          </cell>
          <cell r="D2285" t="str">
            <v>Gran Enemigo Single Vineyard Torrontes 2019, Valle de Uco</v>
          </cell>
          <cell r="E2285" t="str">
            <v>EA</v>
          </cell>
          <cell r="F2285">
            <v>3</v>
          </cell>
          <cell r="G2285" t="str">
            <v>75 cl x 3</v>
          </cell>
          <cell r="H2285" t="str">
            <v>U</v>
          </cell>
          <cell r="I2285" t="str">
            <v>Argentina</v>
          </cell>
          <cell r="J2285" t="str">
            <v>Argentina</v>
          </cell>
          <cell r="K2285" t="str">
            <v>Mendoza</v>
          </cell>
          <cell r="M2285" t="str">
            <v>Good</v>
          </cell>
          <cell r="N2285">
            <v>23.963200000000001</v>
          </cell>
          <cell r="O2285">
            <v>2.6718999999999999</v>
          </cell>
        </row>
        <row r="2286">
          <cell r="B2286">
            <v>44357</v>
          </cell>
          <cell r="C2286" t="str">
            <v>GRAN ENEMIGO TORRONTES 20 75X3</v>
          </cell>
          <cell r="D2286" t="str">
            <v>Gran Enemigo Single Vineyard Torrontes 2020, Valle de Uco</v>
          </cell>
          <cell r="E2286" t="str">
            <v>EA</v>
          </cell>
          <cell r="F2286">
            <v>3</v>
          </cell>
          <cell r="G2286" t="str">
            <v>75 cl x 3</v>
          </cell>
          <cell r="H2286" t="str">
            <v>U</v>
          </cell>
          <cell r="I2286" t="str">
            <v>Argentina</v>
          </cell>
          <cell r="J2286" t="str">
            <v>Argentina</v>
          </cell>
          <cell r="K2286" t="str">
            <v>Mendoza</v>
          </cell>
          <cell r="M2286" t="str">
            <v>Good</v>
          </cell>
          <cell r="N2286">
            <v>24.018000000000001</v>
          </cell>
          <cell r="O2286">
            <v>2.6718999999999999</v>
          </cell>
        </row>
        <row r="2287">
          <cell r="B2287">
            <v>46218</v>
          </cell>
          <cell r="C2287" t="str">
            <v>GRAN ENEMIGO TORRONTES 21 75X3</v>
          </cell>
          <cell r="D2287" t="str">
            <v>Gran Enemigo Single Vineyard Torrontes 2021, Valle de Uco</v>
          </cell>
          <cell r="E2287" t="str">
            <v>EA</v>
          </cell>
          <cell r="F2287">
            <v>3</v>
          </cell>
          <cell r="G2287" t="str">
            <v>75 cl x 3</v>
          </cell>
          <cell r="H2287" t="str">
            <v>S</v>
          </cell>
          <cell r="I2287" t="str">
            <v>Argentina</v>
          </cell>
          <cell r="J2287" t="str">
            <v>Argentina</v>
          </cell>
          <cell r="K2287" t="str">
            <v>Mendoza</v>
          </cell>
          <cell r="M2287" t="str">
            <v>Good</v>
          </cell>
          <cell r="N2287">
            <v>24.0929</v>
          </cell>
          <cell r="O2287">
            <v>2.6718999999999999</v>
          </cell>
        </row>
        <row r="2288">
          <cell r="B2288">
            <v>46601</v>
          </cell>
          <cell r="C2288" t="str">
            <v>FW EL GRAN ENEM CHACAY20 1.5X1</v>
          </cell>
          <cell r="D2288" t="str">
            <v>Gran Enemigo Chacayes 2017</v>
          </cell>
          <cell r="E2288" t="str">
            <v>CS</v>
          </cell>
          <cell r="F2288">
            <v>1</v>
          </cell>
          <cell r="G2288" t="str">
            <v>1.5 lt x 1</v>
          </cell>
          <cell r="H2288" t="str">
            <v>S</v>
          </cell>
          <cell r="I2288" t="str">
            <v>Argentina</v>
          </cell>
          <cell r="J2288" t="str">
            <v>Argentina</v>
          </cell>
          <cell r="K2288" t="str">
            <v>Mendoza</v>
          </cell>
          <cell r="L2288" t="str">
            <v>Still Red</v>
          </cell>
          <cell r="M2288" t="str">
            <v>Best</v>
          </cell>
          <cell r="N2288">
            <v>69.895300000000006</v>
          </cell>
          <cell r="O2288">
            <v>5.3437999999999999</v>
          </cell>
        </row>
        <row r="2289">
          <cell r="B2289">
            <v>76126</v>
          </cell>
          <cell r="C2289" t="str">
            <v>FW EL GRAN ENEMIGO 17 1.5LX1</v>
          </cell>
          <cell r="D2289" t="str">
            <v>Gran Enemigo Red Blend 2017</v>
          </cell>
          <cell r="E2289" t="str">
            <v>CS</v>
          </cell>
          <cell r="F2289">
            <v>1</v>
          </cell>
          <cell r="G2289" t="str">
            <v>1.5 lt x 1</v>
          </cell>
          <cell r="H2289" t="str">
            <v>S</v>
          </cell>
          <cell r="I2289" t="str">
            <v>Argentina</v>
          </cell>
          <cell r="J2289" t="str">
            <v>Argentina</v>
          </cell>
          <cell r="K2289" t="str">
            <v>Mendoza</v>
          </cell>
          <cell r="L2289" t="str">
            <v>Still Red</v>
          </cell>
          <cell r="M2289" t="str">
            <v>Best</v>
          </cell>
          <cell r="N2289">
            <v>50.895299999999999</v>
          </cell>
          <cell r="O2289">
            <v>5.3437999999999999</v>
          </cell>
        </row>
        <row r="2290">
          <cell r="B2290">
            <v>76129</v>
          </cell>
          <cell r="C2290" t="str">
            <v>EL GRAN ENEMIGO AGRELO 17 1.5X</v>
          </cell>
          <cell r="D2290" t="str">
            <v>Gran Enemigo Agrelo 2017</v>
          </cell>
          <cell r="E2290" t="str">
            <v>CS</v>
          </cell>
          <cell r="F2290">
            <v>1</v>
          </cell>
          <cell r="G2290" t="str">
            <v>1.5 lt x 1</v>
          </cell>
          <cell r="H2290" t="str">
            <v>U</v>
          </cell>
          <cell r="I2290" t="str">
            <v>Argentina</v>
          </cell>
          <cell r="J2290" t="str">
            <v>Argentina</v>
          </cell>
          <cell r="K2290" t="str">
            <v>Mendoza</v>
          </cell>
          <cell r="L2290" t="str">
            <v>Still Red</v>
          </cell>
          <cell r="M2290" t="str">
            <v>Best</v>
          </cell>
          <cell r="N2290">
            <v>66.330600000000004</v>
          </cell>
          <cell r="O2290">
            <v>5.3437999999999999</v>
          </cell>
        </row>
        <row r="2291">
          <cell r="B2291">
            <v>76132</v>
          </cell>
          <cell r="C2291" t="str">
            <v>FW EL GRAN ENEM CEPILL17 1.5X1</v>
          </cell>
          <cell r="D2291" t="str">
            <v>Gran Enemigo El Cepillo 2017</v>
          </cell>
          <cell r="E2291" t="str">
            <v>CS</v>
          </cell>
          <cell r="F2291">
            <v>1</v>
          </cell>
          <cell r="G2291" t="str">
            <v>1.5 lt x 1</v>
          </cell>
          <cell r="H2291" t="str">
            <v>S</v>
          </cell>
          <cell r="I2291" t="str">
            <v>Argentina</v>
          </cell>
          <cell r="J2291" t="str">
            <v>Argentina</v>
          </cell>
          <cell r="K2291" t="str">
            <v>Mendoza</v>
          </cell>
          <cell r="L2291" t="str">
            <v>Still Red</v>
          </cell>
          <cell r="M2291" t="str">
            <v>Best</v>
          </cell>
          <cell r="N2291">
            <v>69.895300000000006</v>
          </cell>
          <cell r="O2291">
            <v>5.3437999999999999</v>
          </cell>
        </row>
        <row r="2292">
          <cell r="B2292">
            <v>76135</v>
          </cell>
          <cell r="C2292" t="str">
            <v>FW EL GRAN ENEM CHACAY17 1.5X1</v>
          </cell>
          <cell r="D2292" t="str">
            <v>Gran Enemigo Chacayes 2017</v>
          </cell>
          <cell r="E2292" t="str">
            <v>CS</v>
          </cell>
          <cell r="F2292">
            <v>1</v>
          </cell>
          <cell r="G2292" t="str">
            <v>1.5 lt x 1</v>
          </cell>
          <cell r="H2292" t="str">
            <v>S</v>
          </cell>
          <cell r="I2292" t="str">
            <v>Argentina</v>
          </cell>
          <cell r="J2292" t="str">
            <v>Argentina</v>
          </cell>
          <cell r="K2292" t="str">
            <v>Mendoza</v>
          </cell>
          <cell r="L2292" t="str">
            <v>Still Red</v>
          </cell>
          <cell r="M2292" t="str">
            <v>Best</v>
          </cell>
          <cell r="N2292">
            <v>69.895300000000006</v>
          </cell>
          <cell r="O2292">
            <v>5.3437999999999999</v>
          </cell>
        </row>
        <row r="2293">
          <cell r="B2293">
            <v>76138</v>
          </cell>
          <cell r="C2293" t="str">
            <v>FW EL GRAN ENEM GUALTA17 1.5X1</v>
          </cell>
          <cell r="D2293" t="str">
            <v>Gran Enemigo Gualtallary 2017</v>
          </cell>
          <cell r="E2293" t="str">
            <v>CS</v>
          </cell>
          <cell r="F2293">
            <v>1</v>
          </cell>
          <cell r="G2293" t="str">
            <v>1.5 lt x 1</v>
          </cell>
          <cell r="H2293" t="str">
            <v>S</v>
          </cell>
          <cell r="I2293" t="str">
            <v>Argentina</v>
          </cell>
          <cell r="J2293" t="str">
            <v>Argentina</v>
          </cell>
          <cell r="K2293" t="str">
            <v>Mendoza</v>
          </cell>
          <cell r="L2293" t="str">
            <v>Still Red</v>
          </cell>
          <cell r="M2293" t="str">
            <v>Best</v>
          </cell>
          <cell r="N2293">
            <v>69.895300000000006</v>
          </cell>
          <cell r="O2293">
            <v>5.3437999999999999</v>
          </cell>
        </row>
        <row r="2294">
          <cell r="B2294">
            <v>43492</v>
          </cell>
          <cell r="C2294" t="str">
            <v>FW GRAN ENEMIGO AGRELO18 150X1</v>
          </cell>
          <cell r="D2294" t="str">
            <v>Gran Enemigo Single Vineyard Agrelo Cabernet Franc 2018, Valle de Uco</v>
          </cell>
          <cell r="E2294" t="str">
            <v>EA</v>
          </cell>
          <cell r="F2294">
            <v>1</v>
          </cell>
          <cell r="G2294" t="str">
            <v>150cl x 1</v>
          </cell>
          <cell r="H2294" t="str">
            <v>S</v>
          </cell>
          <cell r="I2294" t="str">
            <v>Argentina</v>
          </cell>
          <cell r="J2294" t="str">
            <v>Argentina</v>
          </cell>
          <cell r="K2294" t="str">
            <v>Mendoza</v>
          </cell>
          <cell r="L2294" t="str">
            <v>Still Red</v>
          </cell>
          <cell r="M2294" t="str">
            <v>Fine Wine</v>
          </cell>
          <cell r="N2294">
            <v>69.715299999999999</v>
          </cell>
          <cell r="O2294">
            <v>5.3437999999999999</v>
          </cell>
        </row>
        <row r="2295">
          <cell r="B2295">
            <v>43513</v>
          </cell>
          <cell r="C2295" t="str">
            <v>FW GRAN ENEM GUA CAB F18 150x1</v>
          </cell>
          <cell r="D2295" t="str">
            <v>Gran Enemigo Single Vineyard Gualtallary Cabernet Franc 2018, Valle de Uco</v>
          </cell>
          <cell r="E2295" t="str">
            <v>EA</v>
          </cell>
          <cell r="F2295">
            <v>1</v>
          </cell>
          <cell r="G2295" t="str">
            <v>150cl x 1</v>
          </cell>
          <cell r="H2295" t="str">
            <v>S</v>
          </cell>
          <cell r="I2295" t="str">
            <v>Argentina</v>
          </cell>
          <cell r="J2295" t="str">
            <v>Argentina</v>
          </cell>
          <cell r="K2295" t="str">
            <v>Mendoza</v>
          </cell>
          <cell r="M2295" t="str">
            <v>Fine Wine</v>
          </cell>
          <cell r="N2295">
            <v>69.715299999999999</v>
          </cell>
          <cell r="O2295">
            <v>5.3437999999999999</v>
          </cell>
        </row>
        <row r="2296">
          <cell r="B2296">
            <v>43517</v>
          </cell>
          <cell r="C2296" t="str">
            <v>FW GRAN ENEM CEP CAB F18 150x1</v>
          </cell>
          <cell r="D2296" t="str">
            <v>Gran Enemigo Single Vineyard El Cepillo Cabernet Franc 2018, Valle de Uco</v>
          </cell>
          <cell r="E2296" t="str">
            <v>EA</v>
          </cell>
          <cell r="F2296">
            <v>1</v>
          </cell>
          <cell r="G2296" t="str">
            <v>150cl x 1</v>
          </cell>
          <cell r="H2296" t="str">
            <v>S</v>
          </cell>
          <cell r="I2296" t="str">
            <v>Argentina</v>
          </cell>
          <cell r="J2296" t="str">
            <v>Argentina</v>
          </cell>
          <cell r="K2296" t="str">
            <v>Mendoza</v>
          </cell>
          <cell r="M2296" t="str">
            <v>Fine Wine</v>
          </cell>
          <cell r="N2296">
            <v>69.046499999999995</v>
          </cell>
          <cell r="O2296">
            <v>5.3437999999999999</v>
          </cell>
        </row>
        <row r="2297">
          <cell r="B2297">
            <v>43521</v>
          </cell>
          <cell r="C2297" t="str">
            <v>FW GRAN ENEM CHA CAB F18 150X1</v>
          </cell>
          <cell r="D2297" t="str">
            <v>Gran Enemigo Single Vineyard Chacayes Cabernet Franc 2018, Valle de Uco</v>
          </cell>
          <cell r="E2297" t="str">
            <v>EA</v>
          </cell>
          <cell r="F2297">
            <v>1</v>
          </cell>
          <cell r="G2297" t="str">
            <v>150cl x 1</v>
          </cell>
          <cell r="H2297" t="str">
            <v>S</v>
          </cell>
          <cell r="I2297" t="str">
            <v>Argentina</v>
          </cell>
          <cell r="J2297" t="str">
            <v>Argentina</v>
          </cell>
          <cell r="K2297" t="str">
            <v>Mendoza</v>
          </cell>
          <cell r="M2297" t="str">
            <v>Fine Wine</v>
          </cell>
          <cell r="N2297">
            <v>69.715299999999999</v>
          </cell>
          <cell r="O2297">
            <v>5.3437999999999999</v>
          </cell>
        </row>
        <row r="2298">
          <cell r="B2298">
            <v>43525</v>
          </cell>
          <cell r="C2298" t="str">
            <v>FW GRAN ENEM RED BLD 18 150X1</v>
          </cell>
          <cell r="D2298" t="str">
            <v>Gran Enemigo Malbec Cab Sauvignon Cab Franc Merlot 2018, Valle de Uco</v>
          </cell>
          <cell r="E2298" t="str">
            <v>EA</v>
          </cell>
          <cell r="F2298">
            <v>1</v>
          </cell>
          <cell r="G2298" t="str">
            <v>150cl x 1</v>
          </cell>
          <cell r="H2298" t="str">
            <v>S</v>
          </cell>
          <cell r="I2298" t="str">
            <v>Argentina</v>
          </cell>
          <cell r="J2298" t="str">
            <v>Argentina</v>
          </cell>
          <cell r="K2298" t="str">
            <v>Mendoza</v>
          </cell>
          <cell r="M2298" t="str">
            <v>Fine Wine</v>
          </cell>
          <cell r="N2298">
            <v>50.715299999999999</v>
          </cell>
          <cell r="O2298">
            <v>5.3437999999999999</v>
          </cell>
        </row>
        <row r="2299">
          <cell r="B2299">
            <v>44363</v>
          </cell>
          <cell r="C2299" t="str">
            <v>FW GRAN ENEMIG BL 19 150X1</v>
          </cell>
          <cell r="D2299" t="str">
            <v>FW GRAN ENEMIG BL 19 150x1</v>
          </cell>
          <cell r="E2299" t="str">
            <v>EA</v>
          </cell>
          <cell r="F2299">
            <v>1</v>
          </cell>
          <cell r="G2299" t="str">
            <v>150cl x 1</v>
          </cell>
          <cell r="H2299" t="str">
            <v>S</v>
          </cell>
          <cell r="I2299" t="str">
            <v>Argentina</v>
          </cell>
          <cell r="J2299" t="str">
            <v>Argentina</v>
          </cell>
          <cell r="K2299" t="str">
            <v>Mendoza</v>
          </cell>
          <cell r="M2299" t="str">
            <v>Fine Wine</v>
          </cell>
          <cell r="N2299">
            <v>50.715299999999999</v>
          </cell>
          <cell r="O2299">
            <v>5.3437999999999999</v>
          </cell>
        </row>
        <row r="2300">
          <cell r="B2300">
            <v>44366</v>
          </cell>
          <cell r="C2300" t="str">
            <v>FW GRAN ENEMIGO AGRELO19 150X1</v>
          </cell>
          <cell r="D2300" t="str">
            <v>Gran Enemigo Single Vineyard Agrelo Cabernet Franc 2019, Valle de Uco</v>
          </cell>
          <cell r="E2300" t="str">
            <v>EA</v>
          </cell>
          <cell r="F2300">
            <v>1</v>
          </cell>
          <cell r="G2300" t="str">
            <v>150cl x 1</v>
          </cell>
          <cell r="H2300" t="str">
            <v>S</v>
          </cell>
          <cell r="I2300" t="str">
            <v>Argentina</v>
          </cell>
          <cell r="J2300" t="str">
            <v>Argentina</v>
          </cell>
          <cell r="K2300" t="str">
            <v>Mendoza</v>
          </cell>
          <cell r="L2300" t="str">
            <v>Still Red</v>
          </cell>
          <cell r="M2300" t="str">
            <v>Best</v>
          </cell>
          <cell r="N2300">
            <v>69.715299999999999</v>
          </cell>
          <cell r="O2300">
            <v>5.3437999999999999</v>
          </cell>
        </row>
        <row r="2301">
          <cell r="B2301">
            <v>44369</v>
          </cell>
          <cell r="C2301" t="str">
            <v>FW GRN ENEMIGO CP CB F19 150x1</v>
          </cell>
          <cell r="D2301" t="str">
            <v>Gran Enemigo Single Vineyard El Cepillo Cabernet Franc 2019, Valle de Uco</v>
          </cell>
          <cell r="E2301" t="str">
            <v>EA</v>
          </cell>
          <cell r="F2301">
            <v>1</v>
          </cell>
          <cell r="G2301" t="str">
            <v>150cl x 1</v>
          </cell>
          <cell r="H2301" t="str">
            <v>S</v>
          </cell>
          <cell r="I2301" t="str">
            <v>Argentina</v>
          </cell>
          <cell r="J2301" t="str">
            <v>Argentina</v>
          </cell>
          <cell r="K2301" t="str">
            <v>Mendoza</v>
          </cell>
          <cell r="M2301" t="str">
            <v>Best</v>
          </cell>
          <cell r="N2301">
            <v>69.715299999999999</v>
          </cell>
          <cell r="O2301">
            <v>5.3437999999999999</v>
          </cell>
        </row>
        <row r="2302">
          <cell r="B2302">
            <v>44372</v>
          </cell>
          <cell r="C2302" t="str">
            <v>FW GRN ENEMIGO CH CB F19 150X1</v>
          </cell>
          <cell r="D2302" t="str">
            <v>Gran Enemigo Single Vineyard Chacayes Cabernet Franc 2019, Valle de Uco</v>
          </cell>
          <cell r="E2302" t="str">
            <v>EA</v>
          </cell>
          <cell r="F2302">
            <v>1</v>
          </cell>
          <cell r="G2302" t="str">
            <v>150cl x 1</v>
          </cell>
          <cell r="H2302" t="str">
            <v>S</v>
          </cell>
          <cell r="I2302" t="str">
            <v>Argentina</v>
          </cell>
          <cell r="J2302" t="str">
            <v>Argentina</v>
          </cell>
          <cell r="K2302" t="str">
            <v>Mendoza</v>
          </cell>
          <cell r="M2302" t="str">
            <v>Best</v>
          </cell>
          <cell r="N2302">
            <v>69.715299999999999</v>
          </cell>
          <cell r="O2302">
            <v>5.3437999999999999</v>
          </cell>
        </row>
        <row r="2303">
          <cell r="B2303">
            <v>44375</v>
          </cell>
          <cell r="C2303" t="str">
            <v>FW G ENEMIGO GUAL CB F19 150x1</v>
          </cell>
          <cell r="D2303" t="str">
            <v>Gran Enemigo Single Vineyard Gualtallary Cabernet Franc 2019, Valle de Uco</v>
          </cell>
          <cell r="E2303" t="str">
            <v>EA</v>
          </cell>
          <cell r="F2303">
            <v>1</v>
          </cell>
          <cell r="G2303" t="str">
            <v>150cl x 1</v>
          </cell>
          <cell r="H2303" t="str">
            <v>S</v>
          </cell>
          <cell r="I2303" t="str">
            <v>Argentina</v>
          </cell>
          <cell r="J2303" t="str">
            <v>Argentina</v>
          </cell>
          <cell r="K2303" t="str">
            <v>Mendoza</v>
          </cell>
          <cell r="M2303" t="str">
            <v>Best</v>
          </cell>
          <cell r="N2303">
            <v>69.715299999999999</v>
          </cell>
          <cell r="O2303">
            <v>5.3437999999999999</v>
          </cell>
        </row>
        <row r="2304">
          <cell r="B2304">
            <v>46574</v>
          </cell>
          <cell r="C2304" t="str">
            <v>FW GRN ENEMIGO RD BLND20 150X1</v>
          </cell>
          <cell r="D2304" t="str">
            <v>Gran Enemigo Malbec Cab Sauvignon Cab Franc Merlot 2020, Valle de Uco</v>
          </cell>
          <cell r="E2304" t="str">
            <v>CS</v>
          </cell>
          <cell r="F2304">
            <v>1</v>
          </cell>
          <cell r="G2304" t="str">
            <v>150cl x 1</v>
          </cell>
          <cell r="H2304" t="str">
            <v>S</v>
          </cell>
          <cell r="I2304" t="str">
            <v>Argentina</v>
          </cell>
          <cell r="J2304" t="str">
            <v>Argentina</v>
          </cell>
          <cell r="K2304" t="str">
            <v>Mendoza</v>
          </cell>
          <cell r="M2304" t="str">
            <v>Fine Wine</v>
          </cell>
          <cell r="N2304">
            <v>50.895299999999999</v>
          </cell>
          <cell r="O2304">
            <v>5.3437999999999999</v>
          </cell>
        </row>
        <row r="2305">
          <cell r="B2305">
            <v>46589</v>
          </cell>
          <cell r="C2305" t="str">
            <v>FW EL GRAN ENEM AGRELO20 150X1</v>
          </cell>
          <cell r="D2305" t="str">
            <v>Gran Enemigo Single Vineyard Agrelo Cabernet Franc 2020, Valle de Uco</v>
          </cell>
          <cell r="E2305" t="str">
            <v>CS</v>
          </cell>
          <cell r="F2305">
            <v>1</v>
          </cell>
          <cell r="G2305" t="str">
            <v>150cl x 1</v>
          </cell>
          <cell r="H2305" t="str">
            <v>S</v>
          </cell>
          <cell r="I2305" t="str">
            <v>Argentina</v>
          </cell>
          <cell r="J2305" t="str">
            <v>Argentina</v>
          </cell>
          <cell r="K2305" t="str">
            <v>Mendoza</v>
          </cell>
          <cell r="L2305" t="str">
            <v>Still Red</v>
          </cell>
          <cell r="M2305" t="str">
            <v>Best</v>
          </cell>
          <cell r="N2305">
            <v>69.895300000000006</v>
          </cell>
          <cell r="O2305">
            <v>5.3437999999999999</v>
          </cell>
        </row>
        <row r="2306">
          <cell r="B2306">
            <v>46591</v>
          </cell>
          <cell r="C2306" t="str">
            <v>FW GRAN ENEM CEP CAB F20 150X1</v>
          </cell>
          <cell r="D2306" t="str">
            <v>Gran Enemigo Single Vineyard El Cepillo Cabernet Franc 2020, Valle de Uco</v>
          </cell>
          <cell r="E2306" t="str">
            <v>CS</v>
          </cell>
          <cell r="F2306">
            <v>1</v>
          </cell>
          <cell r="G2306" t="str">
            <v>150cl x 1</v>
          </cell>
          <cell r="H2306" t="str">
            <v>S</v>
          </cell>
          <cell r="I2306" t="str">
            <v>Argentina</v>
          </cell>
          <cell r="J2306" t="str">
            <v>Argentina</v>
          </cell>
          <cell r="K2306" t="str">
            <v>Mendoza</v>
          </cell>
          <cell r="L2306" t="str">
            <v>Still Red</v>
          </cell>
          <cell r="M2306" t="str">
            <v>Best</v>
          </cell>
          <cell r="N2306">
            <v>69.895300000000006</v>
          </cell>
          <cell r="O2306">
            <v>5.3437999999999999</v>
          </cell>
        </row>
        <row r="2307">
          <cell r="B2307">
            <v>46604</v>
          </cell>
          <cell r="C2307" t="str">
            <v>FW GRAN ENEM GUA CAB 20 150X1</v>
          </cell>
          <cell r="D2307" t="str">
            <v>Gran Enemigo Single Vineyard Gualtallary Cabernet Franc 2020, Valle de Uco</v>
          </cell>
          <cell r="E2307" t="str">
            <v>CS</v>
          </cell>
          <cell r="F2307">
            <v>1</v>
          </cell>
          <cell r="G2307" t="str">
            <v>150cl x 1</v>
          </cell>
          <cell r="H2307" t="str">
            <v>S</v>
          </cell>
          <cell r="I2307" t="str">
            <v>Argentina</v>
          </cell>
          <cell r="J2307" t="str">
            <v>Argentina</v>
          </cell>
          <cell r="K2307" t="str">
            <v>Mendoza</v>
          </cell>
          <cell r="M2307" t="str">
            <v>Best</v>
          </cell>
          <cell r="N2307">
            <v>69.895300000000006</v>
          </cell>
          <cell r="O2307">
            <v>5.3437999999999999</v>
          </cell>
        </row>
        <row r="2308">
          <cell r="B2308">
            <v>43502</v>
          </cell>
          <cell r="C2308" t="str">
            <v>FW GRAN ENEM RED BLEND18 300X1</v>
          </cell>
          <cell r="D2308" t="str">
            <v>Gran Enemigo Red Blend 2018, Valle de Uco</v>
          </cell>
          <cell r="E2308" t="str">
            <v>CS</v>
          </cell>
          <cell r="F2308">
            <v>1</v>
          </cell>
          <cell r="G2308" t="str">
            <v>300cl x 1</v>
          </cell>
          <cell r="H2308" t="str">
            <v>S</v>
          </cell>
          <cell r="I2308" t="str">
            <v>Argentina</v>
          </cell>
          <cell r="J2308" t="str">
            <v>Argentina</v>
          </cell>
          <cell r="K2308" t="str">
            <v>Mendoza</v>
          </cell>
          <cell r="M2308" t="str">
            <v>Fine Wine</v>
          </cell>
          <cell r="N2308">
            <v>98.394000000000005</v>
          </cell>
          <cell r="O2308">
            <v>10.6875</v>
          </cell>
        </row>
        <row r="2309">
          <cell r="B2309">
            <v>43514</v>
          </cell>
          <cell r="C2309" t="str">
            <v>FW GRAN ENEM GUA CAB F18 300x1</v>
          </cell>
          <cell r="D2309" t="str">
            <v>Gran Enemigo Single Vineyard Gualtallary Cabernet Franc 2018, Valle de Uco</v>
          </cell>
          <cell r="E2309" t="str">
            <v>EA</v>
          </cell>
          <cell r="F2309">
            <v>1</v>
          </cell>
          <cell r="G2309" t="str">
            <v>300cl x 1</v>
          </cell>
          <cell r="H2309" t="str">
            <v>S</v>
          </cell>
          <cell r="I2309" t="str">
            <v>Argentina</v>
          </cell>
          <cell r="J2309" t="str">
            <v>Argentina</v>
          </cell>
          <cell r="K2309" t="str">
            <v>Mendoza</v>
          </cell>
          <cell r="M2309" t="str">
            <v>Fine Wine</v>
          </cell>
          <cell r="N2309">
            <v>135.39400000000001</v>
          </cell>
          <cell r="O2309">
            <v>10.6875</v>
          </cell>
        </row>
        <row r="2310">
          <cell r="B2310">
            <v>43519</v>
          </cell>
          <cell r="C2310" t="str">
            <v>FW GRAN ENEM CEP CAB F18 300x1</v>
          </cell>
          <cell r="D2310" t="str">
            <v>Gran Enemigo Single Vineyard El Cepillo Cabernet Franc 2018, Valle de Uco</v>
          </cell>
          <cell r="E2310" t="str">
            <v>EA</v>
          </cell>
          <cell r="F2310">
            <v>1</v>
          </cell>
          <cell r="G2310" t="str">
            <v>300cl x 1</v>
          </cell>
          <cell r="H2310" t="str">
            <v>S</v>
          </cell>
          <cell r="I2310" t="str">
            <v>Argentina</v>
          </cell>
          <cell r="J2310" t="str">
            <v>Argentina</v>
          </cell>
          <cell r="K2310" t="str">
            <v>Mendoza</v>
          </cell>
          <cell r="M2310" t="str">
            <v>Fine Wine</v>
          </cell>
          <cell r="N2310">
            <v>135.39400000000001</v>
          </cell>
          <cell r="O2310">
            <v>10.6875</v>
          </cell>
        </row>
        <row r="2311">
          <cell r="B2311">
            <v>43522</v>
          </cell>
          <cell r="C2311" t="str">
            <v>FW GRAN ENEM CHA CAB F18 300X1</v>
          </cell>
          <cell r="D2311" t="str">
            <v>Gran Enemigo Single Vineyard Chacayes Cabernet Franc 2018, Valle de Uco</v>
          </cell>
          <cell r="E2311" t="str">
            <v>EA</v>
          </cell>
          <cell r="F2311">
            <v>1</v>
          </cell>
          <cell r="G2311" t="str">
            <v>300cl x 1</v>
          </cell>
          <cell r="H2311" t="str">
            <v>S</v>
          </cell>
          <cell r="I2311" t="str">
            <v>Argentina</v>
          </cell>
          <cell r="J2311" t="str">
            <v>Argentina</v>
          </cell>
          <cell r="K2311" t="str">
            <v>Mendoza</v>
          </cell>
          <cell r="M2311" t="str">
            <v>Fine Wine</v>
          </cell>
          <cell r="N2311">
            <v>135.39400000000001</v>
          </cell>
          <cell r="O2311">
            <v>10.6875</v>
          </cell>
        </row>
        <row r="2312">
          <cell r="B2312">
            <v>43689</v>
          </cell>
          <cell r="C2312" t="str">
            <v>FW EL GRAN ENEM AGRELO18 300X1</v>
          </cell>
          <cell r="D2312" t="str">
            <v>Gran Enemigo Single Vineyard Agrelo Cabernet Franc 2018, Valle de Uco</v>
          </cell>
          <cell r="E2312" t="str">
            <v>CS</v>
          </cell>
          <cell r="F2312">
            <v>1</v>
          </cell>
          <cell r="G2312" t="str">
            <v>300cl x 1</v>
          </cell>
          <cell r="H2312" t="str">
            <v>S</v>
          </cell>
          <cell r="I2312" t="str">
            <v>Argentina</v>
          </cell>
          <cell r="J2312" t="str">
            <v>Argentina</v>
          </cell>
          <cell r="K2312" t="str">
            <v>Mendoza</v>
          </cell>
          <cell r="M2312" t="str">
            <v>Fine Wine</v>
          </cell>
          <cell r="N2312">
            <v>135.39400000000001</v>
          </cell>
          <cell r="O2312">
            <v>10.6875</v>
          </cell>
        </row>
        <row r="2313">
          <cell r="B2313">
            <v>44364</v>
          </cell>
          <cell r="C2313" t="str">
            <v>FW GRN ENEMIGO RD BLND19 300X1</v>
          </cell>
          <cell r="D2313" t="str">
            <v>Gran Enemigo Malbec-Cabernet Sauvignon-Cabernet Franc-Merlot 2019, Valle de Uco</v>
          </cell>
          <cell r="E2313" t="str">
            <v>CS</v>
          </cell>
          <cell r="F2313">
            <v>1</v>
          </cell>
          <cell r="G2313" t="str">
            <v>300cl x 1</v>
          </cell>
          <cell r="H2313" t="str">
            <v>S</v>
          </cell>
          <cell r="I2313" t="str">
            <v>Argentina</v>
          </cell>
          <cell r="J2313" t="str">
            <v>Argentina</v>
          </cell>
          <cell r="K2313" t="str">
            <v>Mendoza</v>
          </cell>
          <cell r="M2313" t="str">
            <v>Best</v>
          </cell>
          <cell r="N2313">
            <v>98.394000000000005</v>
          </cell>
          <cell r="O2313">
            <v>10.6875</v>
          </cell>
        </row>
        <row r="2314">
          <cell r="B2314">
            <v>44367</v>
          </cell>
          <cell r="C2314" t="str">
            <v>FW GRAN ENEMIGO AGRELO19 300X1</v>
          </cell>
          <cell r="D2314" t="str">
            <v>Gran Enemigo Single Vineyard Agrelo Cabernet Franc 2019, Valle de Uco</v>
          </cell>
          <cell r="E2314" t="str">
            <v>CS</v>
          </cell>
          <cell r="F2314">
            <v>1</v>
          </cell>
          <cell r="G2314" t="str">
            <v>300cl x 1</v>
          </cell>
          <cell r="H2314" t="str">
            <v>S</v>
          </cell>
          <cell r="I2314" t="str">
            <v>Argentina</v>
          </cell>
          <cell r="J2314" t="str">
            <v>Argentina</v>
          </cell>
          <cell r="K2314" t="str">
            <v>Mendoza</v>
          </cell>
          <cell r="L2314" t="str">
            <v>Still Red</v>
          </cell>
          <cell r="M2314" t="str">
            <v>Best</v>
          </cell>
          <cell r="N2314">
            <v>135.39400000000001</v>
          </cell>
          <cell r="O2314">
            <v>10.6875</v>
          </cell>
        </row>
        <row r="2315">
          <cell r="B2315">
            <v>44370</v>
          </cell>
          <cell r="C2315" t="str">
            <v>FW GRN ENEMIGO CP CB F19 300x1</v>
          </cell>
          <cell r="D2315" t="str">
            <v>Gran Enemigo Single Vineyard El Cepillo Cabernet Franc 2019, Valle de Uco</v>
          </cell>
          <cell r="E2315" t="str">
            <v>EA</v>
          </cell>
          <cell r="F2315">
            <v>1</v>
          </cell>
          <cell r="G2315" t="str">
            <v>300cl x 1</v>
          </cell>
          <cell r="H2315" t="str">
            <v>S</v>
          </cell>
          <cell r="I2315" t="str">
            <v>Argentina</v>
          </cell>
          <cell r="J2315" t="str">
            <v>Argentina</v>
          </cell>
          <cell r="K2315" t="str">
            <v>Mendoza</v>
          </cell>
          <cell r="M2315" t="str">
            <v>Best</v>
          </cell>
          <cell r="N2315">
            <v>135.39400000000001</v>
          </cell>
          <cell r="O2315">
            <v>10.6875</v>
          </cell>
        </row>
        <row r="2316">
          <cell r="B2316">
            <v>44373</v>
          </cell>
          <cell r="C2316" t="str">
            <v>FW GRAN ENEM CHA CAB F19 300X1</v>
          </cell>
          <cell r="D2316" t="str">
            <v>Gran Enemigo Single Vineyard Chacayes Cabernet Franc 2019, Valle de Uco</v>
          </cell>
          <cell r="E2316" t="str">
            <v>EA</v>
          </cell>
          <cell r="F2316">
            <v>1</v>
          </cell>
          <cell r="G2316" t="str">
            <v>300cl x 1</v>
          </cell>
          <cell r="H2316" t="str">
            <v>S</v>
          </cell>
          <cell r="I2316" t="str">
            <v>Argentina</v>
          </cell>
          <cell r="J2316" t="str">
            <v>Argentina</v>
          </cell>
          <cell r="K2316" t="str">
            <v>Mendoza</v>
          </cell>
          <cell r="M2316" t="str">
            <v>Best</v>
          </cell>
          <cell r="N2316">
            <v>135.39400000000001</v>
          </cell>
          <cell r="O2316">
            <v>10.6875</v>
          </cell>
        </row>
        <row r="2317">
          <cell r="B2317">
            <v>44376</v>
          </cell>
          <cell r="C2317" t="str">
            <v>FW G ENEMIGO GUA CAB F19 300x1</v>
          </cell>
          <cell r="D2317" t="str">
            <v>Gran Enemigo Single Vineyard Gualtallary Cabernet Franc 2019, Valle de Uco</v>
          </cell>
          <cell r="E2317" t="str">
            <v>EA</v>
          </cell>
          <cell r="F2317">
            <v>1</v>
          </cell>
          <cell r="G2317" t="str">
            <v>300cl x 1</v>
          </cell>
          <cell r="H2317" t="str">
            <v>S</v>
          </cell>
          <cell r="I2317" t="str">
            <v>Argentina</v>
          </cell>
          <cell r="J2317" t="str">
            <v>Argentina</v>
          </cell>
          <cell r="K2317" t="str">
            <v>Mendoza</v>
          </cell>
          <cell r="M2317" t="str">
            <v>Best</v>
          </cell>
          <cell r="N2317">
            <v>135.39400000000001</v>
          </cell>
          <cell r="O2317">
            <v>10.6875</v>
          </cell>
        </row>
        <row r="2318">
          <cell r="B2318">
            <v>46573</v>
          </cell>
          <cell r="C2318" t="str">
            <v>FW GRN ENEMIGO RD BLND20 300X1</v>
          </cell>
          <cell r="D2318" t="str">
            <v>Gran Enemigo Malbec-Cabernet Sauvignon-Cabernet Franc-Merlot 2020, Valle de Uco</v>
          </cell>
          <cell r="E2318" t="str">
            <v>CS</v>
          </cell>
          <cell r="F2318">
            <v>1</v>
          </cell>
          <cell r="G2318" t="str">
            <v>300cl x 1</v>
          </cell>
          <cell r="H2318" t="str">
            <v>S</v>
          </cell>
          <cell r="I2318" t="str">
            <v>Argentina</v>
          </cell>
          <cell r="J2318" t="str">
            <v>Argentina</v>
          </cell>
          <cell r="K2318" t="str">
            <v>Mendoza</v>
          </cell>
          <cell r="M2318" t="str">
            <v>Fine Wine</v>
          </cell>
          <cell r="N2318">
            <v>98.754000000000005</v>
          </cell>
          <cell r="O2318">
            <v>10.6875</v>
          </cell>
        </row>
        <row r="2319">
          <cell r="B2319">
            <v>46588</v>
          </cell>
          <cell r="C2319" t="str">
            <v>FW EL GRAN ENEM AGRELO20 300X1</v>
          </cell>
          <cell r="D2319" t="str">
            <v>Gran Enemigo Single Vineyard Agrelo Cabernet Franc 2020, Valle de Uco</v>
          </cell>
          <cell r="E2319" t="str">
            <v>CS</v>
          </cell>
          <cell r="F2319">
            <v>1</v>
          </cell>
          <cell r="G2319" t="str">
            <v>300cl x 1</v>
          </cell>
          <cell r="H2319" t="str">
            <v>S</v>
          </cell>
          <cell r="I2319" t="str">
            <v>Argentina</v>
          </cell>
          <cell r="J2319" t="str">
            <v>Argentina</v>
          </cell>
          <cell r="K2319" t="str">
            <v>Mendoza</v>
          </cell>
          <cell r="L2319" t="str">
            <v>Still Red</v>
          </cell>
          <cell r="M2319" t="str">
            <v>Best</v>
          </cell>
          <cell r="N2319">
            <v>135.75399999999999</v>
          </cell>
          <cell r="O2319">
            <v>10.6875</v>
          </cell>
        </row>
        <row r="2320">
          <cell r="B2320">
            <v>46603</v>
          </cell>
          <cell r="C2320" t="str">
            <v>FW GRAN ENEM GUA CAB F20 300X1</v>
          </cell>
          <cell r="D2320" t="str">
            <v>Gran Enemigo Single Vineyard Gualtallary Cabernet Franc 2020, Valle de Uco</v>
          </cell>
          <cell r="E2320" t="str">
            <v>CS</v>
          </cell>
          <cell r="F2320">
            <v>1</v>
          </cell>
          <cell r="G2320" t="str">
            <v>300cl x 1</v>
          </cell>
          <cell r="H2320" t="str">
            <v>S</v>
          </cell>
          <cell r="I2320" t="str">
            <v>Argentina</v>
          </cell>
          <cell r="J2320" t="str">
            <v>Argentina</v>
          </cell>
          <cell r="K2320" t="str">
            <v>Mendoza</v>
          </cell>
          <cell r="M2320" t="str">
            <v>Best</v>
          </cell>
          <cell r="N2320">
            <v>135.75399999999999</v>
          </cell>
          <cell r="O2320">
            <v>10.6875</v>
          </cell>
        </row>
        <row r="2321">
          <cell r="B2321">
            <v>45258</v>
          </cell>
          <cell r="C2321" t="str">
            <v>GOLDFIELDS SHIRAZ 75X6</v>
          </cell>
          <cell r="D2321" t="str">
            <v>Goldfields Shiraz</v>
          </cell>
          <cell r="E2321" t="str">
            <v>EA</v>
          </cell>
          <cell r="F2321">
            <v>6</v>
          </cell>
          <cell r="G2321" t="str">
            <v>75 cl x 6</v>
          </cell>
          <cell r="H2321" t="str">
            <v>Z</v>
          </cell>
          <cell r="I2321" t="str">
            <v>Australia</v>
          </cell>
          <cell r="J2321" t="str">
            <v>Australia</v>
          </cell>
          <cell r="K2321" t="str">
            <v>South Eastern Australia</v>
          </cell>
          <cell r="L2321" t="str">
            <v>Still Red</v>
          </cell>
          <cell r="M2321" t="str">
            <v>Price Fighter</v>
          </cell>
          <cell r="N2321">
            <v>1.3673999999999999</v>
          </cell>
          <cell r="O2321">
            <v>2.6718999999999999</v>
          </cell>
        </row>
        <row r="2322">
          <cell r="B2322">
            <v>74853</v>
          </cell>
          <cell r="C2322" t="str">
            <v>GOLDFIELDS CHARDONNAY 75X6</v>
          </cell>
          <cell r="D2322" t="str">
            <v>Goldfields Chardonnay</v>
          </cell>
          <cell r="E2322" t="str">
            <v>EA</v>
          </cell>
          <cell r="F2322">
            <v>6</v>
          </cell>
          <cell r="G2322" t="str">
            <v>75 cl x 6</v>
          </cell>
          <cell r="H2322" t="str">
            <v>S</v>
          </cell>
          <cell r="I2322" t="str">
            <v>Australia</v>
          </cell>
          <cell r="J2322" t="str">
            <v>Australia</v>
          </cell>
          <cell r="K2322" t="str">
            <v>South Australia</v>
          </cell>
          <cell r="M2322" t="str">
            <v>Price Fighter</v>
          </cell>
          <cell r="N2322">
            <v>1.3124</v>
          </cell>
          <cell r="O2322">
            <v>2.6718999999999999</v>
          </cell>
        </row>
        <row r="2323">
          <cell r="B2323">
            <v>75184</v>
          </cell>
          <cell r="C2323" t="str">
            <v>GOLDFIELDS SHIRAZ 75X6</v>
          </cell>
          <cell r="D2323" t="str">
            <v>Goldfields Shiraz</v>
          </cell>
          <cell r="E2323" t="str">
            <v>EA</v>
          </cell>
          <cell r="F2323">
            <v>6</v>
          </cell>
          <cell r="G2323" t="str">
            <v>75 cl x 6</v>
          </cell>
          <cell r="H2323" t="str">
            <v>U</v>
          </cell>
          <cell r="I2323" t="str">
            <v>Australia</v>
          </cell>
          <cell r="J2323" t="str">
            <v>Australia</v>
          </cell>
          <cell r="K2323" t="str">
            <v>South Australia</v>
          </cell>
          <cell r="M2323" t="str">
            <v>Price Fighter</v>
          </cell>
          <cell r="N2323">
            <v>1.3722000000000001</v>
          </cell>
          <cell r="O2323">
            <v>2.6718999999999999</v>
          </cell>
        </row>
        <row r="2324">
          <cell r="B2324">
            <v>41372</v>
          </cell>
          <cell r="C2324" t="str">
            <v>VALLADO TINTO 75X6</v>
          </cell>
          <cell r="D2324" t="str">
            <v>Vallado Douro Tinto</v>
          </cell>
          <cell r="E2324" t="str">
            <v>EA</v>
          </cell>
          <cell r="F2324">
            <v>6</v>
          </cell>
          <cell r="G2324" t="str">
            <v>75 cl x 6</v>
          </cell>
          <cell r="H2324" t="str">
            <v>S</v>
          </cell>
          <cell r="I2324" t="str">
            <v>Spain</v>
          </cell>
          <cell r="J2324" t="str">
            <v>Portugal</v>
          </cell>
          <cell r="K2324" t="str">
            <v>Douro</v>
          </cell>
          <cell r="M2324" t="str">
            <v>Good</v>
          </cell>
          <cell r="N2324">
            <v>4.0355999999999996</v>
          </cell>
          <cell r="O2324">
            <v>2.6718999999999999</v>
          </cell>
        </row>
        <row r="2325">
          <cell r="B2325">
            <v>72329</v>
          </cell>
          <cell r="C2325" t="str">
            <v>VALLADO BRANCO 18 75X6</v>
          </cell>
          <cell r="D2325" t="str">
            <v>Quinta do Vallado Douro Branco 2018</v>
          </cell>
          <cell r="E2325" t="str">
            <v>EA</v>
          </cell>
          <cell r="F2325">
            <v>6</v>
          </cell>
          <cell r="G2325" t="str">
            <v>75 cl x 6</v>
          </cell>
          <cell r="H2325" t="str">
            <v>U</v>
          </cell>
          <cell r="I2325" t="str">
            <v>Portugal</v>
          </cell>
          <cell r="J2325" t="str">
            <v>Portugal</v>
          </cell>
          <cell r="K2325" t="str">
            <v>Douro</v>
          </cell>
          <cell r="M2325" t="str">
            <v>Good</v>
          </cell>
          <cell r="N2325">
            <v>3.8879999999999999</v>
          </cell>
          <cell r="O2325">
            <v>2.6718999999999999</v>
          </cell>
        </row>
        <row r="2326">
          <cell r="B2326">
            <v>74572</v>
          </cell>
          <cell r="C2326" t="str">
            <v>VALLADO BRANCO 19 75X6</v>
          </cell>
          <cell r="D2326" t="str">
            <v>Quinta do Vallado Douro Branco 2019</v>
          </cell>
          <cell r="E2326" t="str">
            <v>EA</v>
          </cell>
          <cell r="F2326">
            <v>6</v>
          </cell>
          <cell r="G2326" t="str">
            <v>75 cl x 6</v>
          </cell>
          <cell r="H2326" t="str">
            <v>U</v>
          </cell>
          <cell r="I2326" t="str">
            <v>Portugal</v>
          </cell>
          <cell r="J2326" t="str">
            <v>Portugal</v>
          </cell>
          <cell r="K2326" t="str">
            <v>Douro</v>
          </cell>
          <cell r="M2326" t="str">
            <v>Good</v>
          </cell>
          <cell r="N2326">
            <v>3.8915000000000002</v>
          </cell>
          <cell r="O2326">
            <v>2.6718999999999999</v>
          </cell>
        </row>
        <row r="2327">
          <cell r="B2327">
            <v>74573</v>
          </cell>
          <cell r="C2327" t="str">
            <v>ORG VALLADO ORG TINTO 18 75X6</v>
          </cell>
          <cell r="D2327" t="str">
            <v>Quinta do Vallado Organic Douro Tinto 2018</v>
          </cell>
          <cell r="E2327" t="str">
            <v>EA</v>
          </cell>
          <cell r="F2327">
            <v>6</v>
          </cell>
          <cell r="G2327" t="str">
            <v>75 cl x 6</v>
          </cell>
          <cell r="H2327" t="str">
            <v>U</v>
          </cell>
          <cell r="I2327" t="str">
            <v>Portugal</v>
          </cell>
          <cell r="J2327" t="str">
            <v>Portugal</v>
          </cell>
          <cell r="K2327" t="str">
            <v>Douro</v>
          </cell>
          <cell r="L2327" t="str">
            <v>Still Red</v>
          </cell>
          <cell r="M2327" t="str">
            <v>Better</v>
          </cell>
          <cell r="N2327">
            <v>7.5909000000000004</v>
          </cell>
          <cell r="O2327">
            <v>2.6718999999999999</v>
          </cell>
        </row>
        <row r="2328">
          <cell r="B2328">
            <v>75158</v>
          </cell>
          <cell r="C2328" t="str">
            <v>VALLADO BRANCO 75X6</v>
          </cell>
          <cell r="D2328" t="str">
            <v>Vallado Douro Branco</v>
          </cell>
          <cell r="E2328" t="str">
            <v>EA</v>
          </cell>
          <cell r="F2328">
            <v>6</v>
          </cell>
          <cell r="G2328" t="str">
            <v>75 cl x 6</v>
          </cell>
          <cell r="H2328" t="str">
            <v>S</v>
          </cell>
          <cell r="I2328" t="str">
            <v>Portugal</v>
          </cell>
          <cell r="J2328" t="str">
            <v>Portugal</v>
          </cell>
          <cell r="K2328" t="str">
            <v>Douro</v>
          </cell>
          <cell r="M2328" t="str">
            <v>Good</v>
          </cell>
          <cell r="N2328">
            <v>4.0355999999999996</v>
          </cell>
          <cell r="O2328">
            <v>2.6718999999999999</v>
          </cell>
        </row>
        <row r="2329">
          <cell r="B2329">
            <v>75217</v>
          </cell>
          <cell r="C2329" t="str">
            <v>VALLADO TOURIGA ROSE 75X6</v>
          </cell>
          <cell r="D2329" t="str">
            <v>Quinta do Vallado Touriga Nacional Rose</v>
          </cell>
          <cell r="E2329" t="str">
            <v>EA</v>
          </cell>
          <cell r="F2329">
            <v>6</v>
          </cell>
          <cell r="G2329" t="str">
            <v>75 cl x 6</v>
          </cell>
          <cell r="H2329" t="str">
            <v>S</v>
          </cell>
          <cell r="I2329" t="str">
            <v>Portugal</v>
          </cell>
          <cell r="J2329" t="str">
            <v>Portugal</v>
          </cell>
          <cell r="K2329" t="str">
            <v>Douro</v>
          </cell>
          <cell r="M2329" t="str">
            <v>Good</v>
          </cell>
          <cell r="N2329">
            <v>3.9245000000000001</v>
          </cell>
          <cell r="O2329">
            <v>2.6718999999999999</v>
          </cell>
        </row>
        <row r="2330">
          <cell r="B2330">
            <v>76413</v>
          </cell>
          <cell r="C2330" t="str">
            <v>ORG VALLADO ORG TINTO 75X6</v>
          </cell>
          <cell r="D2330" t="str">
            <v>Vallado Organic Douro Tinto</v>
          </cell>
          <cell r="E2330" t="str">
            <v>EA</v>
          </cell>
          <cell r="F2330">
            <v>6</v>
          </cell>
          <cell r="G2330" t="str">
            <v>75 cl x 6</v>
          </cell>
          <cell r="H2330" t="str">
            <v>S</v>
          </cell>
          <cell r="I2330" t="str">
            <v>Portugal</v>
          </cell>
          <cell r="J2330" t="str">
            <v>Portugal</v>
          </cell>
          <cell r="K2330" t="str">
            <v>Douro</v>
          </cell>
          <cell r="L2330" t="str">
            <v>Still Red</v>
          </cell>
          <cell r="M2330" t="str">
            <v>Better</v>
          </cell>
          <cell r="N2330">
            <v>7.5881999999999996</v>
          </cell>
          <cell r="O2330">
            <v>2.6718999999999999</v>
          </cell>
        </row>
        <row r="2331">
          <cell r="B2331">
            <v>7521616</v>
          </cell>
          <cell r="C2331" t="str">
            <v>VALLADO TOURIGA 16 75X6</v>
          </cell>
          <cell r="D2331" t="str">
            <v>Quinta do Vallado Touriga Nacional 2016</v>
          </cell>
          <cell r="E2331" t="str">
            <v>EA</v>
          </cell>
          <cell r="F2331">
            <v>6</v>
          </cell>
          <cell r="G2331" t="str">
            <v>75 cl x 6</v>
          </cell>
          <cell r="H2331" t="str">
            <v>U</v>
          </cell>
          <cell r="I2331" t="str">
            <v>Portugal</v>
          </cell>
          <cell r="J2331" t="str">
            <v>Portugal</v>
          </cell>
          <cell r="K2331" t="str">
            <v>Douro</v>
          </cell>
          <cell r="M2331" t="str">
            <v>Best</v>
          </cell>
          <cell r="N2331">
            <v>9.0469000000000008</v>
          </cell>
          <cell r="O2331">
            <v>2.6718999999999999</v>
          </cell>
        </row>
        <row r="2332">
          <cell r="B2332">
            <v>7521618</v>
          </cell>
          <cell r="C2332" t="str">
            <v>VALLADO TOURIGA 18 75X6</v>
          </cell>
          <cell r="D2332" t="str">
            <v>Vallado Touriga Nacional 2018</v>
          </cell>
          <cell r="E2332" t="str">
            <v>EA</v>
          </cell>
          <cell r="F2332">
            <v>6</v>
          </cell>
          <cell r="G2332" t="str">
            <v>75 cl x 6</v>
          </cell>
          <cell r="H2332" t="str">
            <v>S</v>
          </cell>
          <cell r="I2332" t="str">
            <v>Portugal</v>
          </cell>
          <cell r="J2332" t="str">
            <v>Portugal</v>
          </cell>
          <cell r="K2332" t="str">
            <v>Douro</v>
          </cell>
          <cell r="M2332" t="str">
            <v>Best</v>
          </cell>
          <cell r="N2332">
            <v>9.5345999999999993</v>
          </cell>
          <cell r="O2332">
            <v>2.6718999999999999</v>
          </cell>
        </row>
        <row r="2333">
          <cell r="B2333">
            <v>7640417</v>
          </cell>
          <cell r="C2333" t="str">
            <v>VALLADO RESERVA TINTO 17 75X6</v>
          </cell>
          <cell r="D2333" t="str">
            <v>Quinta do Vallado Douro Reserva Tinto 2017</v>
          </cell>
          <cell r="E2333" t="str">
            <v>EA</v>
          </cell>
          <cell r="F2333">
            <v>6</v>
          </cell>
          <cell r="G2333" t="str">
            <v>75 cl x 6</v>
          </cell>
          <cell r="H2333" t="str">
            <v>U</v>
          </cell>
          <cell r="I2333" t="str">
            <v>Portugal</v>
          </cell>
          <cell r="J2333" t="str">
            <v>Portugal</v>
          </cell>
          <cell r="K2333" t="str">
            <v>Douro</v>
          </cell>
          <cell r="M2333" t="str">
            <v>Best</v>
          </cell>
          <cell r="N2333">
            <v>12.101599999999999</v>
          </cell>
          <cell r="O2333">
            <v>2.6718999999999999</v>
          </cell>
        </row>
        <row r="2334">
          <cell r="B2334">
            <v>7640418</v>
          </cell>
          <cell r="C2334" t="str">
            <v>VALLADO RESERVA TINTO 18 75X6</v>
          </cell>
          <cell r="D2334" t="str">
            <v>Quinta do Vallado Douro Reserva Tinto 2018</v>
          </cell>
          <cell r="E2334" t="str">
            <v>EA</v>
          </cell>
          <cell r="F2334">
            <v>6</v>
          </cell>
          <cell r="G2334" t="str">
            <v>75 cl x 6</v>
          </cell>
          <cell r="H2334" t="str">
            <v>U</v>
          </cell>
          <cell r="I2334" t="str">
            <v>Portugal</v>
          </cell>
          <cell r="J2334" t="str">
            <v>Portugal</v>
          </cell>
          <cell r="K2334" t="str">
            <v>Douro</v>
          </cell>
          <cell r="M2334" t="str">
            <v>Best</v>
          </cell>
          <cell r="N2334">
            <v>12.101599999999999</v>
          </cell>
          <cell r="O2334">
            <v>2.6718999999999999</v>
          </cell>
        </row>
        <row r="2335">
          <cell r="B2335">
            <v>45327</v>
          </cell>
          <cell r="C2335" t="str">
            <v>FW VALLADO ADELAIDE 16 75X1</v>
          </cell>
          <cell r="D2335" t="str">
            <v>Vallado Adelaide 2016, Douro</v>
          </cell>
          <cell r="E2335" t="str">
            <v>EA</v>
          </cell>
          <cell r="F2335">
            <v>1</v>
          </cell>
          <cell r="G2335" t="str">
            <v>75 cl x 1</v>
          </cell>
          <cell r="H2335" t="str">
            <v>S</v>
          </cell>
          <cell r="I2335" t="str">
            <v>Portugal</v>
          </cell>
          <cell r="J2335" t="str">
            <v>Portugal</v>
          </cell>
          <cell r="L2335" t="str">
            <v>Still Red</v>
          </cell>
          <cell r="M2335" t="str">
            <v>Fine Wine</v>
          </cell>
          <cell r="N2335">
            <v>97.925399999999996</v>
          </cell>
          <cell r="O2335">
            <v>2.6718999999999999</v>
          </cell>
        </row>
        <row r="2336">
          <cell r="B2336">
            <v>41373</v>
          </cell>
          <cell r="C2336" t="str">
            <v>VALLADO LBV PORT 16 75x6</v>
          </cell>
          <cell r="D2336" t="str">
            <v>Quinta do Vallado LBV Port 2016</v>
          </cell>
          <cell r="E2336" t="str">
            <v>EA</v>
          </cell>
          <cell r="F2336">
            <v>6</v>
          </cell>
          <cell r="G2336" t="str">
            <v>75 cl x 6</v>
          </cell>
          <cell r="H2336" t="str">
            <v>U</v>
          </cell>
          <cell r="I2336" t="str">
            <v>Portugal</v>
          </cell>
          <cell r="J2336" t="str">
            <v>Portugal</v>
          </cell>
          <cell r="K2336" t="str">
            <v>Douro</v>
          </cell>
          <cell r="L2336" t="str">
            <v>Still Red</v>
          </cell>
          <cell r="M2336" t="str">
            <v>Good</v>
          </cell>
          <cell r="N2336">
            <v>6.4082999999999997</v>
          </cell>
          <cell r="O2336">
            <v>4.1680999999999999</v>
          </cell>
        </row>
        <row r="2337">
          <cell r="B2337">
            <v>42175</v>
          </cell>
          <cell r="C2337" t="str">
            <v>VALLADO LBV PORT 17 75x6</v>
          </cell>
          <cell r="D2337" t="str">
            <v>Quinta do Vallado LBV Port 2017</v>
          </cell>
          <cell r="E2337" t="str">
            <v>EA</v>
          </cell>
          <cell r="F2337">
            <v>6</v>
          </cell>
          <cell r="G2337" t="str">
            <v>75 cl x 6</v>
          </cell>
          <cell r="H2337" t="str">
            <v>U</v>
          </cell>
          <cell r="I2337" t="str">
            <v>Portugal</v>
          </cell>
          <cell r="J2337" t="str">
            <v>Portugal</v>
          </cell>
          <cell r="K2337" t="str">
            <v>Douro</v>
          </cell>
          <cell r="L2337" t="str">
            <v>Still Red</v>
          </cell>
          <cell r="M2337" t="str">
            <v>Good</v>
          </cell>
          <cell r="N2337">
            <v>6.4082999999999997</v>
          </cell>
          <cell r="O2337">
            <v>4.1680999999999999</v>
          </cell>
        </row>
        <row r="2338">
          <cell r="B2338">
            <v>42802</v>
          </cell>
          <cell r="C2338" t="str">
            <v>VALLADO LBV PORT 18 75x6</v>
          </cell>
          <cell r="D2338" t="str">
            <v>Vallado LBV Port 2018</v>
          </cell>
          <cell r="E2338" t="str">
            <v>EA</v>
          </cell>
          <cell r="F2338">
            <v>6</v>
          </cell>
          <cell r="G2338" t="str">
            <v>75 cl x 6</v>
          </cell>
          <cell r="H2338" t="str">
            <v>S</v>
          </cell>
          <cell r="I2338" t="str">
            <v>Portugal</v>
          </cell>
          <cell r="J2338" t="str">
            <v>Portugal</v>
          </cell>
          <cell r="K2338" t="str">
            <v>Douro</v>
          </cell>
          <cell r="L2338" t="str">
            <v>Still Red</v>
          </cell>
          <cell r="M2338" t="str">
            <v>Good</v>
          </cell>
          <cell r="N2338">
            <v>6.6233000000000004</v>
          </cell>
          <cell r="O2338">
            <v>4.1680999999999999</v>
          </cell>
        </row>
        <row r="2339">
          <cell r="B2339">
            <v>45677</v>
          </cell>
          <cell r="C2339" t="str">
            <v>VALLADO PORTO BRANCO 75X6</v>
          </cell>
          <cell r="D2339" t="str">
            <v>Quinta do Vallado White Port</v>
          </cell>
          <cell r="E2339" t="str">
            <v>EA</v>
          </cell>
          <cell r="F2339">
            <v>6</v>
          </cell>
          <cell r="G2339" t="str">
            <v>75 cl x 6</v>
          </cell>
          <cell r="H2339" t="str">
            <v>S</v>
          </cell>
          <cell r="I2339" t="str">
            <v>Portugal</v>
          </cell>
          <cell r="J2339" t="str">
            <v>Portugal</v>
          </cell>
          <cell r="K2339" t="str">
            <v>Douro</v>
          </cell>
          <cell r="L2339" t="str">
            <v>Still White</v>
          </cell>
          <cell r="M2339" t="str">
            <v>Better</v>
          </cell>
          <cell r="N2339">
            <v>5.8338999999999999</v>
          </cell>
          <cell r="O2339">
            <v>4.1680999999999999</v>
          </cell>
        </row>
        <row r="2340">
          <cell r="B2340">
            <v>72325</v>
          </cell>
          <cell r="C2340" t="str">
            <v>VALLADO LBV PORT 14 75x6</v>
          </cell>
          <cell r="D2340" t="str">
            <v>Quinta do Vallado LBV Port 2014</v>
          </cell>
          <cell r="E2340" t="str">
            <v>EA</v>
          </cell>
          <cell r="F2340">
            <v>6</v>
          </cell>
          <cell r="G2340" t="str">
            <v>75 cl x 6</v>
          </cell>
          <cell r="H2340" t="str">
            <v>U</v>
          </cell>
          <cell r="I2340" t="str">
            <v>Portugal</v>
          </cell>
          <cell r="J2340" t="str">
            <v>Portugal</v>
          </cell>
          <cell r="K2340" t="str">
            <v>Douro</v>
          </cell>
          <cell r="L2340" t="str">
            <v>Still Red</v>
          </cell>
          <cell r="M2340" t="str">
            <v>Good</v>
          </cell>
          <cell r="N2340">
            <v>6.6181999999999999</v>
          </cell>
          <cell r="O2340">
            <v>4.1680999999999999</v>
          </cell>
        </row>
        <row r="2341">
          <cell r="B2341">
            <v>76407</v>
          </cell>
          <cell r="C2341" t="str">
            <v>VALLADO LBV PORT 15 75x6</v>
          </cell>
          <cell r="D2341" t="str">
            <v>Quinta do Vallado LBV Port 2015</v>
          </cell>
          <cell r="E2341" t="str">
            <v>EA</v>
          </cell>
          <cell r="F2341">
            <v>6</v>
          </cell>
          <cell r="G2341" t="str">
            <v>75 cl x 6</v>
          </cell>
          <cell r="H2341" t="str">
            <v>U</v>
          </cell>
          <cell r="I2341" t="str">
            <v>Portugal</v>
          </cell>
          <cell r="J2341" t="str">
            <v>Portugal</v>
          </cell>
          <cell r="K2341" t="str">
            <v>Douro</v>
          </cell>
          <cell r="L2341" t="str">
            <v>Still Red</v>
          </cell>
          <cell r="M2341" t="str">
            <v>Good</v>
          </cell>
          <cell r="N2341">
            <v>6.6181999999999999</v>
          </cell>
          <cell r="O2341">
            <v>4.1680999999999999</v>
          </cell>
        </row>
        <row r="2342">
          <cell r="B2342">
            <v>43403</v>
          </cell>
          <cell r="C2342" t="str">
            <v>FW VALLADO 50 YR TWNY PRT 50X6</v>
          </cell>
          <cell r="D2342" t="str">
            <v>Vallado 50 Years old Tawny Port</v>
          </cell>
          <cell r="E2342" t="str">
            <v>EA</v>
          </cell>
          <cell r="F2342">
            <v>6</v>
          </cell>
          <cell r="G2342" t="str">
            <v>50 cl x 6</v>
          </cell>
          <cell r="H2342" t="str">
            <v>S</v>
          </cell>
          <cell r="I2342" t="str">
            <v>Portugal</v>
          </cell>
          <cell r="J2342" t="str">
            <v>Portugal</v>
          </cell>
          <cell r="K2342" t="str">
            <v>Douro</v>
          </cell>
          <cell r="M2342" t="str">
            <v>Fine Wine</v>
          </cell>
          <cell r="N2342">
            <v>92.543599999999998</v>
          </cell>
          <cell r="O2342">
            <v>2.7787999999999999</v>
          </cell>
        </row>
        <row r="2343">
          <cell r="B2343">
            <v>45693</v>
          </cell>
          <cell r="C2343" t="str">
            <v>FW VALLADO 40 YR TWNY PRT 50X6</v>
          </cell>
          <cell r="D2343" t="str">
            <v>Vallado 40 Years old Tawny Port</v>
          </cell>
          <cell r="E2343" t="str">
            <v>EA</v>
          </cell>
          <cell r="F2343">
            <v>6</v>
          </cell>
          <cell r="G2343" t="str">
            <v>50 cl x 6</v>
          </cell>
          <cell r="H2343" t="str">
            <v>S</v>
          </cell>
          <cell r="I2343" t="str">
            <v>Portugal</v>
          </cell>
          <cell r="J2343" t="str">
            <v>Portugal</v>
          </cell>
          <cell r="K2343" t="str">
            <v>Douro</v>
          </cell>
          <cell r="M2343" t="str">
            <v>Fortified Wine</v>
          </cell>
          <cell r="N2343">
            <v>48.683900000000001</v>
          </cell>
          <cell r="O2343">
            <v>2.7075</v>
          </cell>
        </row>
        <row r="2344">
          <cell r="B2344">
            <v>63064</v>
          </cell>
          <cell r="C2344" t="str">
            <v>VALLADO 10 YO TAWNY NV 50X6</v>
          </cell>
          <cell r="D2344" t="str">
            <v>Vallado 10 yr Tawny Port</v>
          </cell>
          <cell r="E2344" t="str">
            <v>EA</v>
          </cell>
          <cell r="F2344">
            <v>6</v>
          </cell>
          <cell r="G2344" t="str">
            <v>50 cl x 6</v>
          </cell>
          <cell r="H2344" t="str">
            <v>S</v>
          </cell>
          <cell r="I2344" t="str">
            <v>Portugal</v>
          </cell>
          <cell r="J2344" t="str">
            <v>Portugal</v>
          </cell>
          <cell r="K2344" t="str">
            <v>Douro</v>
          </cell>
          <cell r="M2344" t="str">
            <v>Best</v>
          </cell>
          <cell r="N2344">
            <v>7.6313000000000004</v>
          </cell>
          <cell r="O2344">
            <v>2.7787999999999999</v>
          </cell>
        </row>
        <row r="2345">
          <cell r="B2345">
            <v>63068</v>
          </cell>
          <cell r="C2345" t="str">
            <v>VALLADO 30 YR TAWNY NV 50X6</v>
          </cell>
          <cell r="D2345" t="str">
            <v>Vallado 30 yr Tawny Port</v>
          </cell>
          <cell r="E2345" t="str">
            <v>EA</v>
          </cell>
          <cell r="F2345">
            <v>6</v>
          </cell>
          <cell r="G2345" t="str">
            <v>50 cl x 6</v>
          </cell>
          <cell r="H2345" t="str">
            <v>S</v>
          </cell>
          <cell r="I2345" t="str">
            <v>Portugal</v>
          </cell>
          <cell r="J2345" t="str">
            <v>Portugal</v>
          </cell>
          <cell r="K2345" t="str">
            <v>Douro</v>
          </cell>
          <cell r="M2345" t="str">
            <v>Best</v>
          </cell>
          <cell r="N2345">
            <v>28.069900000000001</v>
          </cell>
          <cell r="O2345">
            <v>2.7787999999999999</v>
          </cell>
        </row>
        <row r="2346">
          <cell r="B2346">
            <v>63069</v>
          </cell>
          <cell r="C2346" t="str">
            <v>VALLADO 20 YR TAWNY NV 50X6</v>
          </cell>
          <cell r="D2346" t="str">
            <v>Vallado 20 yr Tawny Port</v>
          </cell>
          <cell r="E2346" t="str">
            <v>EA</v>
          </cell>
          <cell r="F2346">
            <v>6</v>
          </cell>
          <cell r="G2346" t="str">
            <v>50 cl x 6</v>
          </cell>
          <cell r="H2346" t="str">
            <v>S</v>
          </cell>
          <cell r="I2346" t="str">
            <v>Portugal</v>
          </cell>
          <cell r="J2346" t="str">
            <v>Portugal</v>
          </cell>
          <cell r="K2346" t="str">
            <v>Douro</v>
          </cell>
          <cell r="M2346" t="str">
            <v>Best</v>
          </cell>
          <cell r="N2346">
            <v>14.254099999999999</v>
          </cell>
          <cell r="O2346">
            <v>2.7787999999999999</v>
          </cell>
        </row>
        <row r="2347">
          <cell r="B2347">
            <v>72897</v>
          </cell>
          <cell r="C2347" t="str">
            <v>VALLADO 20 YR TAWNY NV 37.5X12</v>
          </cell>
          <cell r="D2347" t="str">
            <v>Quinta do Vallado 20 yr Tawny Port (QATAR ONLY)</v>
          </cell>
          <cell r="E2347" t="str">
            <v>CS</v>
          </cell>
          <cell r="F2347">
            <v>1</v>
          </cell>
          <cell r="G2347" t="str">
            <v>37.5 cl x 12</v>
          </cell>
          <cell r="H2347" t="str">
            <v>U</v>
          </cell>
          <cell r="I2347" t="str">
            <v>Spain</v>
          </cell>
          <cell r="J2347" t="str">
            <v>Portugal</v>
          </cell>
          <cell r="K2347" t="str">
            <v>Douro</v>
          </cell>
          <cell r="M2347" t="str">
            <v>Best</v>
          </cell>
          <cell r="N2347">
            <v>96.620900000000006</v>
          </cell>
          <cell r="O2347">
            <v>25.008800000000001</v>
          </cell>
        </row>
        <row r="2348">
          <cell r="B2348">
            <v>45192</v>
          </cell>
          <cell r="C2348" t="str">
            <v>VALLADO VINTAGE PORT 20 75X3</v>
          </cell>
          <cell r="D2348" t="str">
            <v>Vallado Vintage Port 2020</v>
          </cell>
          <cell r="E2348" t="str">
            <v>EA</v>
          </cell>
          <cell r="F2348">
            <v>3</v>
          </cell>
          <cell r="G2348" t="str">
            <v>75 cl x 3</v>
          </cell>
          <cell r="H2348" t="str">
            <v>S</v>
          </cell>
          <cell r="I2348" t="str">
            <v>Portugal</v>
          </cell>
          <cell r="J2348" t="str">
            <v>Portugal</v>
          </cell>
          <cell r="K2348" t="str">
            <v>Douro</v>
          </cell>
          <cell r="L2348" t="str">
            <v>Still Red</v>
          </cell>
          <cell r="M2348" t="str">
            <v>Best</v>
          </cell>
          <cell r="N2348">
            <v>19.1645</v>
          </cell>
          <cell r="O2348">
            <v>4.3818999999999999</v>
          </cell>
        </row>
        <row r="2349">
          <cell r="B2349">
            <v>42937</v>
          </cell>
          <cell r="C2349" t="str">
            <v>FW VALLADO ABF V OLD PORT 75X1</v>
          </cell>
          <cell r="D2349" t="str">
            <v>Vallado ABF Very Old Port NV</v>
          </cell>
          <cell r="E2349" t="str">
            <v>CS</v>
          </cell>
          <cell r="F2349">
            <v>1</v>
          </cell>
          <cell r="G2349" t="str">
            <v>75 cl x 1</v>
          </cell>
          <cell r="H2349" t="str">
            <v>S</v>
          </cell>
          <cell r="I2349" t="str">
            <v>Portugal</v>
          </cell>
          <cell r="J2349" t="str">
            <v>Portugal</v>
          </cell>
          <cell r="K2349" t="str">
            <v>Douro</v>
          </cell>
          <cell r="M2349" t="str">
            <v>Fine Wine</v>
          </cell>
          <cell r="N2349">
            <v>1404.943</v>
          </cell>
          <cell r="O2349">
            <v>4.1680999999999999</v>
          </cell>
        </row>
        <row r="2350">
          <cell r="B2350">
            <v>63065</v>
          </cell>
          <cell r="C2350" t="str">
            <v>FW VALLADO TRIBUTA 1866 75X1</v>
          </cell>
          <cell r="D2350" t="str">
            <v>Vallado Adelaide Tributa 1866</v>
          </cell>
          <cell r="E2350" t="str">
            <v>CS</v>
          </cell>
          <cell r="F2350">
            <v>1</v>
          </cell>
          <cell r="G2350" t="str">
            <v>75 cl x 1</v>
          </cell>
          <cell r="H2350" t="str">
            <v>S</v>
          </cell>
          <cell r="I2350" t="str">
            <v>Portugal</v>
          </cell>
          <cell r="J2350" t="str">
            <v>Portugal</v>
          </cell>
          <cell r="K2350" t="str">
            <v>Douro</v>
          </cell>
          <cell r="M2350" t="str">
            <v>Limited Allocation</v>
          </cell>
          <cell r="N2350">
            <v>1404.943</v>
          </cell>
          <cell r="O2350">
            <v>4.1680999999999999</v>
          </cell>
        </row>
        <row r="2351">
          <cell r="B2351">
            <v>45047</v>
          </cell>
          <cell r="C2351" t="str">
            <v>LANGI BILLI BILLI SHIR 21 75X6</v>
          </cell>
          <cell r="D2351" t="str">
            <v>Mount Langi Ghiran Billi Billi Shiraz 2021</v>
          </cell>
          <cell r="E2351" t="str">
            <v>EA</v>
          </cell>
          <cell r="F2351">
            <v>6</v>
          </cell>
          <cell r="G2351" t="str">
            <v>75 cl x 6</v>
          </cell>
          <cell r="H2351" t="str">
            <v>U</v>
          </cell>
          <cell r="I2351" t="str">
            <v>Australia</v>
          </cell>
          <cell r="J2351" t="str">
            <v>Australia</v>
          </cell>
          <cell r="K2351" t="str">
            <v>Victoria</v>
          </cell>
          <cell r="M2351" t="str">
            <v>Good</v>
          </cell>
          <cell r="N2351">
            <v>3.8525999999999998</v>
          </cell>
          <cell r="O2351">
            <v>2.6718999999999999</v>
          </cell>
        </row>
        <row r="2352">
          <cell r="B2352">
            <v>61760</v>
          </cell>
          <cell r="C2352" t="str">
            <v>LANGI BILLI BILLI PG 20 75X6</v>
          </cell>
          <cell r="D2352" t="str">
            <v>Mount Langi Ghiran Billi Billi Pinot Grigio 2020</v>
          </cell>
          <cell r="E2352" t="str">
            <v>EA</v>
          </cell>
          <cell r="F2352">
            <v>6</v>
          </cell>
          <cell r="G2352" t="str">
            <v>75 cl x 6</v>
          </cell>
          <cell r="H2352" t="str">
            <v>U</v>
          </cell>
          <cell r="I2352" t="str">
            <v>Australia</v>
          </cell>
          <cell r="J2352" t="str">
            <v>Australia</v>
          </cell>
          <cell r="K2352" t="str">
            <v>Victoria</v>
          </cell>
          <cell r="M2352" t="str">
            <v>Good</v>
          </cell>
          <cell r="N2352">
            <v>3.4293</v>
          </cell>
          <cell r="O2352">
            <v>2.6718999999999999</v>
          </cell>
        </row>
        <row r="2353">
          <cell r="B2353">
            <v>61762</v>
          </cell>
          <cell r="C2353" t="str">
            <v>LANGI BILLI BILLI RIES 75X6</v>
          </cell>
          <cell r="D2353" t="str">
            <v>Mount Langi Ghiran Billi Billi Riesling</v>
          </cell>
          <cell r="E2353" t="str">
            <v>EA</v>
          </cell>
          <cell r="F2353">
            <v>6</v>
          </cell>
          <cell r="G2353" t="str">
            <v>75 cl x 6</v>
          </cell>
          <cell r="H2353" t="str">
            <v>U</v>
          </cell>
          <cell r="I2353" t="str">
            <v>Australia</v>
          </cell>
          <cell r="J2353" t="str">
            <v>Australia</v>
          </cell>
          <cell r="K2353" t="str">
            <v>Victoria</v>
          </cell>
          <cell r="M2353" t="str">
            <v>Good</v>
          </cell>
          <cell r="N2353">
            <v>3.4293</v>
          </cell>
          <cell r="O2353">
            <v>2.6718999999999999</v>
          </cell>
        </row>
        <row r="2354">
          <cell r="B2354">
            <v>70763</v>
          </cell>
          <cell r="C2354" t="str">
            <v>LANGI BILLI BILLI SHIR 19 75X6</v>
          </cell>
          <cell r="D2354" t="str">
            <v>Mount Langi Ghiran Billi Billi Shiraz 2019</v>
          </cell>
          <cell r="E2354" t="str">
            <v>EA</v>
          </cell>
          <cell r="F2354">
            <v>6</v>
          </cell>
          <cell r="G2354" t="str">
            <v>75 cl x 6</v>
          </cell>
          <cell r="H2354" t="str">
            <v>U</v>
          </cell>
          <cell r="I2354" t="str">
            <v>Australia</v>
          </cell>
          <cell r="J2354" t="str">
            <v>Australia</v>
          </cell>
          <cell r="K2354" t="str">
            <v>Victoria</v>
          </cell>
          <cell r="M2354" t="str">
            <v>Good</v>
          </cell>
          <cell r="N2354">
            <v>3.5192999999999999</v>
          </cell>
          <cell r="O2354">
            <v>2.6718999999999999</v>
          </cell>
        </row>
        <row r="2355">
          <cell r="B2355">
            <v>43753</v>
          </cell>
          <cell r="C2355" t="str">
            <v>XANADU CIRCA77 SAUV SEM21 75X6</v>
          </cell>
          <cell r="D2355" t="str">
            <v>Xanadu Circa 77 Sauvignon Blanc Semillon 2021</v>
          </cell>
          <cell r="E2355" t="str">
            <v>EA</v>
          </cell>
          <cell r="F2355">
            <v>6</v>
          </cell>
          <cell r="G2355" t="str">
            <v>75 cl x 6</v>
          </cell>
          <cell r="H2355" t="str">
            <v>U</v>
          </cell>
          <cell r="I2355" t="str">
            <v>Australia</v>
          </cell>
          <cell r="J2355" t="str">
            <v>Australia</v>
          </cell>
          <cell r="K2355" t="str">
            <v>Western Australia</v>
          </cell>
          <cell r="L2355" t="str">
            <v>Still White</v>
          </cell>
          <cell r="M2355" t="str">
            <v>Good</v>
          </cell>
          <cell r="N2355">
            <v>4.0125999999999999</v>
          </cell>
          <cell r="O2355">
            <v>2.6718999999999999</v>
          </cell>
        </row>
        <row r="2356">
          <cell r="B2356">
            <v>43984</v>
          </cell>
          <cell r="C2356" t="str">
            <v>XANADU CIRCA 77 CHA 21 75X6</v>
          </cell>
          <cell r="D2356" t="str">
            <v>Xanadu Circa 77 Chardonnay 2021</v>
          </cell>
          <cell r="E2356" t="str">
            <v>EA</v>
          </cell>
          <cell r="F2356">
            <v>6</v>
          </cell>
          <cell r="G2356" t="str">
            <v>75 cl x 6</v>
          </cell>
          <cell r="H2356" t="str">
            <v>U</v>
          </cell>
          <cell r="I2356" t="str">
            <v>Australia</v>
          </cell>
          <cell r="J2356" t="str">
            <v>Australia</v>
          </cell>
          <cell r="K2356" t="str">
            <v>Western Australia</v>
          </cell>
          <cell r="M2356" t="str">
            <v>Good</v>
          </cell>
          <cell r="N2356">
            <v>4.0125999999999999</v>
          </cell>
          <cell r="O2356">
            <v>2.6718999999999999</v>
          </cell>
        </row>
        <row r="2357">
          <cell r="B2357">
            <v>45050</v>
          </cell>
          <cell r="C2357" t="str">
            <v>XANADU CIRCA77 SAUV SEM22 75X6</v>
          </cell>
          <cell r="D2357" t="str">
            <v>Xanadu Circa 77 Sauvignon Blanc Semillon 2022</v>
          </cell>
          <cell r="E2357" t="str">
            <v>EA</v>
          </cell>
          <cell r="F2357">
            <v>6</v>
          </cell>
          <cell r="G2357" t="str">
            <v>75 cl x 6</v>
          </cell>
          <cell r="H2357" t="str">
            <v>U</v>
          </cell>
          <cell r="I2357" t="str">
            <v>Australia</v>
          </cell>
          <cell r="J2357" t="str">
            <v>Australia</v>
          </cell>
          <cell r="K2357" t="str">
            <v>Western Australia</v>
          </cell>
          <cell r="L2357" t="str">
            <v>Still White</v>
          </cell>
          <cell r="M2357" t="str">
            <v>Good</v>
          </cell>
          <cell r="N2357">
            <v>4.0125999999999999</v>
          </cell>
          <cell r="O2357">
            <v>2.6718999999999999</v>
          </cell>
        </row>
        <row r="2358">
          <cell r="B2358">
            <v>68304</v>
          </cell>
          <cell r="C2358" t="str">
            <v>XANADU EXMOOR CAB SAUV 75X6</v>
          </cell>
          <cell r="D2358" t="str">
            <v>Xanadu Exmoor Cabernet Sauvignon</v>
          </cell>
          <cell r="E2358" t="str">
            <v>EA</v>
          </cell>
          <cell r="F2358">
            <v>6</v>
          </cell>
          <cell r="G2358" t="str">
            <v>75 cl x 6</v>
          </cell>
          <cell r="H2358" t="str">
            <v>U</v>
          </cell>
          <cell r="I2358" t="str">
            <v>Australia</v>
          </cell>
          <cell r="J2358" t="str">
            <v>Australia</v>
          </cell>
          <cell r="K2358" t="str">
            <v>Western Australia</v>
          </cell>
          <cell r="M2358" t="str">
            <v>Good</v>
          </cell>
          <cell r="N2358">
            <v>4.0125999999999999</v>
          </cell>
          <cell r="O2358">
            <v>2.6718999999999999</v>
          </cell>
        </row>
        <row r="2359">
          <cell r="B2359">
            <v>70167</v>
          </cell>
          <cell r="C2359" t="str">
            <v>XANADU CIRCA 77 CHA 75X6</v>
          </cell>
          <cell r="D2359" t="str">
            <v>Xanadu Circa 77 Chardonnay</v>
          </cell>
          <cell r="E2359" t="str">
            <v>EA</v>
          </cell>
          <cell r="F2359">
            <v>6</v>
          </cell>
          <cell r="G2359" t="str">
            <v>75 cl x 6</v>
          </cell>
          <cell r="H2359" t="str">
            <v>U</v>
          </cell>
          <cell r="I2359" t="str">
            <v>Australia</v>
          </cell>
          <cell r="J2359" t="str">
            <v>Australia</v>
          </cell>
          <cell r="K2359" t="str">
            <v>Western Australia</v>
          </cell>
          <cell r="M2359" t="str">
            <v>Good</v>
          </cell>
          <cell r="N2359">
            <v>4.0125999999999999</v>
          </cell>
          <cell r="O2359">
            <v>2.6718999999999999</v>
          </cell>
        </row>
        <row r="2360">
          <cell r="B2360">
            <v>43381</v>
          </cell>
          <cell r="C2360" t="str">
            <v>ROCCA SAN GERMANO 18 75X6</v>
          </cell>
          <cell r="D2360" t="str">
            <v>Rocca di Frassinello San Germano 2018</v>
          </cell>
          <cell r="E2360" t="str">
            <v>EA</v>
          </cell>
          <cell r="F2360">
            <v>6</v>
          </cell>
          <cell r="G2360" t="str">
            <v>75 cl x 6</v>
          </cell>
          <cell r="H2360" t="str">
            <v>S</v>
          </cell>
          <cell r="I2360" t="str">
            <v>Italy</v>
          </cell>
          <cell r="J2360" t="str">
            <v>Italy</v>
          </cell>
          <cell r="K2360" t="str">
            <v>Toscana</v>
          </cell>
          <cell r="L2360" t="str">
            <v>Still Red</v>
          </cell>
          <cell r="M2360" t="str">
            <v>Best</v>
          </cell>
          <cell r="N2360">
            <v>44.311700000000002</v>
          </cell>
          <cell r="O2360">
            <v>3.2063000000000001</v>
          </cell>
        </row>
        <row r="2361">
          <cell r="B2361">
            <v>43580</v>
          </cell>
          <cell r="C2361" t="str">
            <v>ROCCA DI FRASSINELLO 18 75X6</v>
          </cell>
          <cell r="D2361" t="str">
            <v>Rocca di Frassinello 2018</v>
          </cell>
          <cell r="E2361" t="str">
            <v>EA</v>
          </cell>
          <cell r="F2361">
            <v>6</v>
          </cell>
          <cell r="G2361" t="str">
            <v>75 cl x 6</v>
          </cell>
          <cell r="H2361" t="str">
            <v>U</v>
          </cell>
          <cell r="I2361" t="str">
            <v>Italy</v>
          </cell>
          <cell r="J2361" t="str">
            <v>Italy</v>
          </cell>
          <cell r="K2361" t="str">
            <v>Toscana</v>
          </cell>
          <cell r="M2361" t="str">
            <v>Best</v>
          </cell>
          <cell r="N2361">
            <v>14.6602</v>
          </cell>
          <cell r="O2361">
            <v>2.6718999999999999</v>
          </cell>
        </row>
        <row r="2362">
          <cell r="B2362">
            <v>43755</v>
          </cell>
          <cell r="C2362" t="str">
            <v>SUGHERE DI FRASSINELLO 19 75X6</v>
          </cell>
          <cell r="D2362" t="str">
            <v>Sughere Rocca di Frassinello 2019</v>
          </cell>
          <cell r="E2362" t="str">
            <v>EA</v>
          </cell>
          <cell r="F2362">
            <v>6</v>
          </cell>
          <cell r="G2362" t="str">
            <v>75 cl x 6</v>
          </cell>
          <cell r="H2362" t="str">
            <v>U</v>
          </cell>
          <cell r="I2362" t="str">
            <v>Italy</v>
          </cell>
          <cell r="J2362" t="str">
            <v>Italy</v>
          </cell>
          <cell r="K2362" t="str">
            <v>Toscana</v>
          </cell>
          <cell r="M2362" t="str">
            <v>Best</v>
          </cell>
          <cell r="N2362">
            <v>9.8145000000000007</v>
          </cell>
          <cell r="O2362">
            <v>2.6718999999999999</v>
          </cell>
        </row>
        <row r="2363">
          <cell r="B2363">
            <v>43843</v>
          </cell>
          <cell r="C2363" t="str">
            <v>FRASSINELLO RIGOGOLO 19 75X6</v>
          </cell>
          <cell r="D2363" t="str">
            <v>Rocca di Frassinello Rigogolo 2019</v>
          </cell>
          <cell r="E2363" t="str">
            <v>EA</v>
          </cell>
          <cell r="F2363">
            <v>6</v>
          </cell>
          <cell r="G2363" t="str">
            <v>75 cl x 6</v>
          </cell>
          <cell r="H2363" t="str">
            <v>U</v>
          </cell>
          <cell r="I2363" t="str">
            <v>Italy</v>
          </cell>
          <cell r="J2363" t="str">
            <v>Italy</v>
          </cell>
          <cell r="K2363" t="str">
            <v>Toscana</v>
          </cell>
          <cell r="L2363" t="str">
            <v>Still Red</v>
          </cell>
          <cell r="M2363" t="str">
            <v>Good</v>
          </cell>
          <cell r="N2363">
            <v>4.1012000000000004</v>
          </cell>
          <cell r="O2363">
            <v>2.6718999999999999</v>
          </cell>
        </row>
        <row r="2364">
          <cell r="B2364">
            <v>44960</v>
          </cell>
          <cell r="C2364" t="str">
            <v>FW FRASINELLO SAN GERM 19 75X6</v>
          </cell>
          <cell r="D2364" t="str">
            <v>FW FRASINELLO SAN GERM 19 75X6</v>
          </cell>
          <cell r="E2364" t="str">
            <v>EA</v>
          </cell>
          <cell r="F2364">
            <v>6</v>
          </cell>
          <cell r="G2364" t="str">
            <v>75 cl x 6</v>
          </cell>
          <cell r="H2364" t="str">
            <v>S</v>
          </cell>
          <cell r="I2364" t="str">
            <v>Italy</v>
          </cell>
          <cell r="J2364" t="str">
            <v>Italy</v>
          </cell>
          <cell r="K2364" t="str">
            <v>Toscana</v>
          </cell>
          <cell r="L2364" t="str">
            <v>Still Red</v>
          </cell>
          <cell r="M2364" t="str">
            <v>Fine Wine</v>
          </cell>
          <cell r="N2364">
            <v>44.311700000000002</v>
          </cell>
          <cell r="O2364">
            <v>3.2063000000000001</v>
          </cell>
        </row>
        <row r="2365">
          <cell r="B2365">
            <v>45338</v>
          </cell>
          <cell r="C2365" t="str">
            <v>FRASSINELLO RIGOGOLO 21 75X6</v>
          </cell>
          <cell r="D2365" t="str">
            <v>Rocca di Frassinello Rigogolo 2021</v>
          </cell>
          <cell r="E2365" t="str">
            <v>EA</v>
          </cell>
          <cell r="F2365">
            <v>6</v>
          </cell>
          <cell r="G2365" t="str">
            <v>75 cl x 6</v>
          </cell>
          <cell r="H2365" t="str">
            <v>S</v>
          </cell>
          <cell r="I2365" t="str">
            <v>Italy</v>
          </cell>
          <cell r="J2365" t="str">
            <v>Italy</v>
          </cell>
          <cell r="K2365" t="str">
            <v>Toscana</v>
          </cell>
          <cell r="L2365" t="str">
            <v>Still Red</v>
          </cell>
          <cell r="M2365" t="str">
            <v>Good</v>
          </cell>
          <cell r="N2365">
            <v>4.1012000000000004</v>
          </cell>
          <cell r="O2365">
            <v>2.6718999999999999</v>
          </cell>
        </row>
        <row r="2366">
          <cell r="B2366">
            <v>45524</v>
          </cell>
          <cell r="C2366" t="str">
            <v>ROCCA D FRASSIN BIANCO 21 75X6</v>
          </cell>
          <cell r="D2366" t="str">
            <v>Rocca di Frassinello Bianco 2021</v>
          </cell>
          <cell r="E2366" t="str">
            <v>EA</v>
          </cell>
          <cell r="F2366">
            <v>6</v>
          </cell>
          <cell r="G2366" t="str">
            <v>75 cl x 6</v>
          </cell>
          <cell r="H2366" t="str">
            <v>S</v>
          </cell>
          <cell r="I2366" t="str">
            <v>Italy</v>
          </cell>
          <cell r="J2366" t="str">
            <v>Italy</v>
          </cell>
          <cell r="K2366" t="str">
            <v>Italy</v>
          </cell>
          <cell r="L2366" t="str">
            <v>Still White</v>
          </cell>
          <cell r="M2366" t="str">
            <v>Best</v>
          </cell>
          <cell r="N2366">
            <v>15.071999999999999</v>
          </cell>
          <cell r="O2366">
            <v>2.6718999999999999</v>
          </cell>
        </row>
        <row r="2367">
          <cell r="B2367">
            <v>73017</v>
          </cell>
          <cell r="C2367" t="str">
            <v>FRASSINELLO RIGOGOLO 16 75X6</v>
          </cell>
          <cell r="D2367" t="str">
            <v>Rocca di Frassinello Rigogolo 2016</v>
          </cell>
          <cell r="E2367" t="str">
            <v>EA</v>
          </cell>
          <cell r="F2367">
            <v>6</v>
          </cell>
          <cell r="G2367" t="str">
            <v>75 cl x 6</v>
          </cell>
          <cell r="H2367" t="str">
            <v>U</v>
          </cell>
          <cell r="I2367" t="str">
            <v>Italy</v>
          </cell>
          <cell r="J2367" t="str">
            <v>Italy</v>
          </cell>
          <cell r="K2367" t="str">
            <v>Toscana</v>
          </cell>
          <cell r="L2367" t="str">
            <v>Still Red</v>
          </cell>
          <cell r="M2367" t="str">
            <v>Good</v>
          </cell>
          <cell r="N2367">
            <v>3.9477000000000002</v>
          </cell>
          <cell r="O2367">
            <v>2.6718999999999999</v>
          </cell>
        </row>
        <row r="2368">
          <cell r="B2368">
            <v>75156</v>
          </cell>
          <cell r="C2368" t="str">
            <v>FW ROCCA DI FRASS BEAUB17 75X6</v>
          </cell>
          <cell r="D2368" t="str">
            <v>Rocca di Frassinello Beaubourg 2017</v>
          </cell>
          <cell r="E2368" t="str">
            <v>EA</v>
          </cell>
          <cell r="F2368">
            <v>6</v>
          </cell>
          <cell r="G2368" t="str">
            <v>75 cl x 6</v>
          </cell>
          <cell r="H2368" t="str">
            <v>U</v>
          </cell>
          <cell r="I2368" t="str">
            <v>Italy</v>
          </cell>
          <cell r="J2368" t="str">
            <v>Italy</v>
          </cell>
          <cell r="K2368" t="str">
            <v>Italy</v>
          </cell>
          <cell r="L2368" t="str">
            <v>Still Red</v>
          </cell>
          <cell r="M2368" t="str">
            <v>Fine Wine</v>
          </cell>
          <cell r="N2368">
            <v>14.816700000000001</v>
          </cell>
          <cell r="O2368">
            <v>2.6718999999999999</v>
          </cell>
        </row>
        <row r="2369">
          <cell r="B2369">
            <v>75223</v>
          </cell>
          <cell r="C2369" t="str">
            <v>FRASSINELLO RIGOGOLO 17 75X6</v>
          </cell>
          <cell r="D2369" t="str">
            <v>Rocca di Frassinello Rigogolo 2017</v>
          </cell>
          <cell r="E2369" t="str">
            <v>EA</v>
          </cell>
          <cell r="F2369">
            <v>6</v>
          </cell>
          <cell r="G2369" t="str">
            <v>75 cl x 6</v>
          </cell>
          <cell r="H2369" t="str">
            <v>S</v>
          </cell>
          <cell r="I2369" t="str">
            <v>Italy</v>
          </cell>
          <cell r="J2369" t="str">
            <v>Italy</v>
          </cell>
          <cell r="K2369" t="str">
            <v>Toscana</v>
          </cell>
          <cell r="L2369" t="str">
            <v>Still Red</v>
          </cell>
          <cell r="M2369" t="str">
            <v>Good</v>
          </cell>
          <cell r="N2369">
            <v>4.1920999999999999</v>
          </cell>
          <cell r="O2369">
            <v>2.6718999999999999</v>
          </cell>
        </row>
        <row r="2370">
          <cell r="B2370">
            <v>7522216</v>
          </cell>
          <cell r="C2370" t="str">
            <v>SUGHERE DI FRASSINELLO 16 75X6</v>
          </cell>
          <cell r="D2370" t="str">
            <v>Sughere Rocca di Frassinello 2016</v>
          </cell>
          <cell r="E2370" t="str">
            <v>EA</v>
          </cell>
          <cell r="F2370">
            <v>6</v>
          </cell>
          <cell r="G2370" t="str">
            <v>75 cl x 6</v>
          </cell>
          <cell r="H2370" t="str">
            <v>U</v>
          </cell>
          <cell r="I2370" t="str">
            <v>Italy</v>
          </cell>
          <cell r="J2370" t="str">
            <v>Italy</v>
          </cell>
          <cell r="K2370" t="str">
            <v>Toscana</v>
          </cell>
          <cell r="M2370" t="str">
            <v>Best</v>
          </cell>
          <cell r="N2370">
            <v>7.4676</v>
          </cell>
          <cell r="O2370">
            <v>2.6718999999999999</v>
          </cell>
        </row>
        <row r="2371">
          <cell r="B2371">
            <v>7522217</v>
          </cell>
          <cell r="C2371" t="str">
            <v>SUGHERE DI FRASSINELLO 17 75X6</v>
          </cell>
          <cell r="D2371" t="str">
            <v>Sughere Rocca di Frassinello 2017</v>
          </cell>
          <cell r="E2371" t="str">
            <v>EA</v>
          </cell>
          <cell r="F2371">
            <v>6</v>
          </cell>
          <cell r="G2371" t="str">
            <v>75 cl x 6</v>
          </cell>
          <cell r="H2371" t="str">
            <v>U</v>
          </cell>
          <cell r="I2371" t="str">
            <v>Italy</v>
          </cell>
          <cell r="J2371" t="str">
            <v>Italy</v>
          </cell>
          <cell r="K2371" t="str">
            <v>Toscana</v>
          </cell>
          <cell r="M2371" t="str">
            <v>Best</v>
          </cell>
          <cell r="N2371">
            <v>7.5827</v>
          </cell>
          <cell r="O2371">
            <v>2.6718999999999999</v>
          </cell>
        </row>
        <row r="2372">
          <cell r="B2372">
            <v>7522219</v>
          </cell>
          <cell r="C2372" t="str">
            <v>SUGHERE DI FRASSINELLO 19 75X6</v>
          </cell>
          <cell r="D2372" t="str">
            <v>Sughere Rocca di Frassinello 2019</v>
          </cell>
          <cell r="E2372" t="str">
            <v>EA</v>
          </cell>
          <cell r="F2372">
            <v>6</v>
          </cell>
          <cell r="G2372" t="str">
            <v>75 cl x 6</v>
          </cell>
          <cell r="H2372" t="str">
            <v>U</v>
          </cell>
          <cell r="I2372" t="str">
            <v>Italy</v>
          </cell>
          <cell r="J2372" t="str">
            <v>Italy</v>
          </cell>
          <cell r="K2372" t="str">
            <v>Toscana</v>
          </cell>
          <cell r="M2372" t="str">
            <v>Best</v>
          </cell>
          <cell r="N2372">
            <v>7.6451000000000002</v>
          </cell>
          <cell r="O2372">
            <v>2.6718999999999999</v>
          </cell>
        </row>
        <row r="2373">
          <cell r="B2373">
            <v>7522220</v>
          </cell>
          <cell r="C2373" t="str">
            <v>SUGHERE DI FRASSINELLO 20 75X6</v>
          </cell>
          <cell r="D2373" t="str">
            <v>Sughere Rocca di Frassinello 2020</v>
          </cell>
          <cell r="E2373" t="str">
            <v>EA</v>
          </cell>
          <cell r="F2373">
            <v>6</v>
          </cell>
          <cell r="G2373" t="str">
            <v>75 cl x 6</v>
          </cell>
          <cell r="H2373" t="str">
            <v>S</v>
          </cell>
          <cell r="I2373" t="str">
            <v>Italy</v>
          </cell>
          <cell r="J2373" t="str">
            <v>Italy</v>
          </cell>
          <cell r="K2373" t="str">
            <v>Toscana</v>
          </cell>
          <cell r="M2373" t="str">
            <v>Best</v>
          </cell>
          <cell r="N2373">
            <v>7.61</v>
          </cell>
          <cell r="O2373">
            <v>2.6718999999999999</v>
          </cell>
        </row>
        <row r="2374">
          <cell r="B2374">
            <v>7639316</v>
          </cell>
          <cell r="C2374" t="str">
            <v>ROCCA DI FRASSINELLO 16 75X6</v>
          </cell>
          <cell r="D2374" t="str">
            <v>Rocca di Frassinello 2016</v>
          </cell>
          <cell r="E2374" t="str">
            <v>EA</v>
          </cell>
          <cell r="F2374">
            <v>6</v>
          </cell>
          <cell r="G2374" t="str">
            <v>75 cl x 6</v>
          </cell>
          <cell r="H2374" t="str">
            <v>U</v>
          </cell>
          <cell r="I2374" t="str">
            <v>Italy</v>
          </cell>
          <cell r="J2374" t="str">
            <v>Italy</v>
          </cell>
          <cell r="K2374" t="str">
            <v>Toscana</v>
          </cell>
          <cell r="M2374" t="str">
            <v>Best</v>
          </cell>
          <cell r="N2374">
            <v>13.891400000000001</v>
          </cell>
          <cell r="O2374">
            <v>2.6718999999999999</v>
          </cell>
        </row>
        <row r="2375">
          <cell r="B2375">
            <v>7639317</v>
          </cell>
          <cell r="C2375" t="str">
            <v>ROCCA DI FRASSINELLO 17 75X6</v>
          </cell>
          <cell r="D2375" t="str">
            <v>Rocca di Frassinello 2017</v>
          </cell>
          <cell r="E2375" t="str">
            <v>EA</v>
          </cell>
          <cell r="F2375">
            <v>6</v>
          </cell>
          <cell r="G2375" t="str">
            <v>75 cl x 6</v>
          </cell>
          <cell r="H2375" t="str">
            <v>U</v>
          </cell>
          <cell r="I2375" t="str">
            <v>Italy</v>
          </cell>
          <cell r="J2375" t="str">
            <v>Italy</v>
          </cell>
          <cell r="K2375" t="str">
            <v>Toscana</v>
          </cell>
          <cell r="M2375" t="str">
            <v>Best</v>
          </cell>
          <cell r="N2375">
            <v>14.6602</v>
          </cell>
          <cell r="O2375">
            <v>2.6718999999999999</v>
          </cell>
        </row>
        <row r="2376">
          <cell r="B2376">
            <v>7639318</v>
          </cell>
          <cell r="C2376" t="str">
            <v>ROCCA DI FRASSINELLO 18 75X6</v>
          </cell>
          <cell r="D2376" t="str">
            <v>Rocca di Frassinello 2018</v>
          </cell>
          <cell r="E2376" t="str">
            <v>EA</v>
          </cell>
          <cell r="F2376">
            <v>6</v>
          </cell>
          <cell r="G2376" t="str">
            <v>75 cl x 6</v>
          </cell>
          <cell r="H2376" t="str">
            <v>U</v>
          </cell>
          <cell r="I2376" t="str">
            <v>Italy</v>
          </cell>
          <cell r="J2376" t="str">
            <v>Italy</v>
          </cell>
          <cell r="K2376" t="str">
            <v>Toscana</v>
          </cell>
          <cell r="M2376" t="str">
            <v>Best</v>
          </cell>
          <cell r="N2376">
            <v>14.6875</v>
          </cell>
          <cell r="O2376">
            <v>2.6718999999999999</v>
          </cell>
        </row>
        <row r="2377">
          <cell r="B2377">
            <v>7639319</v>
          </cell>
          <cell r="C2377" t="str">
            <v>ROCCA DI FRASSINELLO 75X6</v>
          </cell>
          <cell r="D2377" t="str">
            <v>Rocca di Frassinello 2019</v>
          </cell>
          <cell r="E2377" t="str">
            <v>EA</v>
          </cell>
          <cell r="F2377">
            <v>6</v>
          </cell>
          <cell r="G2377" t="str">
            <v>75 cl x 6</v>
          </cell>
          <cell r="H2377" t="str">
            <v>S</v>
          </cell>
          <cell r="I2377" t="str">
            <v>Italy</v>
          </cell>
          <cell r="J2377" t="str">
            <v>Italy</v>
          </cell>
          <cell r="K2377" t="str">
            <v>Toscana</v>
          </cell>
          <cell r="M2377" t="str">
            <v>Best</v>
          </cell>
          <cell r="N2377">
            <v>15.071999999999999</v>
          </cell>
          <cell r="O2377">
            <v>2.6718999999999999</v>
          </cell>
        </row>
        <row r="2378">
          <cell r="B2378">
            <v>75970</v>
          </cell>
          <cell r="C2378" t="str">
            <v>ROCCA DI FRASS BEAUB 17 150X1</v>
          </cell>
          <cell r="D2378" t="str">
            <v>Rocca di Frassinello Beaubourg 2017</v>
          </cell>
          <cell r="E2378" t="str">
            <v>CS</v>
          </cell>
          <cell r="F2378">
            <v>1</v>
          </cell>
          <cell r="G2378" t="str">
            <v>150cl x 1</v>
          </cell>
          <cell r="H2378" t="str">
            <v>U</v>
          </cell>
          <cell r="I2378" t="str">
            <v>Italy</v>
          </cell>
          <cell r="J2378" t="str">
            <v>Italy</v>
          </cell>
          <cell r="K2378" t="str">
            <v>Toscana</v>
          </cell>
          <cell r="L2378" t="str">
            <v>Still Red</v>
          </cell>
          <cell r="M2378" t="str">
            <v>Best</v>
          </cell>
          <cell r="N2378">
            <v>28.630099999999999</v>
          </cell>
          <cell r="O2378">
            <v>5.3437999999999999</v>
          </cell>
        </row>
        <row r="2379">
          <cell r="B2379">
            <v>4136218</v>
          </cell>
          <cell r="C2379" t="str">
            <v>ROYAL TOKAJI LATE HVST 18 50X6</v>
          </cell>
          <cell r="D2379" t="str">
            <v>Royal Tokaji Late Harvest 2018</v>
          </cell>
          <cell r="E2379" t="str">
            <v>EA</v>
          </cell>
          <cell r="F2379">
            <v>6</v>
          </cell>
          <cell r="G2379" t="str">
            <v>50 cl x 6</v>
          </cell>
          <cell r="H2379" t="str">
            <v>S</v>
          </cell>
          <cell r="I2379" t="str">
            <v>Hungary</v>
          </cell>
          <cell r="J2379" t="str">
            <v>Hungary</v>
          </cell>
          <cell r="K2379" t="str">
            <v>Tokaj</v>
          </cell>
          <cell r="M2379" t="str">
            <v>Best</v>
          </cell>
          <cell r="N2379">
            <v>5.9496000000000002</v>
          </cell>
          <cell r="O2379">
            <v>1.7813000000000001</v>
          </cell>
        </row>
        <row r="2380">
          <cell r="B2380">
            <v>67079</v>
          </cell>
          <cell r="C2380" t="str">
            <v>GRAN HACIENDA SAUV 75X6</v>
          </cell>
          <cell r="D2380" t="str">
            <v>Santa Rita Gran Hacienda Sauvignon Blanc, Central Valley</v>
          </cell>
          <cell r="E2380" t="str">
            <v>EA</v>
          </cell>
          <cell r="F2380">
            <v>6</v>
          </cell>
          <cell r="G2380" t="str">
            <v>75 cl x 6</v>
          </cell>
          <cell r="H2380" t="str">
            <v>S</v>
          </cell>
          <cell r="I2380" t="str">
            <v>Chile</v>
          </cell>
          <cell r="J2380" t="str">
            <v>Chile</v>
          </cell>
          <cell r="K2380" t="str">
            <v>Central Valley</v>
          </cell>
          <cell r="M2380" t="str">
            <v>Price Fighter</v>
          </cell>
          <cell r="N2380">
            <v>2.3395999999999999</v>
          </cell>
          <cell r="O2380">
            <v>2.6718999999999999</v>
          </cell>
        </row>
        <row r="2381">
          <cell r="B2381">
            <v>67083</v>
          </cell>
          <cell r="C2381" t="str">
            <v>GRAN HACIENDA CAB FRANC 75X6</v>
          </cell>
          <cell r="D2381" t="str">
            <v>Santa Rita Gran Hacienda Cabernet Franc</v>
          </cell>
          <cell r="E2381" t="str">
            <v>EA</v>
          </cell>
          <cell r="F2381">
            <v>6</v>
          </cell>
          <cell r="G2381" t="str">
            <v>75 cl x 6</v>
          </cell>
          <cell r="H2381" t="str">
            <v>S</v>
          </cell>
          <cell r="I2381" t="str">
            <v>Chile</v>
          </cell>
          <cell r="J2381" t="str">
            <v>Chile</v>
          </cell>
          <cell r="K2381" t="str">
            <v>Central Valley</v>
          </cell>
          <cell r="M2381" t="str">
            <v>Good</v>
          </cell>
          <cell r="N2381">
            <v>2.3395999999999999</v>
          </cell>
          <cell r="O2381">
            <v>2.6718999999999999</v>
          </cell>
        </row>
        <row r="2382">
          <cell r="B2382">
            <v>67085</v>
          </cell>
          <cell r="C2382" t="str">
            <v>GRAN HACIENDA MERLOT 75X6</v>
          </cell>
          <cell r="D2382" t="str">
            <v>Santa Rita Gran Hacienda Merlot</v>
          </cell>
          <cell r="E2382" t="str">
            <v>EA</v>
          </cell>
          <cell r="F2382">
            <v>6</v>
          </cell>
          <cell r="G2382" t="str">
            <v>75 cl x 6</v>
          </cell>
          <cell r="H2382" t="str">
            <v>S</v>
          </cell>
          <cell r="I2382" t="str">
            <v>Chile</v>
          </cell>
          <cell r="J2382" t="str">
            <v>Chile</v>
          </cell>
          <cell r="K2382" t="str">
            <v>Central Valley</v>
          </cell>
          <cell r="M2382" t="str">
            <v>Good</v>
          </cell>
          <cell r="N2382">
            <v>2.3395999999999999</v>
          </cell>
          <cell r="O2382">
            <v>2.6718999999999999</v>
          </cell>
        </row>
        <row r="2383">
          <cell r="B2383">
            <v>67086</v>
          </cell>
          <cell r="C2383" t="str">
            <v>GRAN HACIENDA CAB SAUV 75X6</v>
          </cell>
          <cell r="D2383" t="str">
            <v>Santa Rita Gran Hacienda Cabernet Sauvignon</v>
          </cell>
          <cell r="E2383" t="str">
            <v>EA</v>
          </cell>
          <cell r="F2383">
            <v>6</v>
          </cell>
          <cell r="G2383" t="str">
            <v>75 cl x 6</v>
          </cell>
          <cell r="H2383" t="str">
            <v>S</v>
          </cell>
          <cell r="I2383" t="str">
            <v>Chile</v>
          </cell>
          <cell r="J2383" t="str">
            <v>Chile</v>
          </cell>
          <cell r="K2383" t="str">
            <v>Central Valley</v>
          </cell>
          <cell r="M2383" t="str">
            <v>Good</v>
          </cell>
          <cell r="N2383">
            <v>2.3395999999999999</v>
          </cell>
          <cell r="O2383">
            <v>2.6718999999999999</v>
          </cell>
        </row>
        <row r="2384">
          <cell r="B2384">
            <v>69901</v>
          </cell>
          <cell r="C2384" t="str">
            <v>GRAN HACIENDA PINOT NO 75X6</v>
          </cell>
          <cell r="D2384" t="str">
            <v>Santa Rita Gran Hacienda Pinot Noir</v>
          </cell>
          <cell r="E2384" t="str">
            <v>EA</v>
          </cell>
          <cell r="F2384">
            <v>6</v>
          </cell>
          <cell r="G2384" t="str">
            <v>75 cl x 6</v>
          </cell>
          <cell r="H2384" t="str">
            <v>S</v>
          </cell>
          <cell r="I2384" t="str">
            <v>Chile</v>
          </cell>
          <cell r="J2384" t="str">
            <v>Chile</v>
          </cell>
          <cell r="K2384" t="str">
            <v>Aconcagua Valley</v>
          </cell>
          <cell r="M2384" t="str">
            <v>Good</v>
          </cell>
          <cell r="N2384">
            <v>2.3395999999999999</v>
          </cell>
          <cell r="O2384">
            <v>2.6718999999999999</v>
          </cell>
        </row>
        <row r="2385">
          <cell r="B2385">
            <v>70128</v>
          </cell>
          <cell r="C2385" t="str">
            <v>GRAN HACIENDA CHARD 75X6</v>
          </cell>
          <cell r="D2385" t="str">
            <v>Santa Rita Gran Hacienda Chardonnay</v>
          </cell>
          <cell r="E2385" t="str">
            <v>EA</v>
          </cell>
          <cell r="F2385">
            <v>6</v>
          </cell>
          <cell r="G2385" t="str">
            <v>75 cl x 6</v>
          </cell>
          <cell r="H2385" t="str">
            <v>S</v>
          </cell>
          <cell r="I2385" t="str">
            <v>Chile</v>
          </cell>
          <cell r="J2385" t="str">
            <v>Chile</v>
          </cell>
          <cell r="K2385" t="str">
            <v>Central Valley</v>
          </cell>
          <cell r="M2385" t="str">
            <v>Good</v>
          </cell>
          <cell r="N2385">
            <v>2.3395999999999999</v>
          </cell>
          <cell r="O2385">
            <v>2.6718999999999999</v>
          </cell>
        </row>
        <row r="2386">
          <cell r="B2386">
            <v>71017</v>
          </cell>
          <cell r="C2386" t="str">
            <v>GRAN HACIENDA CARMENERE 75X6</v>
          </cell>
          <cell r="D2386" t="str">
            <v>Santa Rita Gran Hacienda Carmenere</v>
          </cell>
          <cell r="E2386" t="str">
            <v>EA</v>
          </cell>
          <cell r="F2386">
            <v>6</v>
          </cell>
          <cell r="G2386" t="str">
            <v>75 cl x 6</v>
          </cell>
          <cell r="H2386" t="str">
            <v>U</v>
          </cell>
          <cell r="I2386" t="str">
            <v>Chile</v>
          </cell>
          <cell r="J2386" t="str">
            <v>Chile</v>
          </cell>
          <cell r="K2386" t="str">
            <v>Central Valley</v>
          </cell>
          <cell r="M2386" t="str">
            <v>Good</v>
          </cell>
          <cell r="N2386">
            <v>0.43959999999999999</v>
          </cell>
          <cell r="O2386">
            <v>2.6718999999999999</v>
          </cell>
        </row>
        <row r="2387">
          <cell r="B2387">
            <v>72293</v>
          </cell>
          <cell r="C2387" t="str">
            <v>GRAN HACIENDA SHIRAZ 75x6</v>
          </cell>
          <cell r="D2387" t="str">
            <v>Santa Rita Gran Hacienda Shiraz MV</v>
          </cell>
          <cell r="E2387" t="str">
            <v>EA</v>
          </cell>
          <cell r="F2387">
            <v>6</v>
          </cell>
          <cell r="G2387" t="str">
            <v>75 cl x 6</v>
          </cell>
          <cell r="H2387" t="str">
            <v>S</v>
          </cell>
          <cell r="I2387" t="str">
            <v>Chile</v>
          </cell>
          <cell r="J2387" t="str">
            <v>Chile</v>
          </cell>
          <cell r="K2387" t="str">
            <v>Central Valley</v>
          </cell>
          <cell r="L2387" t="str">
            <v>Still Red</v>
          </cell>
          <cell r="M2387" t="str">
            <v>Good</v>
          </cell>
          <cell r="N2387">
            <v>2.3395999999999999</v>
          </cell>
          <cell r="O2387">
            <v>2.6718999999999999</v>
          </cell>
        </row>
        <row r="2388">
          <cell r="B2388">
            <v>37472</v>
          </cell>
          <cell r="C2388" t="str">
            <v>MEDALLA REAL CAB SAUV 75X6</v>
          </cell>
          <cell r="D2388" t="str">
            <v>Santa Rita Medalla Real Gran Reserva Cabernet Sauvignon, Maipo</v>
          </cell>
          <cell r="E2388" t="str">
            <v>EA</v>
          </cell>
          <cell r="F2388">
            <v>6</v>
          </cell>
          <cell r="G2388" t="str">
            <v>75 cl x 6</v>
          </cell>
          <cell r="H2388" t="str">
            <v>S</v>
          </cell>
          <cell r="I2388" t="str">
            <v>Chile</v>
          </cell>
          <cell r="J2388" t="str">
            <v>Chile</v>
          </cell>
          <cell r="K2388" t="str">
            <v>Maipo Valley</v>
          </cell>
          <cell r="L2388" t="str">
            <v>Still Red</v>
          </cell>
          <cell r="M2388" t="str">
            <v>Good</v>
          </cell>
          <cell r="N2388">
            <v>4.4396000000000004</v>
          </cell>
          <cell r="O2388">
            <v>2.6718999999999999</v>
          </cell>
        </row>
        <row r="2389">
          <cell r="B2389">
            <v>37473</v>
          </cell>
          <cell r="C2389" t="str">
            <v>MEDALLA REAL CARMENERE 75X6</v>
          </cell>
          <cell r="D2389" t="str">
            <v>Santa Rita Medalla Real Gran Reserva Carmenère, Colchagua</v>
          </cell>
          <cell r="E2389" t="str">
            <v>EA</v>
          </cell>
          <cell r="F2389">
            <v>6</v>
          </cell>
          <cell r="G2389" t="str">
            <v>75 cl x 6</v>
          </cell>
          <cell r="H2389" t="str">
            <v>S</v>
          </cell>
          <cell r="I2389" t="str">
            <v>Chile</v>
          </cell>
          <cell r="J2389" t="str">
            <v>Chile</v>
          </cell>
          <cell r="K2389" t="str">
            <v>Colchagua Valley</v>
          </cell>
          <cell r="L2389" t="str">
            <v>Still Red</v>
          </cell>
          <cell r="M2389" t="str">
            <v>Good</v>
          </cell>
          <cell r="N2389">
            <v>4.4396000000000004</v>
          </cell>
          <cell r="O2389">
            <v>2.6718999999999999</v>
          </cell>
        </row>
        <row r="2390">
          <cell r="B2390">
            <v>37474</v>
          </cell>
          <cell r="C2390" t="str">
            <v>MEDALLA REAL CHARD 75X6</v>
          </cell>
          <cell r="D2390" t="str">
            <v>Santa Rita Medalla Real Gran Reserva Chardonnay, Limari</v>
          </cell>
          <cell r="E2390" t="str">
            <v>EA</v>
          </cell>
          <cell r="F2390">
            <v>6</v>
          </cell>
          <cell r="G2390" t="str">
            <v>75 cl x 6</v>
          </cell>
          <cell r="H2390" t="str">
            <v>S</v>
          </cell>
          <cell r="I2390" t="str">
            <v>Chile</v>
          </cell>
          <cell r="J2390" t="str">
            <v>Chile</v>
          </cell>
          <cell r="K2390" t="str">
            <v>Coquimbo</v>
          </cell>
          <cell r="L2390" t="str">
            <v>Still White</v>
          </cell>
          <cell r="M2390" t="str">
            <v>Good</v>
          </cell>
          <cell r="N2390">
            <v>4.4396000000000004</v>
          </cell>
          <cell r="O2390">
            <v>2.6718999999999999</v>
          </cell>
        </row>
        <row r="2391">
          <cell r="B2391">
            <v>43991</v>
          </cell>
          <cell r="C2391" t="str">
            <v>NICOLIS SECCAL RIPASSO 19 75X6</v>
          </cell>
          <cell r="D2391" t="str">
            <v>Valpolicella Classico Superiore Seccal 'Ripasso' Nicolis 2019</v>
          </cell>
          <cell r="E2391" t="str">
            <v>EA</v>
          </cell>
          <cell r="F2391">
            <v>6</v>
          </cell>
          <cell r="G2391" t="str">
            <v>75 cl x 6</v>
          </cell>
          <cell r="H2391" t="str">
            <v>S</v>
          </cell>
          <cell r="I2391" t="str">
            <v>Italy</v>
          </cell>
          <cell r="J2391" t="str">
            <v>Italy</v>
          </cell>
          <cell r="K2391" t="str">
            <v>Veneto</v>
          </cell>
          <cell r="M2391" t="str">
            <v>Better</v>
          </cell>
          <cell r="N2391">
            <v>6.5486000000000004</v>
          </cell>
          <cell r="O2391">
            <v>2.6718999999999999</v>
          </cell>
        </row>
        <row r="2392">
          <cell r="B2392">
            <v>71908</v>
          </cell>
          <cell r="C2392" t="str">
            <v>NICOLIS VALPOL CLASSICO17 75X6</v>
          </cell>
          <cell r="D2392" t="str">
            <v>Valpolicella Classico Nicolis 2017</v>
          </cell>
          <cell r="E2392" t="str">
            <v>EA</v>
          </cell>
          <cell r="F2392">
            <v>6</v>
          </cell>
          <cell r="G2392" t="str">
            <v>75 cl x 6</v>
          </cell>
          <cell r="H2392" t="str">
            <v>U</v>
          </cell>
          <cell r="I2392" t="str">
            <v>Italy</v>
          </cell>
          <cell r="J2392" t="str">
            <v>Italy</v>
          </cell>
          <cell r="K2392" t="str">
            <v>Veneto</v>
          </cell>
          <cell r="M2392" t="str">
            <v>Good</v>
          </cell>
          <cell r="N2392">
            <v>3.8586</v>
          </cell>
          <cell r="O2392">
            <v>2.6718999999999999</v>
          </cell>
        </row>
        <row r="2393">
          <cell r="B2393">
            <v>72380</v>
          </cell>
          <cell r="C2393" t="str">
            <v>NICOLIS VALPOL CLASSICO18 75X6</v>
          </cell>
          <cell r="D2393" t="str">
            <v>Valpolicella Classico Nicolis 2018</v>
          </cell>
          <cell r="E2393" t="str">
            <v>EA</v>
          </cell>
          <cell r="F2393">
            <v>6</v>
          </cell>
          <cell r="G2393" t="str">
            <v>75 cl x 6</v>
          </cell>
          <cell r="H2393" t="str">
            <v>U</v>
          </cell>
          <cell r="I2393" t="str">
            <v>France</v>
          </cell>
          <cell r="J2393" t="str">
            <v>Italy</v>
          </cell>
          <cell r="K2393" t="str">
            <v>Veneto</v>
          </cell>
          <cell r="M2393" t="str">
            <v>Good</v>
          </cell>
          <cell r="N2393">
            <v>3.7987000000000002</v>
          </cell>
          <cell r="O2393">
            <v>2.6718999999999999</v>
          </cell>
        </row>
        <row r="2394">
          <cell r="B2394">
            <v>75164</v>
          </cell>
          <cell r="C2394" t="str">
            <v>NICOLIS VALPOL CLASSICO19 75X6</v>
          </cell>
          <cell r="D2394" t="str">
            <v>Valpolicella Classico Nicolis 2019</v>
          </cell>
          <cell r="E2394" t="str">
            <v>EA</v>
          </cell>
          <cell r="F2394">
            <v>6</v>
          </cell>
          <cell r="G2394" t="str">
            <v>75 cl x 6</v>
          </cell>
          <cell r="H2394" t="str">
            <v>S</v>
          </cell>
          <cell r="I2394" t="str">
            <v>Italy</v>
          </cell>
          <cell r="J2394" t="str">
            <v>Italy</v>
          </cell>
          <cell r="K2394" t="str">
            <v>Veneto</v>
          </cell>
          <cell r="M2394" t="str">
            <v>Good</v>
          </cell>
          <cell r="N2394">
            <v>3.9169999999999998</v>
          </cell>
          <cell r="O2394">
            <v>2.6718999999999999</v>
          </cell>
        </row>
        <row r="2395">
          <cell r="B2395">
            <v>76158</v>
          </cell>
          <cell r="C2395" t="str">
            <v>NICOLIS SECCAL RIPASSO 17 75X6</v>
          </cell>
          <cell r="D2395" t="str">
            <v>Valpolicella Classico Superiore Seccal 'Ripasso' Nicolis 2017</v>
          </cell>
          <cell r="E2395" t="str">
            <v>EA</v>
          </cell>
          <cell r="F2395">
            <v>6</v>
          </cell>
          <cell r="G2395" t="str">
            <v>75 cl x 6</v>
          </cell>
          <cell r="H2395" t="str">
            <v>U</v>
          </cell>
          <cell r="I2395" t="str">
            <v>Italy</v>
          </cell>
          <cell r="J2395" t="str">
            <v>Italy</v>
          </cell>
          <cell r="K2395" t="str">
            <v>Veneto</v>
          </cell>
          <cell r="M2395" t="str">
            <v>Better</v>
          </cell>
          <cell r="N2395">
            <v>6.5213000000000001</v>
          </cell>
          <cell r="O2395">
            <v>2.6718999999999999</v>
          </cell>
        </row>
        <row r="2396">
          <cell r="B2396">
            <v>4251615</v>
          </cell>
          <cell r="C2396" t="str">
            <v>NICOLIS AMARONE 15 75X6</v>
          </cell>
          <cell r="D2396" t="str">
            <v>Nicolis Amarone Della Valpolicella Classico 2015</v>
          </cell>
          <cell r="E2396" t="str">
            <v>EA</v>
          </cell>
          <cell r="F2396">
            <v>6</v>
          </cell>
          <cell r="G2396" t="str">
            <v>75 cl x 6</v>
          </cell>
          <cell r="H2396" t="str">
            <v>U</v>
          </cell>
          <cell r="I2396" t="str">
            <v>Italy</v>
          </cell>
          <cell r="J2396" t="str">
            <v>Italy</v>
          </cell>
          <cell r="K2396" t="str">
            <v>Veneto</v>
          </cell>
          <cell r="M2396" t="str">
            <v>Best</v>
          </cell>
          <cell r="N2396">
            <v>14.789400000000001</v>
          </cell>
          <cell r="O2396">
            <v>3.2063000000000001</v>
          </cell>
        </row>
        <row r="2397">
          <cell r="B2397">
            <v>4251616</v>
          </cell>
          <cell r="C2397" t="str">
            <v>NICOLIS AMARONE 16 75X6</v>
          </cell>
          <cell r="D2397" t="str">
            <v>Nicolis Amarone Della Valpolicella Classico 2016</v>
          </cell>
          <cell r="E2397" t="str">
            <v>EA</v>
          </cell>
          <cell r="F2397">
            <v>6</v>
          </cell>
          <cell r="G2397" t="str">
            <v>75 cl x 6</v>
          </cell>
          <cell r="H2397" t="str">
            <v>U</v>
          </cell>
          <cell r="I2397" t="str">
            <v>Italy</v>
          </cell>
          <cell r="J2397" t="str">
            <v>Italy</v>
          </cell>
          <cell r="K2397" t="str">
            <v>Veneto</v>
          </cell>
          <cell r="M2397" t="str">
            <v>Best</v>
          </cell>
          <cell r="N2397">
            <v>15.2767</v>
          </cell>
          <cell r="O2397">
            <v>3.2063000000000001</v>
          </cell>
        </row>
        <row r="2398">
          <cell r="B2398">
            <v>4251617</v>
          </cell>
          <cell r="C2398" t="str">
            <v>NICOLIS AMARONE 17 75X6</v>
          </cell>
          <cell r="D2398" t="str">
            <v>Nicolis Amarone Della Valpolicella Classico 2017</v>
          </cell>
          <cell r="E2398" t="str">
            <v>EA</v>
          </cell>
          <cell r="F2398">
            <v>6</v>
          </cell>
          <cell r="G2398" t="str">
            <v>75 cl x 6</v>
          </cell>
          <cell r="H2398" t="str">
            <v>S</v>
          </cell>
          <cell r="I2398" t="str">
            <v>Italy</v>
          </cell>
          <cell r="J2398" t="str">
            <v>Italy</v>
          </cell>
          <cell r="K2398" t="str">
            <v>Veneto</v>
          </cell>
          <cell r="M2398" t="str">
            <v>Best</v>
          </cell>
          <cell r="N2398">
            <v>15.2767</v>
          </cell>
          <cell r="O2398">
            <v>3.3130999999999999</v>
          </cell>
        </row>
        <row r="2399">
          <cell r="B2399">
            <v>7431111</v>
          </cell>
          <cell r="C2399" t="str">
            <v>NICOLIS AMBROSAN AMARON11 75X6</v>
          </cell>
          <cell r="D2399" t="str">
            <v>Amarone della Valpolicella Classico Ambrosan Nicolis 2011</v>
          </cell>
          <cell r="E2399" t="str">
            <v>EA</v>
          </cell>
          <cell r="F2399">
            <v>6</v>
          </cell>
          <cell r="G2399" t="str">
            <v>75 cl x 6</v>
          </cell>
          <cell r="H2399" t="str">
            <v>S</v>
          </cell>
          <cell r="I2399" t="str">
            <v>Italy</v>
          </cell>
          <cell r="J2399" t="str">
            <v>Italy</v>
          </cell>
          <cell r="K2399" t="str">
            <v>Veneto</v>
          </cell>
          <cell r="M2399" t="str">
            <v>Best</v>
          </cell>
          <cell r="N2399">
            <v>22.206499999999998</v>
          </cell>
          <cell r="O2399">
            <v>3.42</v>
          </cell>
        </row>
        <row r="2400">
          <cell r="B2400">
            <v>74022</v>
          </cell>
          <cell r="C2400" t="str">
            <v>NICOLIS RECIOTO 17 50X6</v>
          </cell>
          <cell r="D2400" t="str">
            <v>Nicolis Recioto della Valpolicella Classico 2017</v>
          </cell>
          <cell r="E2400" t="str">
            <v>EA</v>
          </cell>
          <cell r="F2400">
            <v>6</v>
          </cell>
          <cell r="G2400" t="str">
            <v>50 cl x 6</v>
          </cell>
          <cell r="H2400" t="str">
            <v>S</v>
          </cell>
          <cell r="I2400" t="str">
            <v>Italy</v>
          </cell>
          <cell r="J2400" t="str">
            <v>Italy</v>
          </cell>
          <cell r="K2400" t="str">
            <v>Veneto</v>
          </cell>
          <cell r="M2400" t="str">
            <v>Best</v>
          </cell>
          <cell r="N2400">
            <v>12.552199999999999</v>
          </cell>
          <cell r="O2400">
            <v>1.7813000000000001</v>
          </cell>
        </row>
        <row r="2401">
          <cell r="B2401">
            <v>43555</v>
          </cell>
          <cell r="C2401" t="str">
            <v>SCALA CIRO ROSSO 21 75X6</v>
          </cell>
          <cell r="D2401" t="str">
            <v>Scala Ciro DOC Rosso Classico Superiore</v>
          </cell>
          <cell r="E2401" t="str">
            <v>EA</v>
          </cell>
          <cell r="F2401">
            <v>6</v>
          </cell>
          <cell r="G2401" t="str">
            <v>75 cl x 6</v>
          </cell>
          <cell r="H2401" t="str">
            <v>U</v>
          </cell>
          <cell r="I2401" t="str">
            <v>Italy</v>
          </cell>
          <cell r="J2401" t="str">
            <v>Italy</v>
          </cell>
          <cell r="K2401" t="str">
            <v>Calabria</v>
          </cell>
          <cell r="M2401" t="str">
            <v>Good</v>
          </cell>
          <cell r="N2401">
            <v>4.5896999999999997</v>
          </cell>
          <cell r="O2401">
            <v>2.6718999999999999</v>
          </cell>
        </row>
        <row r="2402">
          <cell r="B2402">
            <v>73877</v>
          </cell>
          <cell r="C2402" t="str">
            <v>SCALA CIRO BIANCO 19 75X6</v>
          </cell>
          <cell r="D2402" t="str">
            <v>Scala Ciro DOC Bianco 2019</v>
          </cell>
          <cell r="E2402" t="str">
            <v>EA</v>
          </cell>
          <cell r="F2402">
            <v>6</v>
          </cell>
          <cell r="G2402" t="str">
            <v>75 cl x 6</v>
          </cell>
          <cell r="H2402" t="str">
            <v>U</v>
          </cell>
          <cell r="I2402" t="str">
            <v>Italy</v>
          </cell>
          <cell r="J2402" t="str">
            <v>Italy</v>
          </cell>
          <cell r="K2402" t="str">
            <v>Calabria</v>
          </cell>
          <cell r="M2402" t="str">
            <v>Good</v>
          </cell>
          <cell r="N2402">
            <v>3.8593000000000002</v>
          </cell>
          <cell r="O2402">
            <v>2.6718999999999999</v>
          </cell>
        </row>
        <row r="2403">
          <cell r="B2403">
            <v>75118</v>
          </cell>
          <cell r="C2403" t="str">
            <v>SCALA CIRO ROSSO 75X6</v>
          </cell>
          <cell r="D2403" t="str">
            <v>Scala Ciro DOC Rosso Classico Superiore</v>
          </cell>
          <cell r="E2403" t="str">
            <v>EA</v>
          </cell>
          <cell r="F2403">
            <v>6</v>
          </cell>
          <cell r="G2403" t="str">
            <v>75 cl x 6</v>
          </cell>
          <cell r="H2403" t="str">
            <v>U</v>
          </cell>
          <cell r="I2403" t="str">
            <v>Italy</v>
          </cell>
          <cell r="J2403" t="str">
            <v>Italy</v>
          </cell>
          <cell r="K2403" t="str">
            <v>Calabria</v>
          </cell>
          <cell r="M2403" t="str">
            <v>Good</v>
          </cell>
          <cell r="N2403">
            <v>4.9695999999999998</v>
          </cell>
          <cell r="O2403">
            <v>2.6718999999999999</v>
          </cell>
        </row>
        <row r="2404">
          <cell r="B2404">
            <v>75253</v>
          </cell>
          <cell r="C2404" t="str">
            <v>SCALA CIRO BIANCO 75X6</v>
          </cell>
          <cell r="D2404" t="str">
            <v>Scala Ciro DOC Bianco</v>
          </cell>
          <cell r="E2404" t="str">
            <v>EA</v>
          </cell>
          <cell r="F2404">
            <v>6</v>
          </cell>
          <cell r="G2404" t="str">
            <v>75 cl x 6</v>
          </cell>
          <cell r="H2404" t="str">
            <v>U</v>
          </cell>
          <cell r="I2404" t="str">
            <v>Italy</v>
          </cell>
          <cell r="J2404" t="str">
            <v>Italy</v>
          </cell>
          <cell r="K2404" t="str">
            <v>Calabria</v>
          </cell>
          <cell r="M2404" t="str">
            <v>Good</v>
          </cell>
          <cell r="N2404">
            <v>4.7065000000000001</v>
          </cell>
          <cell r="O2404">
            <v>2.6718999999999999</v>
          </cell>
        </row>
        <row r="2405">
          <cell r="B2405">
            <v>43976</v>
          </cell>
          <cell r="C2405" t="str">
            <v>SPIER 21 GABLES SAUV BL21 75X6</v>
          </cell>
          <cell r="D2405" t="str">
            <v>Spier 21 Gables Sauvignon Blanc 2021</v>
          </cell>
          <cell r="E2405" t="str">
            <v>EA</v>
          </cell>
          <cell r="F2405">
            <v>6</v>
          </cell>
          <cell r="G2405" t="str">
            <v>75 cl x 6</v>
          </cell>
          <cell r="H2405" t="str">
            <v>U</v>
          </cell>
          <cell r="I2405" t="str">
            <v>South Africa</v>
          </cell>
          <cell r="J2405" t="str">
            <v>South Africa</v>
          </cell>
          <cell r="K2405" t="str">
            <v>Coastal Region</v>
          </cell>
          <cell r="L2405" t="str">
            <v>Still White</v>
          </cell>
          <cell r="M2405" t="str">
            <v>Best</v>
          </cell>
          <cell r="N2405">
            <v>7.5278999999999998</v>
          </cell>
          <cell r="O2405">
            <v>2.6718999999999999</v>
          </cell>
        </row>
        <row r="2406">
          <cell r="B2406">
            <v>72252</v>
          </cell>
          <cell r="C2406" t="str">
            <v>SPIER SIGNATURE SHIRAZ 18 75X6</v>
          </cell>
          <cell r="D2406" t="str">
            <v>Spier Signature Shiraz 2018</v>
          </cell>
          <cell r="E2406" t="str">
            <v>EA</v>
          </cell>
          <cell r="F2406">
            <v>6</v>
          </cell>
          <cell r="G2406" t="str">
            <v>75 cl x 6</v>
          </cell>
          <cell r="H2406" t="str">
            <v>U</v>
          </cell>
          <cell r="I2406" t="str">
            <v>South Africa</v>
          </cell>
          <cell r="J2406" t="str">
            <v>South Africa</v>
          </cell>
          <cell r="K2406" t="str">
            <v>Western Cape</v>
          </cell>
          <cell r="M2406" t="str">
            <v>Good</v>
          </cell>
          <cell r="N2406">
            <v>2.2961999999999998</v>
          </cell>
          <cell r="O2406">
            <v>2.6718999999999999</v>
          </cell>
        </row>
        <row r="2407">
          <cell r="B2407">
            <v>73010</v>
          </cell>
          <cell r="C2407" t="str">
            <v>SPIER SIGNATURE MERLOT 75X6</v>
          </cell>
          <cell r="D2407" t="str">
            <v>Spier Signature Merlot</v>
          </cell>
          <cell r="E2407" t="str">
            <v>EA</v>
          </cell>
          <cell r="F2407">
            <v>6</v>
          </cell>
          <cell r="G2407" t="str">
            <v>75 cl x 6</v>
          </cell>
          <cell r="H2407" t="str">
            <v>U</v>
          </cell>
          <cell r="I2407" t="str">
            <v>South Africa</v>
          </cell>
          <cell r="J2407" t="str">
            <v>South Africa</v>
          </cell>
          <cell r="K2407" t="str">
            <v>Western Cape</v>
          </cell>
          <cell r="M2407" t="str">
            <v>Good</v>
          </cell>
          <cell r="N2407">
            <v>2.4712999999999998</v>
          </cell>
          <cell r="O2407">
            <v>2.6718999999999999</v>
          </cell>
        </row>
        <row r="2408">
          <cell r="B2408">
            <v>74256</v>
          </cell>
          <cell r="C2408" t="str">
            <v>SPIER SIGNATURE ROSE 75X6</v>
          </cell>
          <cell r="D2408" t="str">
            <v>Spier Signature Chardonnay Pinot Noir Rose</v>
          </cell>
          <cell r="E2408" t="str">
            <v>EA</v>
          </cell>
          <cell r="F2408">
            <v>6</v>
          </cell>
          <cell r="G2408" t="str">
            <v>75 cl x 6</v>
          </cell>
          <cell r="H2408" t="str">
            <v>U</v>
          </cell>
          <cell r="I2408" t="str">
            <v>South Africa</v>
          </cell>
          <cell r="J2408" t="str">
            <v>South Africa</v>
          </cell>
          <cell r="K2408" t="str">
            <v>Western Cape</v>
          </cell>
          <cell r="M2408" t="str">
            <v>Good</v>
          </cell>
          <cell r="N2408">
            <v>2.4828999999999999</v>
          </cell>
          <cell r="O2408">
            <v>2.6718999999999999</v>
          </cell>
        </row>
        <row r="2409">
          <cell r="B2409">
            <v>75054</v>
          </cell>
          <cell r="C2409" t="str">
            <v>SPIER SIGNATURE CAB SAV19 75X6</v>
          </cell>
          <cell r="D2409" t="str">
            <v>Spier Signature Cabernet Sauvignon 2019</v>
          </cell>
          <cell r="E2409" t="str">
            <v>EA</v>
          </cell>
          <cell r="F2409">
            <v>6</v>
          </cell>
          <cell r="G2409" t="str">
            <v>75 cl x 6</v>
          </cell>
          <cell r="H2409" t="str">
            <v>U</v>
          </cell>
          <cell r="I2409" t="str">
            <v>South Africa</v>
          </cell>
          <cell r="J2409" t="str">
            <v>South Africa</v>
          </cell>
          <cell r="K2409" t="str">
            <v>Western Cape</v>
          </cell>
          <cell r="L2409" t="str">
            <v>Still Red</v>
          </cell>
          <cell r="M2409" t="str">
            <v>Good</v>
          </cell>
          <cell r="N2409">
            <v>1.8553999999999999</v>
          </cell>
          <cell r="O2409">
            <v>2.6718999999999999</v>
          </cell>
        </row>
        <row r="2410">
          <cell r="B2410">
            <v>75055</v>
          </cell>
          <cell r="C2410" t="str">
            <v>SPIER SIGNATURE CHARD 20 75X6</v>
          </cell>
          <cell r="D2410" t="str">
            <v>Spier Signature Chardonnay 2020</v>
          </cell>
          <cell r="E2410" t="str">
            <v>EA</v>
          </cell>
          <cell r="F2410">
            <v>6</v>
          </cell>
          <cell r="G2410" t="str">
            <v>75 cl x 6</v>
          </cell>
          <cell r="H2410" t="str">
            <v>U</v>
          </cell>
          <cell r="I2410" t="str">
            <v>South Africa</v>
          </cell>
          <cell r="J2410" t="str">
            <v>South Africa</v>
          </cell>
          <cell r="K2410" t="str">
            <v>Western Cape</v>
          </cell>
          <cell r="M2410" t="str">
            <v>Good</v>
          </cell>
          <cell r="N2410">
            <v>1.8628</v>
          </cell>
          <cell r="O2410">
            <v>2.6718999999999999</v>
          </cell>
        </row>
        <row r="2411">
          <cell r="B2411">
            <v>75166</v>
          </cell>
          <cell r="C2411" t="str">
            <v>SPIER SIGNATURE CAB SAV 75X6</v>
          </cell>
          <cell r="D2411" t="str">
            <v>Spier Signature Cabernet Sauvignon</v>
          </cell>
          <cell r="E2411" t="str">
            <v>EA</v>
          </cell>
          <cell r="F2411">
            <v>6</v>
          </cell>
          <cell r="G2411" t="str">
            <v>75 cl x 6</v>
          </cell>
          <cell r="H2411" t="str">
            <v>U</v>
          </cell>
          <cell r="I2411" t="str">
            <v>South Africa</v>
          </cell>
          <cell r="J2411" t="str">
            <v>South Africa</v>
          </cell>
          <cell r="K2411" t="str">
            <v>Western Cape</v>
          </cell>
          <cell r="L2411" t="str">
            <v>Still Red</v>
          </cell>
          <cell r="M2411" t="str">
            <v>Good</v>
          </cell>
          <cell r="N2411">
            <v>1.8878999999999999</v>
          </cell>
          <cell r="O2411">
            <v>2.6718999999999999</v>
          </cell>
        </row>
        <row r="2412">
          <cell r="B2412">
            <v>75201</v>
          </cell>
          <cell r="C2412" t="str">
            <v>SPIER SIGNATURE CHENIN 75X6</v>
          </cell>
          <cell r="D2412" t="str">
            <v>Spier Signature Chenin Blanc</v>
          </cell>
          <cell r="E2412" t="str">
            <v>EA</v>
          </cell>
          <cell r="F2412">
            <v>6</v>
          </cell>
          <cell r="G2412" t="str">
            <v>75 cl x 6</v>
          </cell>
          <cell r="H2412" t="str">
            <v>U</v>
          </cell>
          <cell r="I2412" t="str">
            <v>South Africa</v>
          </cell>
          <cell r="J2412" t="str">
            <v>South Africa</v>
          </cell>
          <cell r="K2412" t="str">
            <v>Western Cape</v>
          </cell>
          <cell r="M2412" t="str">
            <v>Good</v>
          </cell>
          <cell r="N2412">
            <v>2.4706000000000001</v>
          </cell>
          <cell r="O2412">
            <v>2.6718999999999999</v>
          </cell>
        </row>
        <row r="2413">
          <cell r="B2413">
            <v>75202</v>
          </cell>
          <cell r="C2413" t="str">
            <v>SPIER SIGNATURE PINOTGE 75X6</v>
          </cell>
          <cell r="D2413" t="str">
            <v>Spier Signature Pinotage</v>
          </cell>
          <cell r="E2413" t="str">
            <v>EA</v>
          </cell>
          <cell r="F2413">
            <v>6</v>
          </cell>
          <cell r="G2413" t="str">
            <v>75 cl x 6</v>
          </cell>
          <cell r="H2413" t="str">
            <v>U</v>
          </cell>
          <cell r="I2413" t="str">
            <v>South Africa</v>
          </cell>
          <cell r="J2413" t="str">
            <v>South Africa</v>
          </cell>
          <cell r="K2413" t="str">
            <v>Western Cape</v>
          </cell>
          <cell r="M2413" t="str">
            <v>Good</v>
          </cell>
          <cell r="N2413">
            <v>2.4706000000000001</v>
          </cell>
          <cell r="O2413">
            <v>2.6718999999999999</v>
          </cell>
        </row>
        <row r="2414">
          <cell r="B2414">
            <v>75203</v>
          </cell>
          <cell r="C2414" t="str">
            <v>SPIER SIGNATURE SHIRAZ 75X6</v>
          </cell>
          <cell r="D2414" t="str">
            <v>Spier Signature Shiraz</v>
          </cell>
          <cell r="E2414" t="str">
            <v>EA</v>
          </cell>
          <cell r="F2414">
            <v>6</v>
          </cell>
          <cell r="G2414" t="str">
            <v>75 cl x 6</v>
          </cell>
          <cell r="H2414" t="str">
            <v>U</v>
          </cell>
          <cell r="I2414" t="str">
            <v>South Africa</v>
          </cell>
          <cell r="J2414" t="str">
            <v>South Africa</v>
          </cell>
          <cell r="K2414" t="str">
            <v>Western Cape</v>
          </cell>
          <cell r="M2414" t="str">
            <v>Good</v>
          </cell>
          <cell r="N2414">
            <v>2.4979</v>
          </cell>
          <cell r="O2414">
            <v>2.6718999999999999</v>
          </cell>
        </row>
        <row r="2415">
          <cell r="B2415">
            <v>75245</v>
          </cell>
          <cell r="C2415" t="str">
            <v>SPIER SIGNATURE CHARD 75X6</v>
          </cell>
          <cell r="D2415" t="str">
            <v>Spier Signature Chardonnay</v>
          </cell>
          <cell r="E2415" t="str">
            <v>EA</v>
          </cell>
          <cell r="F2415">
            <v>6</v>
          </cell>
          <cell r="G2415" t="str">
            <v>75 cl x 6</v>
          </cell>
          <cell r="H2415" t="str">
            <v>U</v>
          </cell>
          <cell r="I2415" t="str">
            <v>South Africa</v>
          </cell>
          <cell r="J2415" t="str">
            <v>South Africa</v>
          </cell>
          <cell r="K2415" t="str">
            <v>Western Cape</v>
          </cell>
          <cell r="M2415" t="str">
            <v>Good</v>
          </cell>
          <cell r="N2415">
            <v>1.8878999999999999</v>
          </cell>
          <cell r="O2415">
            <v>2.6718999999999999</v>
          </cell>
        </row>
        <row r="2416">
          <cell r="B2416">
            <v>76214</v>
          </cell>
          <cell r="C2416" t="str">
            <v>SPIER MCC BRUT 75X6</v>
          </cell>
          <cell r="D2416" t="str">
            <v>Spier Signature Methode Cap Classique Brut</v>
          </cell>
          <cell r="E2416" t="str">
            <v>EA</v>
          </cell>
          <cell r="F2416">
            <v>6</v>
          </cell>
          <cell r="G2416" t="str">
            <v>75 cl x 6</v>
          </cell>
          <cell r="H2416" t="str">
            <v>U</v>
          </cell>
          <cell r="I2416" t="str">
            <v>South Africa</v>
          </cell>
          <cell r="J2416" t="str">
            <v>South Africa</v>
          </cell>
          <cell r="K2416" t="str">
            <v>Stellenbosch</v>
          </cell>
          <cell r="L2416" t="str">
            <v>Sparkling White</v>
          </cell>
          <cell r="M2416" t="str">
            <v>Good</v>
          </cell>
          <cell r="N2416">
            <v>5.8628999999999998</v>
          </cell>
          <cell r="O2416">
            <v>2.6718999999999999</v>
          </cell>
        </row>
        <row r="2417">
          <cell r="B2417">
            <v>76215</v>
          </cell>
          <cell r="C2417" t="str">
            <v>SPIER 21 GABLES CAB SAU18 75X6</v>
          </cell>
          <cell r="D2417" t="str">
            <v>Spier 21 Gables Cabernet Sauvignon</v>
          </cell>
          <cell r="E2417" t="str">
            <v>EA</v>
          </cell>
          <cell r="F2417">
            <v>6</v>
          </cell>
          <cell r="G2417" t="str">
            <v>75 cl x 6</v>
          </cell>
          <cell r="H2417" t="str">
            <v>U</v>
          </cell>
          <cell r="I2417" t="str">
            <v>South Africa</v>
          </cell>
          <cell r="J2417" t="str">
            <v>South Africa</v>
          </cell>
          <cell r="K2417" t="str">
            <v>Stellenbosch</v>
          </cell>
          <cell r="L2417" t="str">
            <v>Still Red</v>
          </cell>
          <cell r="M2417" t="str">
            <v>Best</v>
          </cell>
          <cell r="N2417">
            <v>12.3506</v>
          </cell>
          <cell r="O2417">
            <v>2.6718999999999999</v>
          </cell>
        </row>
        <row r="2418">
          <cell r="B2418">
            <v>76216</v>
          </cell>
          <cell r="C2418" t="str">
            <v>SPIER 21 GABLES SAUV BL19 75X6</v>
          </cell>
          <cell r="D2418" t="str">
            <v>Spier 21 Gables Sauvignon Blanc</v>
          </cell>
          <cell r="E2418" t="str">
            <v>EA</v>
          </cell>
          <cell r="F2418">
            <v>6</v>
          </cell>
          <cell r="G2418" t="str">
            <v>75 cl x 6</v>
          </cell>
          <cell r="H2418" t="str">
            <v>U</v>
          </cell>
          <cell r="I2418" t="str">
            <v>South Africa</v>
          </cell>
          <cell r="J2418" t="str">
            <v>South Africa</v>
          </cell>
          <cell r="K2418" t="str">
            <v>Coastal Region</v>
          </cell>
          <cell r="L2418" t="str">
            <v>Still White</v>
          </cell>
          <cell r="M2418" t="str">
            <v>Best</v>
          </cell>
          <cell r="N2418">
            <v>6.95</v>
          </cell>
          <cell r="O2418">
            <v>2.6718999999999999</v>
          </cell>
        </row>
        <row r="2419">
          <cell r="B2419">
            <v>42040</v>
          </cell>
          <cell r="C2419" t="str">
            <v>SPRFIELD WHOLEBERR CAB 75X6</v>
          </cell>
          <cell r="D2419" t="str">
            <v>Springfield Estate Wholeberry Cabernet Sauvignon</v>
          </cell>
          <cell r="E2419" t="str">
            <v>EA</v>
          </cell>
          <cell r="F2419">
            <v>6</v>
          </cell>
          <cell r="G2419" t="str">
            <v>75 cl x 6</v>
          </cell>
          <cell r="H2419" t="str">
            <v>S</v>
          </cell>
          <cell r="I2419" t="str">
            <v>South Africa</v>
          </cell>
          <cell r="J2419" t="str">
            <v>South Africa</v>
          </cell>
          <cell r="K2419" t="str">
            <v>Robertson</v>
          </cell>
          <cell r="M2419" t="str">
            <v>Better</v>
          </cell>
          <cell r="N2419">
            <v>6.1315999999999997</v>
          </cell>
          <cell r="O2419">
            <v>2.6718999999999999</v>
          </cell>
        </row>
        <row r="2420">
          <cell r="B2420">
            <v>46082</v>
          </cell>
          <cell r="C2420" t="str">
            <v>SPRINGFIEL WORK OF TIM 18 75X6</v>
          </cell>
          <cell r="D2420" t="str">
            <v>Springfield Estate 'The Work of Time' 2018</v>
          </cell>
          <cell r="E2420" t="str">
            <v>EA</v>
          </cell>
          <cell r="F2420">
            <v>6</v>
          </cell>
          <cell r="G2420" t="str">
            <v>75 cl x 6</v>
          </cell>
          <cell r="H2420" t="str">
            <v>S</v>
          </cell>
          <cell r="I2420" t="str">
            <v>South Africa</v>
          </cell>
          <cell r="J2420" t="str">
            <v>South Africa</v>
          </cell>
          <cell r="K2420" t="str">
            <v>Robertson</v>
          </cell>
          <cell r="M2420" t="str">
            <v>Best</v>
          </cell>
          <cell r="N2420">
            <v>8.3780000000000001</v>
          </cell>
          <cell r="O2420">
            <v>2.6718999999999999</v>
          </cell>
        </row>
        <row r="2421">
          <cell r="B2421">
            <v>46450</v>
          </cell>
          <cell r="C2421" t="str">
            <v>SPRINGFIELD GARUZIS BRUT 75x6</v>
          </cell>
          <cell r="D2421" t="str">
            <v>Springfield Estate Garuzis Brut NV</v>
          </cell>
          <cell r="E2421" t="str">
            <v>EA</v>
          </cell>
          <cell r="F2421">
            <v>6</v>
          </cell>
          <cell r="G2421" t="str">
            <v>75 cl x 6</v>
          </cell>
          <cell r="H2421" t="str">
            <v>S</v>
          </cell>
          <cell r="I2421" t="str">
            <v>South Africa</v>
          </cell>
          <cell r="J2421" t="str">
            <v>South Africa</v>
          </cell>
          <cell r="K2421" t="str">
            <v>South Africa</v>
          </cell>
          <cell r="L2421" t="str">
            <v>Sparkling White</v>
          </cell>
          <cell r="M2421" t="str">
            <v>Best</v>
          </cell>
          <cell r="N2421">
            <v>9.6548999999999996</v>
          </cell>
          <cell r="O2421">
            <v>2.6718999999999999</v>
          </cell>
        </row>
        <row r="2422">
          <cell r="B2422">
            <v>69667</v>
          </cell>
          <cell r="C2422" t="str">
            <v>SPRFIELD WILD YEA CHAR 17 75X6</v>
          </cell>
          <cell r="D2422" t="str">
            <v>Springfield Estate Wild Yeast Chardonnay 2017</v>
          </cell>
          <cell r="E2422" t="str">
            <v>EA</v>
          </cell>
          <cell r="F2422">
            <v>6</v>
          </cell>
          <cell r="G2422" t="str">
            <v>75 cl x 6</v>
          </cell>
          <cell r="H2422" t="str">
            <v>U</v>
          </cell>
          <cell r="I2422" t="str">
            <v>South Africa</v>
          </cell>
          <cell r="J2422" t="str">
            <v>South Africa</v>
          </cell>
          <cell r="K2422" t="str">
            <v>Robertson</v>
          </cell>
          <cell r="M2422" t="str">
            <v>Better</v>
          </cell>
          <cell r="N2422">
            <v>5.718</v>
          </cell>
          <cell r="O2422">
            <v>2.6718999999999999</v>
          </cell>
        </row>
        <row r="2423">
          <cell r="B2423">
            <v>72121</v>
          </cell>
          <cell r="C2423" t="str">
            <v>SPRFIELD MISSLUCY WHIT 18 75X6</v>
          </cell>
          <cell r="D2423" t="str">
            <v>Springfield Estate Miss Lucy White Blend 2018</v>
          </cell>
          <cell r="E2423" t="str">
            <v>EA</v>
          </cell>
          <cell r="F2423">
            <v>6</v>
          </cell>
          <cell r="G2423" t="str">
            <v>75 cl x 6</v>
          </cell>
          <cell r="H2423" t="str">
            <v>U</v>
          </cell>
          <cell r="I2423" t="str">
            <v>South Africa</v>
          </cell>
          <cell r="J2423" t="str">
            <v>South Africa</v>
          </cell>
          <cell r="K2423" t="str">
            <v>Robertson</v>
          </cell>
          <cell r="M2423" t="str">
            <v>Good</v>
          </cell>
          <cell r="N2423">
            <v>5.2613000000000003</v>
          </cell>
          <cell r="O2423">
            <v>2.6718999999999999</v>
          </cell>
        </row>
        <row r="2424">
          <cell r="B2424">
            <v>72143</v>
          </cell>
          <cell r="C2424" t="str">
            <v>SPRFIELD WHOLEBERR CAB 17 75X6</v>
          </cell>
          <cell r="D2424" t="str">
            <v>Springfield Estate Wholeberry Cabernet Sauvignon 2017</v>
          </cell>
          <cell r="E2424" t="str">
            <v>EA</v>
          </cell>
          <cell r="F2424">
            <v>6</v>
          </cell>
          <cell r="G2424" t="str">
            <v>75 cl x 6</v>
          </cell>
          <cell r="H2424" t="str">
            <v>U</v>
          </cell>
          <cell r="I2424" t="str">
            <v>South Africa</v>
          </cell>
          <cell r="J2424" t="str">
            <v>South Africa</v>
          </cell>
          <cell r="K2424" t="str">
            <v>Robertson</v>
          </cell>
          <cell r="M2424" t="str">
            <v>Better</v>
          </cell>
          <cell r="N2424">
            <v>5.8026</v>
          </cell>
          <cell r="O2424">
            <v>2.6718999999999999</v>
          </cell>
        </row>
        <row r="2425">
          <cell r="B2425">
            <v>74132</v>
          </cell>
          <cell r="C2425" t="str">
            <v>SPRINGFIELD MA CHARD 75X6</v>
          </cell>
          <cell r="D2425" t="str">
            <v>Springfield Estate Methode Ancienne Chardonnay</v>
          </cell>
          <cell r="E2425" t="str">
            <v>EA</v>
          </cell>
          <cell r="F2425">
            <v>6</v>
          </cell>
          <cell r="G2425" t="str">
            <v>75 cl x 6</v>
          </cell>
          <cell r="H2425" t="str">
            <v>S</v>
          </cell>
          <cell r="I2425" t="str">
            <v>South Africa</v>
          </cell>
          <cell r="J2425" t="str">
            <v>South Africa</v>
          </cell>
          <cell r="K2425" t="str">
            <v>Robertson</v>
          </cell>
          <cell r="M2425" t="str">
            <v>Best</v>
          </cell>
          <cell r="N2425">
            <v>13.3279</v>
          </cell>
          <cell r="O2425">
            <v>2.6718999999999999</v>
          </cell>
        </row>
        <row r="2426">
          <cell r="B2426">
            <v>74367</v>
          </cell>
          <cell r="C2426" t="str">
            <v>SPRFIELD WILD YEA CHAR 19 75X6</v>
          </cell>
          <cell r="D2426" t="str">
            <v>Springfield Estate Wild Yeast Chardonnay 2019</v>
          </cell>
          <cell r="E2426" t="str">
            <v>EA</v>
          </cell>
          <cell r="F2426">
            <v>6</v>
          </cell>
          <cell r="G2426" t="str">
            <v>75 cl x 6</v>
          </cell>
          <cell r="H2426" t="str">
            <v>U</v>
          </cell>
          <cell r="I2426" t="str">
            <v>South Africa</v>
          </cell>
          <cell r="J2426" t="str">
            <v>South Africa</v>
          </cell>
          <cell r="K2426" t="str">
            <v>Robertson</v>
          </cell>
          <cell r="M2426" t="str">
            <v>Better</v>
          </cell>
          <cell r="N2426">
            <v>5.7195</v>
          </cell>
          <cell r="O2426">
            <v>2.6718999999999999</v>
          </cell>
        </row>
        <row r="2427">
          <cell r="B2427">
            <v>74501</v>
          </cell>
          <cell r="C2427" t="str">
            <v>SPRINGFIELD ALBARINO 75X6</v>
          </cell>
          <cell r="D2427" t="str">
            <v>Springfield Estate Albarino</v>
          </cell>
          <cell r="E2427" t="str">
            <v>EA</v>
          </cell>
          <cell r="F2427">
            <v>6</v>
          </cell>
          <cell r="G2427" t="str">
            <v>75 cl x 6</v>
          </cell>
          <cell r="H2427" t="str">
            <v>S</v>
          </cell>
          <cell r="I2427" t="str">
            <v>South Africa</v>
          </cell>
          <cell r="J2427" t="str">
            <v>South Africa</v>
          </cell>
          <cell r="K2427" t="str">
            <v>Robertson</v>
          </cell>
          <cell r="L2427" t="str">
            <v>Still White</v>
          </cell>
          <cell r="M2427" t="str">
            <v>Better</v>
          </cell>
          <cell r="N2427">
            <v>5.8628999999999998</v>
          </cell>
          <cell r="O2427">
            <v>2.6718999999999999</v>
          </cell>
        </row>
        <row r="2428">
          <cell r="B2428">
            <v>74518</v>
          </cell>
          <cell r="C2428" t="str">
            <v>SPRFIELD LIFESTON SAUV 75X6</v>
          </cell>
          <cell r="D2428" t="str">
            <v>Springfield Estate Life from Stone Sauvignon Blanc (Wine Society Only)</v>
          </cell>
          <cell r="E2428" t="str">
            <v>EA</v>
          </cell>
          <cell r="F2428">
            <v>6</v>
          </cell>
          <cell r="G2428" t="str">
            <v>75 cl x 6</v>
          </cell>
          <cell r="H2428" t="str">
            <v>S</v>
          </cell>
          <cell r="I2428" t="str">
            <v>South Africa</v>
          </cell>
          <cell r="J2428" t="str">
            <v>South Africa</v>
          </cell>
          <cell r="K2428" t="str">
            <v>Robertson</v>
          </cell>
          <cell r="M2428" t="str">
            <v>Good</v>
          </cell>
          <cell r="N2428">
            <v>1.8682000000000001</v>
          </cell>
          <cell r="O2428">
            <v>2.6718999999999999</v>
          </cell>
        </row>
        <row r="2429">
          <cell r="B2429">
            <v>74889</v>
          </cell>
          <cell r="C2429" t="str">
            <v>SPRINGFIEL WORK OF TIM 15 75X6</v>
          </cell>
          <cell r="D2429" t="str">
            <v>Springfield Estate 'The Work of Time'</v>
          </cell>
          <cell r="E2429" t="str">
            <v>EA</v>
          </cell>
          <cell r="F2429">
            <v>6</v>
          </cell>
          <cell r="G2429" t="str">
            <v>75 cl x 6</v>
          </cell>
          <cell r="H2429" t="str">
            <v>U</v>
          </cell>
          <cell r="I2429" t="str">
            <v>South Africa</v>
          </cell>
          <cell r="J2429" t="str">
            <v>South Africa</v>
          </cell>
          <cell r="K2429" t="str">
            <v>Robertson</v>
          </cell>
          <cell r="M2429" t="str">
            <v>Best</v>
          </cell>
          <cell r="N2429">
            <v>8.3779000000000003</v>
          </cell>
          <cell r="O2429">
            <v>2.6718999999999999</v>
          </cell>
        </row>
        <row r="2430">
          <cell r="B2430">
            <v>75271</v>
          </cell>
          <cell r="C2430" t="str">
            <v>SPRFIELD LIFESTON SAUV 75X6</v>
          </cell>
          <cell r="D2430" t="str">
            <v>Springfield Estate Life from Stone Sauvignon Blanc</v>
          </cell>
          <cell r="E2430" t="str">
            <v>EA</v>
          </cell>
          <cell r="F2430">
            <v>6</v>
          </cell>
          <cell r="G2430" t="str">
            <v>75 cl x 6</v>
          </cell>
          <cell r="H2430" t="str">
            <v>S</v>
          </cell>
          <cell r="I2430" t="str">
            <v>South Africa</v>
          </cell>
          <cell r="J2430" t="str">
            <v>South Africa</v>
          </cell>
          <cell r="K2430" t="str">
            <v>Robertson</v>
          </cell>
          <cell r="M2430" t="str">
            <v>Good</v>
          </cell>
          <cell r="N2430">
            <v>5.2129000000000003</v>
          </cell>
          <cell r="O2430">
            <v>2.6718999999999999</v>
          </cell>
        </row>
        <row r="2431">
          <cell r="B2431">
            <v>75272</v>
          </cell>
          <cell r="C2431" t="str">
            <v>SPRFIELD WILD YEA CHAR 75X6</v>
          </cell>
          <cell r="D2431" t="str">
            <v>Springfield Estate Wild Yeast Chardonnay</v>
          </cell>
          <cell r="E2431" t="str">
            <v>EA</v>
          </cell>
          <cell r="F2431">
            <v>6</v>
          </cell>
          <cell r="G2431" t="str">
            <v>75 cl x 6</v>
          </cell>
          <cell r="H2431" t="str">
            <v>S</v>
          </cell>
          <cell r="I2431" t="str">
            <v>South Africa</v>
          </cell>
          <cell r="J2431" t="str">
            <v>South Africa</v>
          </cell>
          <cell r="K2431" t="str">
            <v>Robertson</v>
          </cell>
          <cell r="M2431" t="str">
            <v>Better</v>
          </cell>
          <cell r="N2431">
            <v>6.0778999999999996</v>
          </cell>
          <cell r="O2431">
            <v>2.6718999999999999</v>
          </cell>
        </row>
        <row r="2432">
          <cell r="B2432">
            <v>75208</v>
          </cell>
          <cell r="C2432" t="str">
            <v>SPRFIELD MISSLUCY WHIT 75X6</v>
          </cell>
          <cell r="D2432" t="str">
            <v>Springfield Estate Miss Lucy White Blend</v>
          </cell>
          <cell r="E2432" t="str">
            <v>EA</v>
          </cell>
          <cell r="F2432">
            <v>6</v>
          </cell>
          <cell r="G2432" t="str">
            <v>Small Pack</v>
          </cell>
          <cell r="H2432" t="str">
            <v>S</v>
          </cell>
          <cell r="I2432" t="str">
            <v>South Africa</v>
          </cell>
          <cell r="J2432" t="str">
            <v>South Africa</v>
          </cell>
          <cell r="K2432" t="str">
            <v>Robertson</v>
          </cell>
          <cell r="M2432" t="str">
            <v>Good</v>
          </cell>
          <cell r="N2432">
            <v>5.6628999999999996</v>
          </cell>
          <cell r="O2432">
            <v>2.6718999999999999</v>
          </cell>
        </row>
        <row r="2433">
          <cell r="B2433">
            <v>42328</v>
          </cell>
          <cell r="C2433" t="str">
            <v>SATELLITE PINOT NOIR 75X12</v>
          </cell>
          <cell r="D2433" t="str">
            <v>Satellite Pinot Noir Marlborough</v>
          </cell>
          <cell r="E2433" t="str">
            <v>EA</v>
          </cell>
          <cell r="F2433">
            <v>12</v>
          </cell>
          <cell r="G2433" t="str">
            <v>75 cl x 12</v>
          </cell>
          <cell r="H2433" t="str">
            <v>S</v>
          </cell>
          <cell r="I2433" t="str">
            <v>New Zealand</v>
          </cell>
          <cell r="J2433" t="str">
            <v>New Zealand</v>
          </cell>
          <cell r="K2433" t="str">
            <v>Marlborough</v>
          </cell>
          <cell r="M2433" t="str">
            <v>Better</v>
          </cell>
          <cell r="N2433">
            <v>5.0673000000000004</v>
          </cell>
          <cell r="O2433">
            <v>2.6718999999999999</v>
          </cell>
        </row>
        <row r="2434">
          <cell r="B2434">
            <v>69392</v>
          </cell>
          <cell r="C2434" t="str">
            <v>SPY VAL SATELLITE SV 75X12</v>
          </cell>
          <cell r="D2434" t="str">
            <v>Satellite Sauvignon Blanc Marlborough</v>
          </cell>
          <cell r="E2434" t="str">
            <v>EA</v>
          </cell>
          <cell r="F2434">
            <v>12</v>
          </cell>
          <cell r="G2434" t="str">
            <v>75 cl x 12</v>
          </cell>
          <cell r="H2434" t="str">
            <v>U</v>
          </cell>
          <cell r="I2434" t="str">
            <v>New Zealand</v>
          </cell>
          <cell r="J2434" t="str">
            <v>New Zealand</v>
          </cell>
          <cell r="K2434" t="str">
            <v>Marlborough</v>
          </cell>
          <cell r="M2434" t="str">
            <v>Good</v>
          </cell>
          <cell r="N2434">
            <v>3.71</v>
          </cell>
          <cell r="O2434">
            <v>2.6718999999999999</v>
          </cell>
        </row>
        <row r="2435">
          <cell r="B2435">
            <v>72146</v>
          </cell>
          <cell r="C2435" t="str">
            <v>SATELLITE PINOT NOIR 15 75X12</v>
          </cell>
          <cell r="D2435" t="str">
            <v>Satellite Pinot Noir Marlborough 2015</v>
          </cell>
          <cell r="E2435" t="str">
            <v>EA</v>
          </cell>
          <cell r="F2435">
            <v>12</v>
          </cell>
          <cell r="G2435" t="str">
            <v>75 cl x 12</v>
          </cell>
          <cell r="H2435" t="str">
            <v>U</v>
          </cell>
          <cell r="I2435" t="str">
            <v>New Zealand</v>
          </cell>
          <cell r="J2435" t="str">
            <v>New Zealand</v>
          </cell>
          <cell r="K2435" t="str">
            <v>Marlborough</v>
          </cell>
          <cell r="M2435" t="str">
            <v>Better</v>
          </cell>
          <cell r="N2435">
            <v>5.0807000000000002</v>
          </cell>
          <cell r="O2435">
            <v>2.6718999999999999</v>
          </cell>
        </row>
        <row r="2436">
          <cell r="B2436">
            <v>75023</v>
          </cell>
          <cell r="C2436" t="str">
            <v>SATELLITE PINOT NOIR 18 75X12</v>
          </cell>
          <cell r="D2436" t="str">
            <v>Satellite Pinot Noir Marlborough 2018</v>
          </cell>
          <cell r="E2436" t="str">
            <v>EA</v>
          </cell>
          <cell r="F2436">
            <v>12</v>
          </cell>
          <cell r="G2436" t="str">
            <v>75 cl x 12</v>
          </cell>
          <cell r="H2436" t="str">
            <v>U</v>
          </cell>
          <cell r="I2436" t="str">
            <v>New Zealand</v>
          </cell>
          <cell r="J2436" t="str">
            <v>New Zealand</v>
          </cell>
          <cell r="K2436" t="str">
            <v>Marlborough</v>
          </cell>
          <cell r="M2436" t="str">
            <v>Better</v>
          </cell>
          <cell r="N2436">
            <v>5.3448000000000002</v>
          </cell>
          <cell r="O2436">
            <v>2.6718999999999999</v>
          </cell>
        </row>
        <row r="2437">
          <cell r="B2437">
            <v>43936</v>
          </cell>
          <cell r="C2437" t="str">
            <v>SPY VAL SATELLITE SV 75X6</v>
          </cell>
          <cell r="D2437" t="str">
            <v>Satellite Sauvignon Blanc Marlborough</v>
          </cell>
          <cell r="E2437" t="str">
            <v>EA</v>
          </cell>
          <cell r="F2437">
            <v>6</v>
          </cell>
          <cell r="G2437" t="str">
            <v>75 cl x 6</v>
          </cell>
          <cell r="H2437" t="str">
            <v>S</v>
          </cell>
          <cell r="I2437" t="str">
            <v>New Zealand</v>
          </cell>
          <cell r="J2437" t="str">
            <v>New Zealand</v>
          </cell>
          <cell r="K2437" t="str">
            <v>Marlborough</v>
          </cell>
          <cell r="L2437" t="str">
            <v>Still White</v>
          </cell>
          <cell r="M2437" t="str">
            <v>Good</v>
          </cell>
          <cell r="N2437">
            <v>3.1124999999999998</v>
          </cell>
          <cell r="O2437">
            <v>2.6718999999999999</v>
          </cell>
        </row>
        <row r="2438">
          <cell r="B2438">
            <v>41297</v>
          </cell>
          <cell r="C2438" t="str">
            <v>SPY SAUV BLANC (WINE SOC)75X12</v>
          </cell>
          <cell r="D2438" t="str">
            <v>Spy Valley Sauvignon Blanc (Wine Society Only) 2021</v>
          </cell>
          <cell r="E2438" t="str">
            <v>EA</v>
          </cell>
          <cell r="F2438">
            <v>12</v>
          </cell>
          <cell r="G2438" t="str">
            <v>75 cl x 12</v>
          </cell>
          <cell r="H2438" t="str">
            <v>S</v>
          </cell>
          <cell r="I2438" t="str">
            <v>New Zealand</v>
          </cell>
          <cell r="J2438" t="str">
            <v>New Zealand</v>
          </cell>
          <cell r="K2438" t="str">
            <v>Marlborough</v>
          </cell>
          <cell r="M2438" t="str">
            <v>Good</v>
          </cell>
          <cell r="N2438">
            <v>2.0525000000000002</v>
          </cell>
          <cell r="O2438">
            <v>2.6718999999999999</v>
          </cell>
        </row>
        <row r="2439">
          <cell r="B2439">
            <v>41299</v>
          </cell>
          <cell r="C2439" t="str">
            <v>VALLEY OF SPIES SAUV 75X12</v>
          </cell>
          <cell r="D2439" t="str">
            <v>Valley of Spies Sauvignon Blanc</v>
          </cell>
          <cell r="E2439" t="str">
            <v>EA</v>
          </cell>
          <cell r="F2439">
            <v>12</v>
          </cell>
          <cell r="G2439" t="str">
            <v>75 cl x 12</v>
          </cell>
          <cell r="H2439" t="str">
            <v>U</v>
          </cell>
          <cell r="I2439" t="str">
            <v>New Zealand</v>
          </cell>
          <cell r="J2439" t="str">
            <v>New Zealand</v>
          </cell>
          <cell r="K2439" t="str">
            <v>Marlborough</v>
          </cell>
          <cell r="L2439" t="str">
            <v>Still White</v>
          </cell>
          <cell r="M2439" t="str">
            <v>Good</v>
          </cell>
          <cell r="N2439">
            <v>4.0867000000000004</v>
          </cell>
          <cell r="O2439">
            <v>2.6718999999999999</v>
          </cell>
        </row>
        <row r="2440">
          <cell r="B2440">
            <v>69542</v>
          </cell>
          <cell r="C2440" t="str">
            <v>SPY VALLEY SAUV BLANC 75X12</v>
          </cell>
          <cell r="D2440" t="str">
            <v>Spy Valley Sauvignon Blanc</v>
          </cell>
          <cell r="E2440" t="str">
            <v>EA</v>
          </cell>
          <cell r="F2440">
            <v>12</v>
          </cell>
          <cell r="G2440" t="str">
            <v>75 cl x 12</v>
          </cell>
          <cell r="H2440" t="str">
            <v>S</v>
          </cell>
          <cell r="I2440" t="str">
            <v>New Zealand</v>
          </cell>
          <cell r="J2440" t="str">
            <v>New Zealand</v>
          </cell>
          <cell r="K2440" t="str">
            <v>Marlborough</v>
          </cell>
          <cell r="M2440" t="str">
            <v>Good</v>
          </cell>
          <cell r="N2440">
            <v>4.0808</v>
          </cell>
          <cell r="O2440">
            <v>2.6718999999999999</v>
          </cell>
        </row>
        <row r="2441">
          <cell r="B2441">
            <v>74643</v>
          </cell>
          <cell r="C2441" t="str">
            <v>SPY VALLEY PINOT NOIR 75X12</v>
          </cell>
          <cell r="D2441" t="str">
            <v>Spy Valley Pinot Noir</v>
          </cell>
          <cell r="E2441" t="str">
            <v>EA</v>
          </cell>
          <cell r="F2441">
            <v>12</v>
          </cell>
          <cell r="G2441" t="str">
            <v>75 cl x 12</v>
          </cell>
          <cell r="H2441" t="str">
            <v>U</v>
          </cell>
          <cell r="I2441" t="str">
            <v>New Zealand</v>
          </cell>
          <cell r="J2441" t="str">
            <v>New Zealand</v>
          </cell>
          <cell r="K2441" t="str">
            <v>Marlborough</v>
          </cell>
          <cell r="M2441" t="str">
            <v>Better</v>
          </cell>
          <cell r="N2441">
            <v>6.0991999999999997</v>
          </cell>
          <cell r="O2441">
            <v>2.6718999999999999</v>
          </cell>
        </row>
        <row r="2442">
          <cell r="B2442">
            <v>75209</v>
          </cell>
          <cell r="C2442" t="str">
            <v>SPY VALLEY RIESLING 75X12</v>
          </cell>
          <cell r="D2442" t="str">
            <v>Spy Valley Riesling</v>
          </cell>
          <cell r="E2442" t="str">
            <v>EA</v>
          </cell>
          <cell r="F2442">
            <v>12</v>
          </cell>
          <cell r="G2442" t="str">
            <v>75 cl x 12</v>
          </cell>
          <cell r="H2442" t="str">
            <v>U</v>
          </cell>
          <cell r="I2442" t="str">
            <v>New Zealand</v>
          </cell>
          <cell r="J2442" t="str">
            <v>New Zealand</v>
          </cell>
          <cell r="K2442" t="str">
            <v>Marlborough</v>
          </cell>
          <cell r="M2442" t="str">
            <v>Better</v>
          </cell>
          <cell r="N2442">
            <v>4.5071000000000003</v>
          </cell>
          <cell r="O2442">
            <v>2.6718999999999999</v>
          </cell>
        </row>
        <row r="2443">
          <cell r="B2443">
            <v>41298</v>
          </cell>
          <cell r="C2443" t="str">
            <v>SPY VALLEY PINOT NOIR 75X6</v>
          </cell>
          <cell r="D2443" t="str">
            <v>Spy Valley Pinot Noir</v>
          </cell>
          <cell r="E2443" t="str">
            <v>EA</v>
          </cell>
          <cell r="F2443">
            <v>6</v>
          </cell>
          <cell r="G2443" t="str">
            <v>75 cl x 6</v>
          </cell>
          <cell r="H2443" t="str">
            <v>S</v>
          </cell>
          <cell r="I2443" t="str">
            <v>New Zealand</v>
          </cell>
          <cell r="J2443" t="str">
            <v>New Zealand</v>
          </cell>
          <cell r="K2443" t="str">
            <v>Marlborough</v>
          </cell>
          <cell r="M2443" t="str">
            <v>Better</v>
          </cell>
          <cell r="N2443">
            <v>6.2222999999999997</v>
          </cell>
          <cell r="O2443">
            <v>2.6718999999999999</v>
          </cell>
        </row>
        <row r="2444">
          <cell r="B2444">
            <v>42936</v>
          </cell>
          <cell r="C2444" t="str">
            <v>SPY VALLEY SAUV BLANC 75X6</v>
          </cell>
          <cell r="D2444" t="str">
            <v>Spy Valley Sauvignon Blanc</v>
          </cell>
          <cell r="E2444" t="str">
            <v>EA</v>
          </cell>
          <cell r="F2444">
            <v>6</v>
          </cell>
          <cell r="G2444" t="str">
            <v>75 cl x 6</v>
          </cell>
          <cell r="H2444" t="str">
            <v>S</v>
          </cell>
          <cell r="I2444" t="str">
            <v>New Zealand</v>
          </cell>
          <cell r="J2444" t="str">
            <v>New Zealand</v>
          </cell>
          <cell r="K2444" t="str">
            <v>Marlborough</v>
          </cell>
          <cell r="L2444" t="str">
            <v>Still White</v>
          </cell>
          <cell r="M2444" t="str">
            <v>Good</v>
          </cell>
          <cell r="N2444">
            <v>4.3101000000000003</v>
          </cell>
          <cell r="O2444">
            <v>2.6718999999999999</v>
          </cell>
        </row>
        <row r="2445">
          <cell r="B2445">
            <v>43002</v>
          </cell>
          <cell r="C2445" t="str">
            <v>SPY ENVOY SAUV BLANC 75X6</v>
          </cell>
          <cell r="D2445" t="str">
            <v>Spy Valley ENVOY Johnson Vineyard Sauvignon Blanc 2021</v>
          </cell>
          <cell r="E2445" t="str">
            <v>EA</v>
          </cell>
          <cell r="F2445">
            <v>6</v>
          </cell>
          <cell r="G2445" t="str">
            <v>75 cl x 6</v>
          </cell>
          <cell r="H2445" t="str">
            <v>S</v>
          </cell>
          <cell r="I2445" t="str">
            <v>New Zealand</v>
          </cell>
          <cell r="J2445" t="str">
            <v>New Zealand</v>
          </cell>
          <cell r="K2445" t="str">
            <v>Marlborough</v>
          </cell>
          <cell r="M2445" t="str">
            <v>Best</v>
          </cell>
          <cell r="N2445">
            <v>6.1401000000000003</v>
          </cell>
          <cell r="O2445">
            <v>2.6718999999999999</v>
          </cell>
        </row>
        <row r="2446">
          <cell r="B2446">
            <v>44555</v>
          </cell>
          <cell r="C2446" t="str">
            <v>SPY VALLEY RIESLING 75X6</v>
          </cell>
          <cell r="D2446" t="str">
            <v>Spy Valley Riesling</v>
          </cell>
          <cell r="E2446" t="str">
            <v>EA</v>
          </cell>
          <cell r="F2446">
            <v>6</v>
          </cell>
          <cell r="G2446" t="str">
            <v>75 cl x 6</v>
          </cell>
          <cell r="H2446" t="str">
            <v>S</v>
          </cell>
          <cell r="I2446" t="str">
            <v>New Zealand</v>
          </cell>
          <cell r="J2446" t="str">
            <v>New Zealand</v>
          </cell>
          <cell r="K2446" t="str">
            <v>Marlborough</v>
          </cell>
          <cell r="M2446" t="str">
            <v>Better</v>
          </cell>
          <cell r="N2446">
            <v>4.3315999999999999</v>
          </cell>
          <cell r="O2446">
            <v>2.6718999999999999</v>
          </cell>
        </row>
        <row r="2447">
          <cell r="B2447">
            <v>46724</v>
          </cell>
          <cell r="C2447" t="str">
            <v>SPY VALLEY KIMI SAUVB 11% 75x6</v>
          </cell>
          <cell r="D2447" t="str">
            <v>Spy Valley Kimi Sauvignon Blanc 11%</v>
          </cell>
          <cell r="E2447" t="str">
            <v>EA</v>
          </cell>
          <cell r="F2447">
            <v>6</v>
          </cell>
          <cell r="G2447" t="str">
            <v>75 cl x 6</v>
          </cell>
          <cell r="H2447" t="str">
            <v>S</v>
          </cell>
          <cell r="I2447" t="str">
            <v>New Zealand</v>
          </cell>
          <cell r="J2447" t="str">
            <v>New Zealand</v>
          </cell>
          <cell r="K2447" t="str">
            <v>Marlborough</v>
          </cell>
          <cell r="L2447" t="str">
            <v>Still White</v>
          </cell>
          <cell r="M2447" t="str">
            <v>Good</v>
          </cell>
          <cell r="N2447">
            <v>2.3083</v>
          </cell>
          <cell r="O2447">
            <v>2.3513000000000002</v>
          </cell>
        </row>
        <row r="2448">
          <cell r="B2448">
            <v>62178</v>
          </cell>
          <cell r="C2448" t="str">
            <v>SPY VALLEY ROSE 75X6</v>
          </cell>
          <cell r="D2448" t="str">
            <v>Spy Valley Pinot Noir Rose</v>
          </cell>
          <cell r="E2448" t="str">
            <v>EA</v>
          </cell>
          <cell r="F2448">
            <v>6</v>
          </cell>
          <cell r="G2448" t="str">
            <v>75 cl x 6</v>
          </cell>
          <cell r="H2448" t="str">
            <v>S</v>
          </cell>
          <cell r="I2448" t="str">
            <v>New Zealand</v>
          </cell>
          <cell r="J2448" t="str">
            <v>New Zealand</v>
          </cell>
          <cell r="K2448" t="str">
            <v>Marlborough</v>
          </cell>
          <cell r="M2448" t="str">
            <v>Good</v>
          </cell>
          <cell r="N2448">
            <v>4.1574</v>
          </cell>
          <cell r="O2448">
            <v>2.6718999999999999</v>
          </cell>
        </row>
        <row r="2449">
          <cell r="B2449">
            <v>70554</v>
          </cell>
          <cell r="C2449" t="str">
            <v>SPY VALLEY PINOT GRIS 75X6</v>
          </cell>
          <cell r="D2449" t="str">
            <v>Spy Valley Pinot Gris</v>
          </cell>
          <cell r="E2449" t="str">
            <v>EA</v>
          </cell>
          <cell r="F2449">
            <v>6</v>
          </cell>
          <cell r="G2449" t="str">
            <v>75 cl x 6</v>
          </cell>
          <cell r="H2449" t="str">
            <v>S</v>
          </cell>
          <cell r="I2449" t="str">
            <v>New Zealand</v>
          </cell>
          <cell r="J2449" t="str">
            <v>New Zealand</v>
          </cell>
          <cell r="K2449" t="str">
            <v>Marlborough</v>
          </cell>
          <cell r="M2449" t="str">
            <v>Better</v>
          </cell>
          <cell r="N2449">
            <v>4.5370999999999997</v>
          </cell>
          <cell r="O2449">
            <v>2.6718999999999999</v>
          </cell>
        </row>
        <row r="2450">
          <cell r="B2450">
            <v>74914</v>
          </cell>
          <cell r="C2450" t="str">
            <v>VALLEY OF SPIES SAUV 75X6</v>
          </cell>
          <cell r="D2450" t="str">
            <v>Valley of Spies Sauvignon Blanc</v>
          </cell>
          <cell r="E2450" t="str">
            <v>EA</v>
          </cell>
          <cell r="F2450">
            <v>6</v>
          </cell>
          <cell r="G2450" t="str">
            <v>75 cl x 6</v>
          </cell>
          <cell r="H2450" t="str">
            <v>U</v>
          </cell>
          <cell r="I2450" t="str">
            <v>New Zealand</v>
          </cell>
          <cell r="J2450" t="str">
            <v>New Zealand</v>
          </cell>
          <cell r="K2450" t="str">
            <v>Marlborough</v>
          </cell>
          <cell r="L2450" t="str">
            <v>Still White</v>
          </cell>
          <cell r="M2450" t="str">
            <v>Good</v>
          </cell>
          <cell r="N2450">
            <v>3.9716</v>
          </cell>
          <cell r="O2450">
            <v>2.6718999999999999</v>
          </cell>
        </row>
        <row r="2451">
          <cell r="B2451">
            <v>70284</v>
          </cell>
          <cell r="C2451" t="str">
            <v>EASY TIGER SAUV BLANC 75X12</v>
          </cell>
          <cell r="D2451" t="str">
            <v>Spy Valley Easy Tiger Sauvignon Blanc</v>
          </cell>
          <cell r="E2451" t="str">
            <v>EA</v>
          </cell>
          <cell r="F2451">
            <v>12</v>
          </cell>
          <cell r="G2451" t="str">
            <v>75 cl x 12</v>
          </cell>
          <cell r="H2451" t="str">
            <v>S</v>
          </cell>
          <cell r="I2451" t="str">
            <v>New Zealand</v>
          </cell>
          <cell r="J2451" t="str">
            <v>New Zealand</v>
          </cell>
          <cell r="K2451" t="str">
            <v>Marlborough</v>
          </cell>
          <cell r="M2451" t="str">
            <v>Good</v>
          </cell>
          <cell r="N2451">
            <v>3.9870999999999999</v>
          </cell>
          <cell r="O2451">
            <v>1.9238</v>
          </cell>
        </row>
        <row r="2452">
          <cell r="B2452">
            <v>76412</v>
          </cell>
          <cell r="C2452" t="str">
            <v>EASY TIGER SAUV BLANC MV 75X6</v>
          </cell>
          <cell r="D2452" t="str">
            <v>Spy Valley Easy Tiger Sauvignon Blanc</v>
          </cell>
          <cell r="E2452" t="str">
            <v>EA</v>
          </cell>
          <cell r="F2452">
            <v>6</v>
          </cell>
          <cell r="G2452" t="str">
            <v>75 cl x 6</v>
          </cell>
          <cell r="H2452" t="str">
            <v>U</v>
          </cell>
          <cell r="I2452" t="str">
            <v>New Zealand</v>
          </cell>
          <cell r="J2452" t="str">
            <v>New Zealand</v>
          </cell>
          <cell r="K2452" t="str">
            <v>Marlborough</v>
          </cell>
          <cell r="M2452" t="str">
            <v>Good</v>
          </cell>
          <cell r="N2452">
            <v>4.0514999999999999</v>
          </cell>
          <cell r="O2452">
            <v>2.0306000000000002</v>
          </cell>
        </row>
        <row r="2453">
          <cell r="B2453">
            <v>61565</v>
          </cell>
          <cell r="C2453" t="str">
            <v>STELLENRUST SIMPLICITY 75X6</v>
          </cell>
          <cell r="D2453" t="str">
            <v>Stellenrust Simplicity Shiraz Merlot Cabernet</v>
          </cell>
          <cell r="E2453" t="str">
            <v>EA</v>
          </cell>
          <cell r="F2453">
            <v>6</v>
          </cell>
          <cell r="G2453" t="str">
            <v>75 cl x 6</v>
          </cell>
          <cell r="H2453" t="str">
            <v>S</v>
          </cell>
          <cell r="I2453" t="str">
            <v>South Africa</v>
          </cell>
          <cell r="J2453" t="str">
            <v>South Africa</v>
          </cell>
          <cell r="K2453" t="str">
            <v>Stellenbosch</v>
          </cell>
          <cell r="M2453" t="str">
            <v>Good</v>
          </cell>
          <cell r="N2453">
            <v>3.0979000000000001</v>
          </cell>
          <cell r="O2453">
            <v>2.6718999999999999</v>
          </cell>
        </row>
        <row r="2454">
          <cell r="B2454">
            <v>68131</v>
          </cell>
          <cell r="C2454" t="str">
            <v>STELLENRUST CHENIN 75X6</v>
          </cell>
          <cell r="D2454" t="str">
            <v>Stellenrust Chenin Blanc</v>
          </cell>
          <cell r="E2454" t="str">
            <v>EA</v>
          </cell>
          <cell r="F2454">
            <v>6</v>
          </cell>
          <cell r="G2454" t="str">
            <v>75 cl x 6</v>
          </cell>
          <cell r="H2454" t="str">
            <v>S</v>
          </cell>
          <cell r="I2454" t="str">
            <v>South Africa</v>
          </cell>
          <cell r="J2454" t="str">
            <v>South Africa</v>
          </cell>
          <cell r="K2454" t="str">
            <v>Stellenbosch</v>
          </cell>
          <cell r="M2454" t="str">
            <v>Good</v>
          </cell>
          <cell r="N2454">
            <v>3.0146000000000002</v>
          </cell>
          <cell r="O2454">
            <v>2.6718999999999999</v>
          </cell>
        </row>
        <row r="2455">
          <cell r="B2455">
            <v>68299</v>
          </cell>
          <cell r="C2455" t="str">
            <v>STELLENRUST SAUV BLANC 75X6</v>
          </cell>
          <cell r="D2455" t="str">
            <v>Stellenrust Sauvignon Blanc</v>
          </cell>
          <cell r="E2455" t="str">
            <v>EA</v>
          </cell>
          <cell r="F2455">
            <v>6</v>
          </cell>
          <cell r="G2455" t="str">
            <v>75 cl x 6</v>
          </cell>
          <cell r="H2455" t="str">
            <v>S</v>
          </cell>
          <cell r="I2455" t="str">
            <v>South Africa</v>
          </cell>
          <cell r="J2455" t="str">
            <v>South Africa</v>
          </cell>
          <cell r="K2455" t="str">
            <v>Stellenbosch</v>
          </cell>
          <cell r="M2455" t="str">
            <v>Good</v>
          </cell>
          <cell r="N2455">
            <v>2.9996</v>
          </cell>
          <cell r="O2455">
            <v>2.6718999999999999</v>
          </cell>
        </row>
        <row r="2456">
          <cell r="B2456">
            <v>69611</v>
          </cell>
          <cell r="C2456" t="str">
            <v>STELLENRUST PINOTAGE 75X6</v>
          </cell>
          <cell r="D2456" t="str">
            <v>Stellenrust Pinotage</v>
          </cell>
          <cell r="E2456" t="str">
            <v>EA</v>
          </cell>
          <cell r="F2456">
            <v>6</v>
          </cell>
          <cell r="G2456" t="str">
            <v>75 cl x 6</v>
          </cell>
          <cell r="H2456" t="str">
            <v>S</v>
          </cell>
          <cell r="I2456" t="str">
            <v>South Africa</v>
          </cell>
          <cell r="J2456" t="str">
            <v>South Africa</v>
          </cell>
          <cell r="K2456" t="str">
            <v>Stellenbosch</v>
          </cell>
          <cell r="M2456" t="str">
            <v>Good</v>
          </cell>
          <cell r="N2456">
            <v>3.0396000000000001</v>
          </cell>
          <cell r="O2456">
            <v>2.6718999999999999</v>
          </cell>
        </row>
        <row r="2457">
          <cell r="B2457">
            <v>73132</v>
          </cell>
          <cell r="C2457" t="str">
            <v>STELLENRUST BAR FERM18 75X6</v>
          </cell>
          <cell r="D2457" t="str">
            <v>Stellenrust 54 Chenin Blanc (barrel fermented) 2018</v>
          </cell>
          <cell r="E2457" t="str">
            <v>EA</v>
          </cell>
          <cell r="F2457">
            <v>6</v>
          </cell>
          <cell r="G2457" t="str">
            <v>75 cl x 6</v>
          </cell>
          <cell r="H2457" t="str">
            <v>U</v>
          </cell>
          <cell r="I2457" t="str">
            <v>South Africa</v>
          </cell>
          <cell r="J2457" t="str">
            <v>South Africa</v>
          </cell>
          <cell r="K2457" t="str">
            <v>Stellenbosch</v>
          </cell>
          <cell r="M2457" t="str">
            <v>Better</v>
          </cell>
          <cell r="N2457">
            <v>5.7262000000000004</v>
          </cell>
          <cell r="O2457">
            <v>2.6718999999999999</v>
          </cell>
        </row>
        <row r="2458">
          <cell r="B2458">
            <v>75340</v>
          </cell>
          <cell r="C2458" t="str">
            <v>STELLENRUST BAR FERM 75X6</v>
          </cell>
          <cell r="D2458" t="str">
            <v>Stellenrust 55 Chenin Blanc (barrel fermented)</v>
          </cell>
          <cell r="E2458" t="str">
            <v>EA</v>
          </cell>
          <cell r="F2458">
            <v>6</v>
          </cell>
          <cell r="G2458" t="str">
            <v>75 cl x 6</v>
          </cell>
          <cell r="H2458" t="str">
            <v>S</v>
          </cell>
          <cell r="I2458" t="str">
            <v>South Africa</v>
          </cell>
          <cell r="J2458" t="str">
            <v>South Africa</v>
          </cell>
          <cell r="K2458" t="str">
            <v>Stellenbosch</v>
          </cell>
          <cell r="M2458" t="str">
            <v>Better</v>
          </cell>
          <cell r="N2458">
            <v>6.4379</v>
          </cell>
          <cell r="O2458">
            <v>2.6718999999999999</v>
          </cell>
        </row>
        <row r="2459">
          <cell r="B2459">
            <v>67504</v>
          </cell>
          <cell r="C2459" t="str">
            <v>KLEINE RUST FT CHEN SAUV 75X6</v>
          </cell>
          <cell r="D2459" t="str">
            <v>Kleine Rust Fair trade Chenin Sauvignon</v>
          </cell>
          <cell r="E2459" t="str">
            <v>EA</v>
          </cell>
          <cell r="F2459">
            <v>6</v>
          </cell>
          <cell r="G2459" t="str">
            <v>75 cl x 6</v>
          </cell>
          <cell r="H2459" t="str">
            <v>S</v>
          </cell>
          <cell r="I2459" t="str">
            <v>South Africa</v>
          </cell>
          <cell r="J2459" t="str">
            <v>South Africa</v>
          </cell>
          <cell r="K2459" t="str">
            <v>Stellenbosch</v>
          </cell>
          <cell r="M2459" t="str">
            <v>Good</v>
          </cell>
          <cell r="N2459">
            <v>2.2279</v>
          </cell>
          <cell r="O2459">
            <v>2.6718999999999999</v>
          </cell>
        </row>
        <row r="2460">
          <cell r="B2460">
            <v>67505</v>
          </cell>
          <cell r="C2460" t="str">
            <v>KLEINE RUST FT ROSE 75X6</v>
          </cell>
          <cell r="D2460" t="str">
            <v>Kleine Rust Fair Trade Pinotage Rose</v>
          </cell>
          <cell r="E2460" t="str">
            <v>EA</v>
          </cell>
          <cell r="F2460">
            <v>6</v>
          </cell>
          <cell r="G2460" t="str">
            <v>75 cl x 6</v>
          </cell>
          <cell r="H2460" t="str">
            <v>S</v>
          </cell>
          <cell r="I2460" t="str">
            <v>South Africa</v>
          </cell>
          <cell r="J2460" t="str">
            <v>South Africa</v>
          </cell>
          <cell r="K2460" t="str">
            <v>Stellenbosch</v>
          </cell>
          <cell r="M2460" t="str">
            <v>Good</v>
          </cell>
          <cell r="N2460">
            <v>2.2279</v>
          </cell>
          <cell r="O2460">
            <v>2.6718999999999999</v>
          </cell>
        </row>
        <row r="2461">
          <cell r="B2461">
            <v>69234</v>
          </cell>
          <cell r="C2461" t="str">
            <v>KLEINE RUST FT PTG SHZ 75X6</v>
          </cell>
          <cell r="D2461" t="str">
            <v>Kleine Rust Fair trade Pinotage Shiraz</v>
          </cell>
          <cell r="E2461" t="str">
            <v>EA</v>
          </cell>
          <cell r="F2461">
            <v>6</v>
          </cell>
          <cell r="G2461" t="str">
            <v>75 cl x 6</v>
          </cell>
          <cell r="H2461" t="str">
            <v>S</v>
          </cell>
          <cell r="I2461" t="str">
            <v>South Africa</v>
          </cell>
          <cell r="J2461" t="str">
            <v>South Africa</v>
          </cell>
          <cell r="K2461" t="str">
            <v>Stellenbosch</v>
          </cell>
          <cell r="M2461" t="str">
            <v>Good</v>
          </cell>
          <cell r="N2461">
            <v>2.2429000000000001</v>
          </cell>
          <cell r="O2461">
            <v>2.6718999999999999</v>
          </cell>
        </row>
        <row r="2462">
          <cell r="B2462">
            <v>75404</v>
          </cell>
          <cell r="C2462" t="str">
            <v>CONTERNO DOLCETTO 75X6</v>
          </cell>
          <cell r="D2462" t="str">
            <v>Paolo Conterno Dolcetto d'Alba</v>
          </cell>
          <cell r="E2462" t="str">
            <v>EA</v>
          </cell>
          <cell r="F2462">
            <v>6</v>
          </cell>
          <cell r="G2462" t="str">
            <v>75 cl x 6</v>
          </cell>
          <cell r="H2462" t="str">
            <v>S</v>
          </cell>
          <cell r="I2462" t="str">
            <v>Italy</v>
          </cell>
          <cell r="J2462" t="str">
            <v>Italy</v>
          </cell>
          <cell r="K2462" t="str">
            <v>Piemonte</v>
          </cell>
          <cell r="M2462" t="str">
            <v>Good</v>
          </cell>
          <cell r="N2462">
            <v>5.4520999999999997</v>
          </cell>
          <cell r="O2462">
            <v>2.6718999999999999</v>
          </cell>
        </row>
        <row r="2463">
          <cell r="B2463">
            <v>76213</v>
          </cell>
          <cell r="C2463" t="str">
            <v>FW P CONTERNO GINESTR 16 6X75</v>
          </cell>
          <cell r="D2463" t="str">
            <v>Paolo Conterno Barolo Ginestra 2016</v>
          </cell>
          <cell r="E2463" t="str">
            <v>EA</v>
          </cell>
          <cell r="F2463">
            <v>6</v>
          </cell>
          <cell r="G2463" t="str">
            <v>75 cl x 6</v>
          </cell>
          <cell r="H2463" t="str">
            <v>U</v>
          </cell>
          <cell r="I2463" t="str">
            <v>Italy</v>
          </cell>
          <cell r="J2463" t="str">
            <v>Italy</v>
          </cell>
          <cell r="K2463" t="str">
            <v>Piemonte</v>
          </cell>
          <cell r="L2463" t="str">
            <v>Still Red</v>
          </cell>
          <cell r="M2463" t="str">
            <v>Fine Wine</v>
          </cell>
          <cell r="N2463">
            <v>32.294199999999996</v>
          </cell>
          <cell r="O2463">
            <v>3.2063000000000001</v>
          </cell>
        </row>
        <row r="2464">
          <cell r="B2464">
            <v>4308615</v>
          </cell>
          <cell r="C2464" t="str">
            <v>CONTERNO RIVA DEL BRIC 15 75X6</v>
          </cell>
          <cell r="D2464" t="str">
            <v>Paolo Conterno Barolo Riva del Bric 2015</v>
          </cell>
          <cell r="E2464" t="str">
            <v>EA</v>
          </cell>
          <cell r="F2464">
            <v>6</v>
          </cell>
          <cell r="G2464" t="str">
            <v>75 cl x 6</v>
          </cell>
          <cell r="H2464" t="str">
            <v>U</v>
          </cell>
          <cell r="I2464" t="str">
            <v>Italy</v>
          </cell>
          <cell r="J2464" t="str">
            <v>Italy</v>
          </cell>
          <cell r="K2464" t="str">
            <v>Piemonte</v>
          </cell>
          <cell r="M2464" t="str">
            <v>Limited Allocation</v>
          </cell>
          <cell r="N2464">
            <v>13.013</v>
          </cell>
          <cell r="O2464">
            <v>2.6718999999999999</v>
          </cell>
        </row>
        <row r="2465">
          <cell r="B2465">
            <v>4308617</v>
          </cell>
          <cell r="C2465" t="str">
            <v>CONTERNO RIVA DEL BRIC 17 75X6</v>
          </cell>
          <cell r="D2465" t="str">
            <v>Paolo Conterno Barolo Riva del Bric 2017</v>
          </cell>
          <cell r="E2465" t="str">
            <v>EA</v>
          </cell>
          <cell r="F2465">
            <v>6</v>
          </cell>
          <cell r="G2465" t="str">
            <v>75 cl x 6</v>
          </cell>
          <cell r="H2465" t="str">
            <v>U</v>
          </cell>
          <cell r="I2465" t="str">
            <v>Italy</v>
          </cell>
          <cell r="J2465" t="str">
            <v>Italy</v>
          </cell>
          <cell r="K2465" t="str">
            <v>Piemonte</v>
          </cell>
          <cell r="M2465" t="str">
            <v>Limited Allocation</v>
          </cell>
          <cell r="N2465">
            <v>13.845800000000001</v>
          </cell>
          <cell r="O2465">
            <v>3.2063000000000001</v>
          </cell>
        </row>
        <row r="2466">
          <cell r="B2466">
            <v>4308618</v>
          </cell>
          <cell r="C2466" t="str">
            <v>CONTERNO RIVA DEL BRIC 18 75X6</v>
          </cell>
          <cell r="D2466" t="str">
            <v>Paolo Conterno Barolo Riva del Bric 2018</v>
          </cell>
          <cell r="E2466" t="str">
            <v>EA</v>
          </cell>
          <cell r="F2466">
            <v>6</v>
          </cell>
          <cell r="G2466" t="str">
            <v>75 cl x 6</v>
          </cell>
          <cell r="H2466" t="str">
            <v>S</v>
          </cell>
          <cell r="I2466" t="str">
            <v>Italy</v>
          </cell>
          <cell r="J2466" t="str">
            <v>Italy</v>
          </cell>
          <cell r="K2466" t="str">
            <v>Piemonte</v>
          </cell>
          <cell r="M2466" t="str">
            <v>Limited Allocation</v>
          </cell>
          <cell r="N2466">
            <v>13.873200000000001</v>
          </cell>
          <cell r="O2466">
            <v>3.2063000000000001</v>
          </cell>
        </row>
        <row r="2467">
          <cell r="B2467">
            <v>74890</v>
          </cell>
          <cell r="C2467" t="str">
            <v>SYP NAKED SHIRAZ MAT 20 75X12</v>
          </cell>
          <cell r="D2467" t="str">
            <v>Naked by Punks Shiraz Mataro 2020</v>
          </cell>
          <cell r="E2467" t="str">
            <v>EA</v>
          </cell>
          <cell r="F2467">
            <v>12</v>
          </cell>
          <cell r="G2467" t="str">
            <v>75 cl x 12</v>
          </cell>
          <cell r="H2467" t="str">
            <v>U</v>
          </cell>
          <cell r="I2467" t="str">
            <v>Australia</v>
          </cell>
          <cell r="J2467" t="str">
            <v>Australia</v>
          </cell>
          <cell r="K2467" t="str">
            <v>South Australia</v>
          </cell>
          <cell r="M2467" t="str">
            <v>Good</v>
          </cell>
          <cell r="N2467">
            <v>4.5362999999999998</v>
          </cell>
          <cell r="O2467">
            <v>2.6718999999999999</v>
          </cell>
        </row>
        <row r="2468">
          <cell r="B2468">
            <v>76034</v>
          </cell>
          <cell r="C2468" t="str">
            <v>SYP PASSION SHIRAZ CAB 75X12</v>
          </cell>
          <cell r="D2468" t="str">
            <v>Passion by Punks Shiraz Cabernet Sauvignon</v>
          </cell>
          <cell r="E2468" t="str">
            <v>EA</v>
          </cell>
          <cell r="F2468">
            <v>12</v>
          </cell>
          <cell r="G2468" t="str">
            <v>75 cl x 12</v>
          </cell>
          <cell r="H2468" t="str">
            <v>S</v>
          </cell>
          <cell r="I2468" t="str">
            <v>Australia</v>
          </cell>
          <cell r="J2468" t="str">
            <v>Australia</v>
          </cell>
          <cell r="K2468" t="str">
            <v>South Australia</v>
          </cell>
          <cell r="M2468" t="str">
            <v>Good</v>
          </cell>
          <cell r="N2468">
            <v>4.4462999999999999</v>
          </cell>
          <cell r="O2468">
            <v>2.6718999999999999</v>
          </cell>
        </row>
        <row r="2469">
          <cell r="B2469">
            <v>76035</v>
          </cell>
          <cell r="C2469" t="str">
            <v>SYP SQUID SANG SHIRAZ 75X12</v>
          </cell>
          <cell r="D2469" t="str">
            <v>Some Young Punks The Squids Fist Sangiovese Shiraz</v>
          </cell>
          <cell r="E2469" t="str">
            <v>EA</v>
          </cell>
          <cell r="F2469">
            <v>12</v>
          </cell>
          <cell r="G2469" t="str">
            <v>75 cl x 12</v>
          </cell>
          <cell r="H2469" t="str">
            <v>U</v>
          </cell>
          <cell r="I2469" t="str">
            <v>Australia</v>
          </cell>
          <cell r="J2469" t="str">
            <v>Australia</v>
          </cell>
          <cell r="K2469" t="str">
            <v>South Australia</v>
          </cell>
          <cell r="M2469" t="str">
            <v>Better</v>
          </cell>
          <cell r="N2469">
            <v>5.5152999999999999</v>
          </cell>
          <cell r="O2469">
            <v>2.6718999999999999</v>
          </cell>
        </row>
        <row r="2470">
          <cell r="B2470">
            <v>67172</v>
          </cell>
          <cell r="C2470" t="str">
            <v>SPEE'WAH SHIRAZ CAB 75X12</v>
          </cell>
          <cell r="D2470" t="str">
            <v>The Spee'wah Shiraz Cabernet</v>
          </cell>
          <cell r="E2470" t="str">
            <v>EA</v>
          </cell>
          <cell r="F2470">
            <v>12</v>
          </cell>
          <cell r="G2470" t="str">
            <v>75 cl x 12</v>
          </cell>
          <cell r="H2470" t="str">
            <v>U</v>
          </cell>
          <cell r="I2470" t="str">
            <v>Australia</v>
          </cell>
          <cell r="J2470" t="str">
            <v>Australia</v>
          </cell>
          <cell r="K2470" t="str">
            <v>South Australia</v>
          </cell>
          <cell r="M2470" t="str">
            <v>Good</v>
          </cell>
          <cell r="N2470">
            <v>1.6465000000000001</v>
          </cell>
          <cell r="O2470">
            <v>2.6718999999999999</v>
          </cell>
        </row>
        <row r="2471">
          <cell r="B2471">
            <v>61859</v>
          </cell>
          <cell r="C2471" t="str">
            <v>SPEE'WAH VIOGNIER 75X6</v>
          </cell>
          <cell r="D2471" t="str">
            <v>Spee'wah Crooked Mick Viognier</v>
          </cell>
          <cell r="E2471" t="str">
            <v>EA</v>
          </cell>
          <cell r="F2471">
            <v>6</v>
          </cell>
          <cell r="G2471" t="str">
            <v>75 cl x 6</v>
          </cell>
          <cell r="H2471" t="str">
            <v>U</v>
          </cell>
          <cell r="I2471" t="str">
            <v>Australia</v>
          </cell>
          <cell r="J2471" t="str">
            <v>Australia</v>
          </cell>
          <cell r="K2471" t="str">
            <v>South Australia</v>
          </cell>
          <cell r="M2471" t="str">
            <v>Good</v>
          </cell>
          <cell r="N2471">
            <v>2.5783999999999998</v>
          </cell>
          <cell r="O2471">
            <v>2.6718999999999999</v>
          </cell>
        </row>
        <row r="2472">
          <cell r="B2472">
            <v>7483318</v>
          </cell>
          <cell r="C2472" t="str">
            <v>ST COSME CDR ROUGE 18 1.5X6</v>
          </cell>
          <cell r="D2472" t="str">
            <v>Cotes du Rhone St Cosme 2018</v>
          </cell>
          <cell r="E2472" t="str">
            <v>EA</v>
          </cell>
          <cell r="F2472">
            <v>6</v>
          </cell>
          <cell r="G2472" t="str">
            <v>1.5 lt x 6</v>
          </cell>
          <cell r="H2472" t="str">
            <v>U</v>
          </cell>
          <cell r="I2472" t="str">
            <v>France</v>
          </cell>
          <cell r="J2472" t="str">
            <v>France</v>
          </cell>
          <cell r="K2472" t="str">
            <v>Rhône Valley</v>
          </cell>
          <cell r="M2472" t="str">
            <v>Good</v>
          </cell>
          <cell r="N2472">
            <v>8.6759000000000004</v>
          </cell>
          <cell r="O2472">
            <v>5.3437999999999999</v>
          </cell>
        </row>
        <row r="2473">
          <cell r="B2473">
            <v>7483320</v>
          </cell>
          <cell r="C2473" t="str">
            <v>ST COSME CDR ROUGE 20 1.5X6</v>
          </cell>
          <cell r="D2473" t="str">
            <v>Cotes du Rhone St Cosme 2020</v>
          </cell>
          <cell r="E2473" t="str">
            <v>EA</v>
          </cell>
          <cell r="F2473">
            <v>6</v>
          </cell>
          <cell r="G2473" t="str">
            <v>1.5 lt x 6</v>
          </cell>
          <cell r="H2473" t="str">
            <v>U</v>
          </cell>
          <cell r="I2473" t="str">
            <v>France</v>
          </cell>
          <cell r="J2473" t="str">
            <v>France</v>
          </cell>
          <cell r="K2473" t="str">
            <v>Rhône Valley</v>
          </cell>
          <cell r="M2473" t="str">
            <v>Good</v>
          </cell>
          <cell r="N2473">
            <v>9.3850999999999996</v>
          </cell>
          <cell r="O2473">
            <v>5.3437999999999999</v>
          </cell>
        </row>
        <row r="2474">
          <cell r="B2474">
            <v>7483321</v>
          </cell>
          <cell r="C2474" t="str">
            <v>ST COSME CDR ROUGE 21 1.5L X6</v>
          </cell>
          <cell r="D2474" t="str">
            <v>Cotes du Rhone St Cosme 2021</v>
          </cell>
          <cell r="E2474" t="str">
            <v>EA</v>
          </cell>
          <cell r="F2474">
            <v>6</v>
          </cell>
          <cell r="G2474" t="str">
            <v>1.5 lt x 6</v>
          </cell>
          <cell r="H2474" t="str">
            <v>U</v>
          </cell>
          <cell r="I2474" t="str">
            <v>France</v>
          </cell>
          <cell r="J2474" t="str">
            <v>France</v>
          </cell>
          <cell r="K2474" t="str">
            <v>Rhône Valley</v>
          </cell>
          <cell r="M2474" t="str">
            <v>Good</v>
          </cell>
          <cell r="N2474">
            <v>9.6143000000000001</v>
          </cell>
          <cell r="O2474">
            <v>5.3437999999999999</v>
          </cell>
        </row>
        <row r="2475">
          <cell r="B2475">
            <v>43083</v>
          </cell>
          <cell r="C2475" t="str">
            <v>ROUANNE ROSE BRUT NAT 20 75X6</v>
          </cell>
          <cell r="D2475" t="str">
            <v>Rouanne Rosé Brut Nature 2020, Rhone Valley</v>
          </cell>
          <cell r="E2475" t="str">
            <v>EA</v>
          </cell>
          <cell r="F2475">
            <v>6</v>
          </cell>
          <cell r="G2475" t="str">
            <v>75 cl x 6</v>
          </cell>
          <cell r="H2475" t="str">
            <v>U</v>
          </cell>
          <cell r="I2475" t="str">
            <v>France</v>
          </cell>
          <cell r="J2475" t="str">
            <v>France</v>
          </cell>
          <cell r="K2475" t="str">
            <v>Rhône Valley</v>
          </cell>
          <cell r="L2475" t="str">
            <v>Sparkling Rose</v>
          </cell>
          <cell r="M2475" t="str">
            <v>Better</v>
          </cell>
          <cell r="N2475">
            <v>7.7835999999999999</v>
          </cell>
          <cell r="O2475">
            <v>2.6718999999999999</v>
          </cell>
        </row>
        <row r="2476">
          <cell r="B2476">
            <v>44319</v>
          </cell>
          <cell r="C2476" t="str">
            <v>ORG STCOSME HOM FID BL 21 75X6</v>
          </cell>
          <cell r="D2476" t="str">
            <v>Château de Saint Cosme Hominis Fides Blanc 2021, Côtes du Rhône</v>
          </cell>
          <cell r="E2476" t="str">
            <v>EA</v>
          </cell>
          <cell r="F2476">
            <v>6</v>
          </cell>
          <cell r="G2476" t="str">
            <v>75 cl x 6</v>
          </cell>
          <cell r="H2476" t="str">
            <v>U</v>
          </cell>
          <cell r="I2476" t="str">
            <v>France</v>
          </cell>
          <cell r="J2476" t="str">
            <v>France</v>
          </cell>
          <cell r="K2476" t="str">
            <v>France</v>
          </cell>
          <cell r="L2476" t="str">
            <v>Still White</v>
          </cell>
          <cell r="M2476" t="str">
            <v>Fine Wine</v>
          </cell>
          <cell r="N2476">
            <v>18.801200000000001</v>
          </cell>
          <cell r="O2476">
            <v>2.6718999999999999</v>
          </cell>
        </row>
        <row r="2477">
          <cell r="B2477">
            <v>65572</v>
          </cell>
          <cell r="C2477" t="str">
            <v>JAMES BASKET PRESS RED 75X6</v>
          </cell>
          <cell r="D2477" t="str">
            <v>St Cosme Little James Basket Press Vin De France Red</v>
          </cell>
          <cell r="E2477" t="str">
            <v>EA</v>
          </cell>
          <cell r="F2477">
            <v>6</v>
          </cell>
          <cell r="G2477" t="str">
            <v>75 cl x 6</v>
          </cell>
          <cell r="H2477" t="str">
            <v>U</v>
          </cell>
          <cell r="I2477" t="str">
            <v>France</v>
          </cell>
          <cell r="J2477" t="str">
            <v>France</v>
          </cell>
          <cell r="K2477" t="str">
            <v>France</v>
          </cell>
          <cell r="M2477" t="str">
            <v>Good</v>
          </cell>
          <cell r="N2477">
            <v>3.9064000000000001</v>
          </cell>
          <cell r="O2477">
            <v>2.6718999999999999</v>
          </cell>
        </row>
        <row r="2478">
          <cell r="B2478">
            <v>73935</v>
          </cell>
          <cell r="C2478" t="str">
            <v>CH ROUANNE VINSOBRES 18 75X6</v>
          </cell>
          <cell r="D2478" t="str">
            <v>Chateau de Rouanne Vinsobres 2018</v>
          </cell>
          <cell r="E2478" t="str">
            <v>EA</v>
          </cell>
          <cell r="F2478">
            <v>6</v>
          </cell>
          <cell r="G2478" t="str">
            <v>75 cl x 6</v>
          </cell>
          <cell r="H2478" t="str">
            <v>U</v>
          </cell>
          <cell r="I2478" t="str">
            <v>France</v>
          </cell>
          <cell r="J2478" t="str">
            <v>France</v>
          </cell>
          <cell r="K2478" t="str">
            <v>Rhône Valley</v>
          </cell>
          <cell r="M2478" t="str">
            <v>Better</v>
          </cell>
          <cell r="N2478">
            <v>7.0521000000000003</v>
          </cell>
          <cell r="O2478">
            <v>2.6718999999999999</v>
          </cell>
        </row>
        <row r="2479">
          <cell r="B2479">
            <v>74182</v>
          </cell>
          <cell r="C2479" t="str">
            <v>ST COSME LE POSTE BLANC18 75X6</v>
          </cell>
          <cell r="D2479" t="str">
            <v>Chateau St Cosme Cotes du Rhone Blanc 'Le Poste' 2018</v>
          </cell>
          <cell r="E2479" t="str">
            <v>EA</v>
          </cell>
          <cell r="F2479">
            <v>6</v>
          </cell>
          <cell r="G2479" t="str">
            <v>75 cl x 6</v>
          </cell>
          <cell r="H2479" t="str">
            <v>U</v>
          </cell>
          <cell r="I2479" t="str">
            <v>France</v>
          </cell>
          <cell r="J2479" t="str">
            <v>France</v>
          </cell>
          <cell r="K2479" t="str">
            <v>Rhône Valley</v>
          </cell>
          <cell r="M2479" t="str">
            <v>Limited Allocation</v>
          </cell>
          <cell r="N2479">
            <v>18.801200000000001</v>
          </cell>
          <cell r="O2479">
            <v>2.6718999999999999</v>
          </cell>
        </row>
        <row r="2480">
          <cell r="B2480">
            <v>75011</v>
          </cell>
          <cell r="C2480" t="str">
            <v>CH ROUANNE VINSOBRES 19 75X6</v>
          </cell>
          <cell r="D2480" t="str">
            <v>Chateau de Rouanne Vinsobres 2019</v>
          </cell>
          <cell r="E2480" t="str">
            <v>EA</v>
          </cell>
          <cell r="F2480">
            <v>6</v>
          </cell>
          <cell r="G2480" t="str">
            <v>75 cl x 6</v>
          </cell>
          <cell r="H2480" t="str">
            <v>U</v>
          </cell>
          <cell r="I2480" t="str">
            <v>France</v>
          </cell>
          <cell r="J2480" t="str">
            <v>France</v>
          </cell>
          <cell r="K2480" t="str">
            <v>Rhône Valley</v>
          </cell>
          <cell r="M2480" t="str">
            <v>Better</v>
          </cell>
          <cell r="N2480">
            <v>7.7835999999999999</v>
          </cell>
          <cell r="O2480">
            <v>3.2063000000000001</v>
          </cell>
        </row>
        <row r="2481">
          <cell r="B2481">
            <v>4137919</v>
          </cell>
          <cell r="C2481" t="str">
            <v>FW ST COSME CONDRIEU 19 75X6</v>
          </cell>
          <cell r="D2481" t="str">
            <v>St Cosme Condrieu 2019</v>
          </cell>
          <cell r="E2481" t="str">
            <v>EA</v>
          </cell>
          <cell r="F2481">
            <v>6</v>
          </cell>
          <cell r="G2481" t="str">
            <v>75 cl x 6</v>
          </cell>
          <cell r="H2481" t="str">
            <v>U</v>
          </cell>
          <cell r="I2481" t="str">
            <v>France</v>
          </cell>
          <cell r="J2481" t="str">
            <v>France</v>
          </cell>
          <cell r="K2481" t="str">
            <v>Rhône Valley</v>
          </cell>
          <cell r="M2481" t="str">
            <v>Best</v>
          </cell>
          <cell r="N2481">
            <v>22.944400000000002</v>
          </cell>
          <cell r="O2481">
            <v>2.6718999999999999</v>
          </cell>
        </row>
        <row r="2482">
          <cell r="B2482">
            <v>4137920</v>
          </cell>
          <cell r="C2482" t="str">
            <v>ST COSME CONDRIEU 20 75X6</v>
          </cell>
          <cell r="D2482" t="str">
            <v>St Cosme Condrieu 2020</v>
          </cell>
          <cell r="E2482" t="str">
            <v>EA</v>
          </cell>
          <cell r="F2482">
            <v>6</v>
          </cell>
          <cell r="G2482" t="str">
            <v>75 cl x 6</v>
          </cell>
          <cell r="H2482" t="str">
            <v>U</v>
          </cell>
          <cell r="I2482" t="str">
            <v>France</v>
          </cell>
          <cell r="J2482" t="str">
            <v>France</v>
          </cell>
          <cell r="K2482" t="str">
            <v>Rhône Valley</v>
          </cell>
          <cell r="M2482" t="str">
            <v>Best</v>
          </cell>
          <cell r="N2482">
            <v>23.808900000000001</v>
          </cell>
          <cell r="O2482">
            <v>2.6718999999999999</v>
          </cell>
        </row>
        <row r="2483">
          <cell r="B2483">
            <v>4137922</v>
          </cell>
          <cell r="C2483" t="str">
            <v>ST COSME CONDRIEU 22 75X6</v>
          </cell>
          <cell r="D2483" t="str">
            <v>St Cosme Condrieu 2022</v>
          </cell>
          <cell r="E2483" t="str">
            <v>EA</v>
          </cell>
          <cell r="F2483">
            <v>6</v>
          </cell>
          <cell r="G2483" t="str">
            <v>75 cl x 6</v>
          </cell>
          <cell r="H2483" t="str">
            <v>U</v>
          </cell>
          <cell r="I2483" t="str">
            <v>France</v>
          </cell>
          <cell r="J2483" t="str">
            <v>France</v>
          </cell>
          <cell r="K2483" t="str">
            <v>Rhône Valley</v>
          </cell>
          <cell r="M2483" t="str">
            <v>Best</v>
          </cell>
          <cell r="N2483">
            <v>24.3977</v>
          </cell>
          <cell r="O2483">
            <v>2.6718999999999999</v>
          </cell>
        </row>
        <row r="2484">
          <cell r="B2484">
            <v>4238520</v>
          </cell>
          <cell r="C2484" t="str">
            <v>ST COSME CDR ROUGE 20 75X6</v>
          </cell>
          <cell r="D2484" t="str">
            <v>St Cosme Cotes du Rhone Rouge 2020</v>
          </cell>
          <cell r="E2484" t="str">
            <v>EA</v>
          </cell>
          <cell r="F2484">
            <v>6</v>
          </cell>
          <cell r="G2484" t="str">
            <v>75 cl x 6</v>
          </cell>
          <cell r="H2484" t="str">
            <v>U</v>
          </cell>
          <cell r="I2484" t="str">
            <v>France</v>
          </cell>
          <cell r="J2484" t="str">
            <v>France</v>
          </cell>
          <cell r="K2484" t="str">
            <v>Rhône Valley</v>
          </cell>
          <cell r="M2484" t="str">
            <v>Good</v>
          </cell>
          <cell r="N2484">
            <v>4.3422000000000001</v>
          </cell>
          <cell r="O2484">
            <v>2.6718999999999999</v>
          </cell>
        </row>
        <row r="2485">
          <cell r="B2485">
            <v>4238521</v>
          </cell>
          <cell r="C2485" t="str">
            <v>ST COSME CDR ROUGE 21 75X6</v>
          </cell>
          <cell r="D2485" t="str">
            <v>St Cosme Cotes du Rhone Rouge 2021</v>
          </cell>
          <cell r="E2485" t="str">
            <v>EA</v>
          </cell>
          <cell r="F2485">
            <v>6</v>
          </cell>
          <cell r="G2485" t="str">
            <v>75 cl x 6</v>
          </cell>
          <cell r="H2485" t="str">
            <v>U</v>
          </cell>
          <cell r="I2485" t="str">
            <v>France</v>
          </cell>
          <cell r="J2485" t="str">
            <v>France</v>
          </cell>
          <cell r="K2485" t="str">
            <v>Rhône Valley</v>
          </cell>
          <cell r="M2485" t="str">
            <v>Good</v>
          </cell>
          <cell r="N2485">
            <v>4.8537999999999997</v>
          </cell>
          <cell r="O2485">
            <v>2.6718999999999999</v>
          </cell>
        </row>
        <row r="2486">
          <cell r="B2486">
            <v>4244518</v>
          </cell>
          <cell r="C2486" t="str">
            <v>ST COSME ALBIONS BLANC 18 75X6</v>
          </cell>
          <cell r="D2486" t="str">
            <v>Domaine de Saint Cosme Les Deux Albion IGP Vaucluse Principauté d'Orange Blanc 2018</v>
          </cell>
          <cell r="E2486" t="str">
            <v>EA</v>
          </cell>
          <cell r="F2486">
            <v>6</v>
          </cell>
          <cell r="G2486" t="str">
            <v>75 cl x 6</v>
          </cell>
          <cell r="H2486" t="str">
            <v>U</v>
          </cell>
          <cell r="I2486" t="str">
            <v>France</v>
          </cell>
          <cell r="J2486" t="str">
            <v>France</v>
          </cell>
          <cell r="K2486" t="str">
            <v>Rhône Valley</v>
          </cell>
          <cell r="L2486" t="str">
            <v>Still White</v>
          </cell>
          <cell r="M2486" t="str">
            <v>Good</v>
          </cell>
          <cell r="N2486">
            <v>5.7321</v>
          </cell>
          <cell r="O2486">
            <v>2.6718999999999999</v>
          </cell>
        </row>
        <row r="2487">
          <cell r="B2487">
            <v>4244519</v>
          </cell>
          <cell r="C2487" t="str">
            <v>ST COSME ALBIONS BLANC 19 75X6</v>
          </cell>
          <cell r="D2487" t="str">
            <v>Domaine de Saint Cosme Les Deux Albion IGP Vaucluse Principauté d'Orange Blanc 2019</v>
          </cell>
          <cell r="E2487" t="str">
            <v>EA</v>
          </cell>
          <cell r="F2487">
            <v>6</v>
          </cell>
          <cell r="G2487" t="str">
            <v>75 cl x 6</v>
          </cell>
          <cell r="H2487" t="str">
            <v>U</v>
          </cell>
          <cell r="I2487" t="str">
            <v>France</v>
          </cell>
          <cell r="J2487" t="str">
            <v>France</v>
          </cell>
          <cell r="K2487" t="str">
            <v>Rhône Valley</v>
          </cell>
          <cell r="L2487" t="str">
            <v>Still White</v>
          </cell>
          <cell r="M2487" t="str">
            <v>Good</v>
          </cell>
          <cell r="N2487">
            <v>5.7239000000000004</v>
          </cell>
          <cell r="O2487">
            <v>2.6718999999999999</v>
          </cell>
        </row>
        <row r="2488">
          <cell r="B2488">
            <v>4244520</v>
          </cell>
          <cell r="C2488" t="str">
            <v>ST COSME ALBIONS BLANC 20 75X6</v>
          </cell>
          <cell r="D2488" t="str">
            <v>Domaine de Saint Cosme Les Deux Albion IGP Vaucluse Principauté d'Orange Blanc 2020</v>
          </cell>
          <cell r="E2488" t="str">
            <v>EA</v>
          </cell>
          <cell r="F2488">
            <v>6</v>
          </cell>
          <cell r="G2488" t="str">
            <v>75 cl x 6</v>
          </cell>
          <cell r="H2488" t="str">
            <v>U</v>
          </cell>
          <cell r="I2488" t="str">
            <v>France</v>
          </cell>
          <cell r="J2488" t="str">
            <v>France</v>
          </cell>
          <cell r="K2488" t="str">
            <v>Rhône Valley</v>
          </cell>
          <cell r="L2488" t="str">
            <v>Still White</v>
          </cell>
          <cell r="M2488" t="str">
            <v>Good</v>
          </cell>
          <cell r="N2488">
            <v>5.6426999999999996</v>
          </cell>
          <cell r="O2488">
            <v>2.6718999999999999</v>
          </cell>
        </row>
        <row r="2489">
          <cell r="B2489">
            <v>4244521</v>
          </cell>
          <cell r="C2489" t="str">
            <v>ST COSME ALBIONS BLANC 21 75X6</v>
          </cell>
          <cell r="D2489" t="str">
            <v>Domaine de Saint Cosme Les Deux Albion IGP Vaucluse Principauté d'Orange Blanc 2021</v>
          </cell>
          <cell r="E2489" t="str">
            <v>EA</v>
          </cell>
          <cell r="F2489">
            <v>6</v>
          </cell>
          <cell r="G2489" t="str">
            <v>75 cl x 6</v>
          </cell>
          <cell r="H2489" t="str">
            <v>U</v>
          </cell>
          <cell r="I2489" t="str">
            <v>France</v>
          </cell>
          <cell r="J2489" t="str">
            <v>France</v>
          </cell>
          <cell r="K2489" t="str">
            <v>Rhône Valley</v>
          </cell>
          <cell r="L2489" t="str">
            <v>Still White</v>
          </cell>
          <cell r="M2489" t="str">
            <v>Good</v>
          </cell>
          <cell r="N2489">
            <v>6.5205000000000002</v>
          </cell>
          <cell r="O2489">
            <v>2.6718999999999999</v>
          </cell>
        </row>
        <row r="2490">
          <cell r="B2490">
            <v>4283617</v>
          </cell>
          <cell r="C2490" t="str">
            <v>ST COSME COTE ROTIE 17 75X6</v>
          </cell>
          <cell r="D2490" t="str">
            <v>St Cosme Cote Rotie 2017</v>
          </cell>
          <cell r="E2490" t="str">
            <v>EA</v>
          </cell>
          <cell r="F2490">
            <v>6</v>
          </cell>
          <cell r="G2490" t="str">
            <v>75 cl x 6</v>
          </cell>
          <cell r="H2490" t="str">
            <v>U</v>
          </cell>
          <cell r="I2490" t="str">
            <v>France</v>
          </cell>
          <cell r="J2490" t="str">
            <v>France</v>
          </cell>
          <cell r="K2490" t="str">
            <v>Rhône Valley</v>
          </cell>
          <cell r="M2490" t="str">
            <v>Limited Allocation</v>
          </cell>
          <cell r="N2490">
            <v>23.426100000000002</v>
          </cell>
          <cell r="O2490">
            <v>2.6718999999999999</v>
          </cell>
        </row>
        <row r="2491">
          <cell r="B2491">
            <v>4283619</v>
          </cell>
          <cell r="C2491" t="str">
            <v>ST COSME COTE ROTIE 19 75X6</v>
          </cell>
          <cell r="D2491" t="str">
            <v>St Cosme Cote Rotie 2019</v>
          </cell>
          <cell r="E2491" t="str">
            <v>EA</v>
          </cell>
          <cell r="F2491">
            <v>6</v>
          </cell>
          <cell r="G2491" t="str">
            <v>75 cl x 6</v>
          </cell>
          <cell r="H2491" t="str">
            <v>U</v>
          </cell>
          <cell r="I2491" t="str">
            <v>France</v>
          </cell>
          <cell r="J2491" t="str">
            <v>France</v>
          </cell>
          <cell r="K2491" t="str">
            <v>Rhône Valley</v>
          </cell>
          <cell r="M2491" t="str">
            <v>Limited Allocation</v>
          </cell>
          <cell r="N2491">
            <v>22.735700000000001</v>
          </cell>
          <cell r="O2491">
            <v>2.6718999999999999</v>
          </cell>
        </row>
        <row r="2492">
          <cell r="B2492">
            <v>4283620</v>
          </cell>
          <cell r="C2492" t="str">
            <v>ST COSME COTE ROTIE 20 75X6</v>
          </cell>
          <cell r="D2492" t="str">
            <v>St Cosme Cote Rotie 2020</v>
          </cell>
          <cell r="E2492" t="str">
            <v>EA</v>
          </cell>
          <cell r="F2492">
            <v>6</v>
          </cell>
          <cell r="G2492" t="str">
            <v>75 cl x 6</v>
          </cell>
          <cell r="H2492" t="str">
            <v>U</v>
          </cell>
          <cell r="I2492" t="str">
            <v>France</v>
          </cell>
          <cell r="J2492" t="str">
            <v>France</v>
          </cell>
          <cell r="K2492" t="str">
            <v>Rhône Valley</v>
          </cell>
          <cell r="M2492" t="str">
            <v>Limited Allocation</v>
          </cell>
          <cell r="N2492">
            <v>27.2134</v>
          </cell>
          <cell r="O2492">
            <v>2.6718999999999999</v>
          </cell>
        </row>
        <row r="2493">
          <cell r="B2493">
            <v>7501918</v>
          </cell>
          <cell r="C2493" t="str">
            <v>ST COSME ST JOSEPH 18 75X6</v>
          </cell>
          <cell r="D2493" t="str">
            <v>St Cosme St Joseph 2018</v>
          </cell>
          <cell r="E2493" t="str">
            <v>EA</v>
          </cell>
          <cell r="F2493">
            <v>6</v>
          </cell>
          <cell r="G2493" t="str">
            <v>75 cl x 6</v>
          </cell>
          <cell r="H2493" t="str">
            <v>U</v>
          </cell>
          <cell r="I2493" t="str">
            <v>France</v>
          </cell>
          <cell r="J2493" t="str">
            <v>France</v>
          </cell>
          <cell r="K2493" t="str">
            <v>Rhône Valley</v>
          </cell>
          <cell r="M2493" t="str">
            <v>Best</v>
          </cell>
          <cell r="N2493">
            <v>10.7216</v>
          </cell>
          <cell r="O2493">
            <v>2.6718999999999999</v>
          </cell>
        </row>
        <row r="2494">
          <cell r="B2494">
            <v>7501919</v>
          </cell>
          <cell r="C2494" t="str">
            <v>ST COSME ST JOSEPH 19 75X6</v>
          </cell>
          <cell r="D2494" t="str">
            <v>St Cosme St Joseph 2019</v>
          </cell>
          <cell r="E2494" t="str">
            <v>EA</v>
          </cell>
          <cell r="F2494">
            <v>6</v>
          </cell>
          <cell r="G2494" t="str">
            <v>75 cl x 6</v>
          </cell>
          <cell r="H2494" t="str">
            <v>U</v>
          </cell>
          <cell r="I2494" t="str">
            <v>France</v>
          </cell>
          <cell r="J2494" t="str">
            <v>France</v>
          </cell>
          <cell r="K2494" t="str">
            <v>Rhône Valley</v>
          </cell>
          <cell r="M2494" t="str">
            <v>Best</v>
          </cell>
          <cell r="N2494">
            <v>13.011699999999999</v>
          </cell>
          <cell r="O2494">
            <v>2.6718999999999999</v>
          </cell>
        </row>
        <row r="2495">
          <cell r="B2495">
            <v>7511419</v>
          </cell>
          <cell r="C2495" t="str">
            <v>ST COSME CDR ROUGE 19 75X6</v>
          </cell>
          <cell r="D2495" t="str">
            <v>St Cosme Cotes du Rhone Rouge 2019</v>
          </cell>
          <cell r="E2495" t="str">
            <v>EA</v>
          </cell>
          <cell r="F2495">
            <v>6</v>
          </cell>
          <cell r="G2495" t="str">
            <v>75 cl x 6</v>
          </cell>
          <cell r="H2495" t="str">
            <v>U</v>
          </cell>
          <cell r="I2495" t="str">
            <v>France</v>
          </cell>
          <cell r="J2495" t="str">
            <v>France</v>
          </cell>
          <cell r="K2495" t="str">
            <v>Rhône Valley</v>
          </cell>
          <cell r="M2495" t="str">
            <v>Good</v>
          </cell>
          <cell r="N2495">
            <v>4.1227</v>
          </cell>
          <cell r="O2495">
            <v>2.6718999999999999</v>
          </cell>
        </row>
        <row r="2496">
          <cell r="B2496">
            <v>67244</v>
          </cell>
          <cell r="C2496" t="str">
            <v>TOMERO MALBEC 75X6</v>
          </cell>
          <cell r="D2496" t="str">
            <v>Tomero Malbec</v>
          </cell>
          <cell r="E2496" t="str">
            <v>EA</v>
          </cell>
          <cell r="F2496">
            <v>6</v>
          </cell>
          <cell r="G2496" t="str">
            <v>75 cl x 6</v>
          </cell>
          <cell r="H2496" t="str">
            <v>U</v>
          </cell>
          <cell r="I2496" t="str">
            <v>Argentina</v>
          </cell>
          <cell r="J2496" t="str">
            <v>Argentina</v>
          </cell>
          <cell r="K2496" t="str">
            <v>Mendoza</v>
          </cell>
          <cell r="M2496" t="str">
            <v>Good</v>
          </cell>
          <cell r="N2496">
            <v>3.9217</v>
          </cell>
          <cell r="O2496">
            <v>3.2063000000000001</v>
          </cell>
        </row>
        <row r="2497">
          <cell r="B2497">
            <v>74057</v>
          </cell>
          <cell r="C2497" t="str">
            <v>TOMERO RESERVA SYRAH 75X6</v>
          </cell>
          <cell r="D2497" t="str">
            <v>Tomero Reserva Syrah (Gaucho)</v>
          </cell>
          <cell r="E2497" t="str">
            <v>EA</v>
          </cell>
          <cell r="F2497">
            <v>6</v>
          </cell>
          <cell r="G2497" t="str">
            <v>75 cl x 6</v>
          </cell>
          <cell r="H2497" t="str">
            <v>U</v>
          </cell>
          <cell r="I2497" t="str">
            <v>Argentina</v>
          </cell>
          <cell r="J2497" t="str">
            <v>Argentina</v>
          </cell>
          <cell r="K2497" t="str">
            <v>Mendoza</v>
          </cell>
          <cell r="M2497" t="str">
            <v>Best</v>
          </cell>
          <cell r="N2497">
            <v>7.1593999999999998</v>
          </cell>
          <cell r="O2497">
            <v>3.3130999999999999</v>
          </cell>
        </row>
        <row r="2498">
          <cell r="B2498">
            <v>75393</v>
          </cell>
          <cell r="C2498" t="str">
            <v>TOMERO SV MALBEC 75X6</v>
          </cell>
          <cell r="D2498" t="str">
            <v>Tomero Single Vineyard Malbec</v>
          </cell>
          <cell r="E2498" t="str">
            <v>EA</v>
          </cell>
          <cell r="F2498">
            <v>6</v>
          </cell>
          <cell r="G2498" t="str">
            <v>75 cl x 6</v>
          </cell>
          <cell r="H2498" t="str">
            <v>U</v>
          </cell>
          <cell r="I2498" t="str">
            <v>Argentina</v>
          </cell>
          <cell r="J2498" t="str">
            <v>Argentina</v>
          </cell>
          <cell r="K2498" t="str">
            <v>Mendoza</v>
          </cell>
          <cell r="M2498" t="str">
            <v>Best</v>
          </cell>
          <cell r="N2498">
            <v>6.0664999999999996</v>
          </cell>
          <cell r="O2498">
            <v>3.2063000000000001</v>
          </cell>
        </row>
        <row r="2499">
          <cell r="B2499">
            <v>75394</v>
          </cell>
          <cell r="C2499" t="str">
            <v>TOMERO SING VIN PETIT 75X6</v>
          </cell>
          <cell r="D2499" t="str">
            <v>Tomero Single Vineyard Petit Verdot (Gaucho)</v>
          </cell>
          <cell r="E2499" t="str">
            <v>EA</v>
          </cell>
          <cell r="F2499">
            <v>6</v>
          </cell>
          <cell r="G2499" t="str">
            <v>75 cl x 6</v>
          </cell>
          <cell r="H2499" t="str">
            <v>U</v>
          </cell>
          <cell r="I2499" t="str">
            <v>Argentina</v>
          </cell>
          <cell r="J2499" t="str">
            <v>Argentina</v>
          </cell>
          <cell r="K2499" t="str">
            <v>Mendoza</v>
          </cell>
          <cell r="M2499" t="str">
            <v>Best</v>
          </cell>
          <cell r="N2499">
            <v>7.1593999999999998</v>
          </cell>
          <cell r="O2499">
            <v>3.2063000000000001</v>
          </cell>
        </row>
        <row r="2500">
          <cell r="B2500">
            <v>76221</v>
          </cell>
          <cell r="C2500" t="str">
            <v>TOMERO CABERNET FRANC 75X6</v>
          </cell>
          <cell r="D2500" t="str">
            <v>Tomero Cabernet Franc</v>
          </cell>
          <cell r="E2500" t="str">
            <v>EA</v>
          </cell>
          <cell r="F2500">
            <v>6</v>
          </cell>
          <cell r="G2500" t="str">
            <v>75 cl x 6</v>
          </cell>
          <cell r="H2500" t="str">
            <v>U</v>
          </cell>
          <cell r="I2500" t="str">
            <v>Argentina</v>
          </cell>
          <cell r="J2500" t="str">
            <v>Argentina</v>
          </cell>
          <cell r="K2500" t="str">
            <v>Mendoza</v>
          </cell>
          <cell r="L2500" t="str">
            <v>Still Red</v>
          </cell>
          <cell r="M2500" t="str">
            <v>Good</v>
          </cell>
          <cell r="N2500">
            <v>4.1060999999999996</v>
          </cell>
          <cell r="O2500">
            <v>3.2063000000000001</v>
          </cell>
        </row>
        <row r="2501">
          <cell r="B2501">
            <v>61942</v>
          </cell>
          <cell r="C2501" t="str">
            <v>LITTLE YERING SHIRAZ 75X6</v>
          </cell>
          <cell r="D2501" t="str">
            <v>Yering Station Little Yering Shiraz</v>
          </cell>
          <cell r="E2501" t="str">
            <v>EA</v>
          </cell>
          <cell r="F2501">
            <v>6</v>
          </cell>
          <cell r="G2501" t="str">
            <v>75 cl x 6</v>
          </cell>
          <cell r="H2501" t="str">
            <v>U</v>
          </cell>
          <cell r="I2501" t="str">
            <v>Australia</v>
          </cell>
          <cell r="J2501" t="str">
            <v>Australia</v>
          </cell>
          <cell r="K2501" t="str">
            <v>Victoria</v>
          </cell>
          <cell r="M2501" t="str">
            <v>Good</v>
          </cell>
          <cell r="N2501">
            <v>3.9293</v>
          </cell>
          <cell r="O2501">
            <v>2.6718999999999999</v>
          </cell>
        </row>
        <row r="2502">
          <cell r="B2502">
            <v>69496</v>
          </cell>
          <cell r="C2502" t="str">
            <v>LITTLE YERING PN 21 75X6</v>
          </cell>
          <cell r="D2502" t="str">
            <v>Yering Station Little Yering Pinot Noir 2021</v>
          </cell>
          <cell r="E2502" t="str">
            <v>EA</v>
          </cell>
          <cell r="F2502">
            <v>6</v>
          </cell>
          <cell r="G2502" t="str">
            <v>75 cl x 6</v>
          </cell>
          <cell r="H2502" t="str">
            <v>U</v>
          </cell>
          <cell r="I2502" t="str">
            <v>Australia</v>
          </cell>
          <cell r="J2502" t="str">
            <v>Australia</v>
          </cell>
          <cell r="K2502" t="str">
            <v>Victoria</v>
          </cell>
          <cell r="M2502" t="str">
            <v>Good</v>
          </cell>
          <cell r="N2502">
            <v>4.5193000000000003</v>
          </cell>
          <cell r="O2502">
            <v>2.6718999999999999</v>
          </cell>
        </row>
        <row r="2503">
          <cell r="B2503">
            <v>69773</v>
          </cell>
          <cell r="C2503" t="str">
            <v>LITTLE YERING CHARD 75X6</v>
          </cell>
          <cell r="D2503" t="str">
            <v>Yering Station Little Yering Chardonnay</v>
          </cell>
          <cell r="E2503" t="str">
            <v>EA</v>
          </cell>
          <cell r="F2503">
            <v>6</v>
          </cell>
          <cell r="G2503" t="str">
            <v>75 cl x 6</v>
          </cell>
          <cell r="H2503" t="str">
            <v>U</v>
          </cell>
          <cell r="I2503" t="str">
            <v>Australia</v>
          </cell>
          <cell r="J2503" t="str">
            <v>Australia</v>
          </cell>
          <cell r="K2503" t="str">
            <v>Victoria</v>
          </cell>
          <cell r="M2503" t="str">
            <v>Good</v>
          </cell>
          <cell r="N2503">
            <v>3.9293</v>
          </cell>
          <cell r="O2503">
            <v>2.6718999999999999</v>
          </cell>
        </row>
        <row r="2504">
          <cell r="B2504">
            <v>44017</v>
          </cell>
          <cell r="C2504" t="str">
            <v>RIVERSTONE SAUV B N ZEA 75x6</v>
          </cell>
          <cell r="D2504" t="str">
            <v>Riverstone Ridge Sauvignon Blanc, Marlborough</v>
          </cell>
          <cell r="E2504" t="str">
            <v>EA</v>
          </cell>
          <cell r="F2504">
            <v>6</v>
          </cell>
          <cell r="G2504" t="str">
            <v>75 cl x 6</v>
          </cell>
          <cell r="H2504" t="str">
            <v>S</v>
          </cell>
          <cell r="I2504" t="str">
            <v>New Zealand</v>
          </cell>
          <cell r="J2504" t="str">
            <v>New Zealand</v>
          </cell>
          <cell r="K2504" t="str">
            <v>New Zealand</v>
          </cell>
          <cell r="L2504" t="str">
            <v>Still White</v>
          </cell>
          <cell r="M2504" t="str">
            <v>Good</v>
          </cell>
          <cell r="N2504">
            <v>4.3341000000000003</v>
          </cell>
          <cell r="O2504">
            <v>2.6718999999999999</v>
          </cell>
        </row>
        <row r="2505">
          <cell r="B2505">
            <v>44301</v>
          </cell>
          <cell r="C2505" t="str">
            <v>THORNBURY SAUV BLANC 75x6</v>
          </cell>
          <cell r="D2505" t="str">
            <v>Thornbury Sauvignon Blanc, Marlborough</v>
          </cell>
          <cell r="E2505" t="str">
            <v>EA</v>
          </cell>
          <cell r="F2505">
            <v>6</v>
          </cell>
          <cell r="G2505" t="str">
            <v>75 cl x 6</v>
          </cell>
          <cell r="H2505" t="str">
            <v>U</v>
          </cell>
          <cell r="I2505" t="str">
            <v>New Zealand</v>
          </cell>
          <cell r="J2505" t="str">
            <v>New Zealand</v>
          </cell>
          <cell r="K2505" t="str">
            <v>Marlborough</v>
          </cell>
          <cell r="L2505" t="str">
            <v>Still White</v>
          </cell>
          <cell r="M2505" t="str">
            <v>Good</v>
          </cell>
          <cell r="N2505">
            <v>4.5308000000000002</v>
          </cell>
          <cell r="O2505">
            <v>2.6718999999999999</v>
          </cell>
        </row>
        <row r="2506">
          <cell r="B2506">
            <v>41368</v>
          </cell>
          <cell r="C2506" t="str">
            <v>ORG MILLTON ARAI CHEN 20 75X6</v>
          </cell>
          <cell r="D2506" t="str">
            <v>Millton Te Arai Chenin Blanc 2020</v>
          </cell>
          <cell r="E2506" t="str">
            <v>EA</v>
          </cell>
          <cell r="F2506">
            <v>6</v>
          </cell>
          <cell r="G2506" t="str">
            <v>75 cl x 6</v>
          </cell>
          <cell r="H2506" t="str">
            <v>U</v>
          </cell>
          <cell r="I2506" t="str">
            <v>New Zealand</v>
          </cell>
          <cell r="J2506" t="str">
            <v>New Zealand</v>
          </cell>
          <cell r="K2506" t="str">
            <v>Gisborne</v>
          </cell>
          <cell r="M2506" t="str">
            <v>Best</v>
          </cell>
          <cell r="N2506">
            <v>8.7408000000000001</v>
          </cell>
          <cell r="O2506">
            <v>2.6718999999999999</v>
          </cell>
        </row>
        <row r="2507">
          <cell r="B2507">
            <v>42653</v>
          </cell>
          <cell r="C2507" t="str">
            <v>ORG MILLTON LA COTE PN 20 75X6</v>
          </cell>
          <cell r="D2507" t="str">
            <v>Millton La Cote Pinot Noir 2020</v>
          </cell>
          <cell r="E2507" t="str">
            <v>EA</v>
          </cell>
          <cell r="F2507">
            <v>6</v>
          </cell>
          <cell r="G2507" t="str">
            <v>75 cl x 6</v>
          </cell>
          <cell r="H2507" t="str">
            <v>U</v>
          </cell>
          <cell r="I2507" t="str">
            <v>New Zealand</v>
          </cell>
          <cell r="J2507" t="str">
            <v>New Zealand</v>
          </cell>
          <cell r="K2507" t="str">
            <v>Gisborne</v>
          </cell>
          <cell r="M2507" t="str">
            <v>Best</v>
          </cell>
          <cell r="N2507">
            <v>8.7257999999999996</v>
          </cell>
          <cell r="O2507">
            <v>2.6718999999999999</v>
          </cell>
        </row>
        <row r="2508">
          <cell r="B2508">
            <v>42987</v>
          </cell>
          <cell r="C2508" t="str">
            <v>ORG MILLTON ARAI CHEN 21 75X6</v>
          </cell>
          <cell r="D2508" t="str">
            <v xml:space="preserve">Millton Te Arai Organic Chenin Blanc 2021
</v>
          </cell>
          <cell r="E2508" t="str">
            <v>EA</v>
          </cell>
          <cell r="F2508">
            <v>6</v>
          </cell>
          <cell r="G2508" t="str">
            <v>75 cl x 6</v>
          </cell>
          <cell r="H2508" t="str">
            <v>S</v>
          </cell>
          <cell r="I2508" t="str">
            <v>New Zealand</v>
          </cell>
          <cell r="J2508" t="str">
            <v>New Zealand</v>
          </cell>
          <cell r="K2508" t="str">
            <v>Gisborne</v>
          </cell>
          <cell r="M2508" t="str">
            <v>Best</v>
          </cell>
          <cell r="N2508">
            <v>9.3458000000000006</v>
          </cell>
          <cell r="O2508">
            <v>2.6718999999999999</v>
          </cell>
        </row>
        <row r="2509">
          <cell r="B2509">
            <v>42992</v>
          </cell>
          <cell r="C2509" t="str">
            <v>ORG MILLTON LA COTE PN 21 75X6</v>
          </cell>
          <cell r="D2509" t="str">
            <v xml:space="preserve">Millton La Cote Organic Pinot Noir 2021
</v>
          </cell>
          <cell r="E2509" t="str">
            <v>EA</v>
          </cell>
          <cell r="F2509">
            <v>6</v>
          </cell>
          <cell r="G2509" t="str">
            <v>75 cl x 6</v>
          </cell>
          <cell r="H2509" t="str">
            <v>S</v>
          </cell>
          <cell r="I2509" t="str">
            <v>New Zealand</v>
          </cell>
          <cell r="J2509" t="str">
            <v>New Zealand</v>
          </cell>
          <cell r="K2509" t="str">
            <v>Gisborne</v>
          </cell>
          <cell r="M2509" t="str">
            <v>Best</v>
          </cell>
          <cell r="N2509">
            <v>9.3458000000000006</v>
          </cell>
          <cell r="O2509">
            <v>2.6718999999999999</v>
          </cell>
        </row>
        <row r="2510">
          <cell r="B2510">
            <v>45378</v>
          </cell>
          <cell r="C2510" t="str">
            <v>ORG MILLTON LIBIAMO 21 75X6</v>
          </cell>
          <cell r="D2510" t="str">
            <v>Milton Libiamo Organic Field Blend 2021</v>
          </cell>
          <cell r="E2510" t="str">
            <v>EA</v>
          </cell>
          <cell r="F2510">
            <v>6</v>
          </cell>
          <cell r="G2510" t="str">
            <v>75 cl x 6</v>
          </cell>
          <cell r="H2510" t="str">
            <v>U</v>
          </cell>
          <cell r="I2510" t="str">
            <v>New Zealand</v>
          </cell>
          <cell r="J2510" t="str">
            <v>New Zealand</v>
          </cell>
          <cell r="K2510" t="str">
            <v>Gisborne</v>
          </cell>
          <cell r="L2510" t="str">
            <v>Still White</v>
          </cell>
          <cell r="M2510" t="str">
            <v>Best</v>
          </cell>
          <cell r="N2510">
            <v>12.540800000000001</v>
          </cell>
          <cell r="O2510">
            <v>2.6718999999999999</v>
          </cell>
        </row>
        <row r="2511">
          <cell r="B2511">
            <v>71609</v>
          </cell>
          <cell r="C2511" t="str">
            <v>ORG MILLTON RVRPNT GEW 15 75X6</v>
          </cell>
          <cell r="D2511" t="str">
            <v>Millton Riverpoint Gewurztraminer 2015</v>
          </cell>
          <cell r="E2511" t="str">
            <v>EA</v>
          </cell>
          <cell r="F2511">
            <v>6</v>
          </cell>
          <cell r="G2511" t="str">
            <v>75 cl x 6</v>
          </cell>
          <cell r="H2511" t="str">
            <v>U</v>
          </cell>
          <cell r="I2511" t="str">
            <v>New Zealand</v>
          </cell>
          <cell r="J2511" t="str">
            <v>New Zealand</v>
          </cell>
          <cell r="K2511" t="str">
            <v>Gisborne</v>
          </cell>
          <cell r="M2511" t="str">
            <v>Better</v>
          </cell>
          <cell r="N2511">
            <v>6.1361999999999997</v>
          </cell>
          <cell r="O2511">
            <v>2.6718999999999999</v>
          </cell>
        </row>
        <row r="2512">
          <cell r="B2512">
            <v>72891</v>
          </cell>
          <cell r="C2512" t="str">
            <v>MILLTON LA COTE PN 17 75X6</v>
          </cell>
          <cell r="D2512" t="str">
            <v>Millton La Cote Pinot Noir 2017</v>
          </cell>
          <cell r="E2512" t="str">
            <v>EA</v>
          </cell>
          <cell r="F2512">
            <v>6</v>
          </cell>
          <cell r="G2512" t="str">
            <v>75 cl x 6</v>
          </cell>
          <cell r="H2512" t="str">
            <v>U</v>
          </cell>
          <cell r="I2512" t="str">
            <v>New Zealand</v>
          </cell>
          <cell r="J2512" t="str">
            <v>New Zealand</v>
          </cell>
          <cell r="K2512" t="str">
            <v>Gisborne</v>
          </cell>
          <cell r="M2512" t="str">
            <v>Best</v>
          </cell>
          <cell r="N2512">
            <v>8.5545000000000009</v>
          </cell>
          <cell r="O2512">
            <v>2.6718999999999999</v>
          </cell>
        </row>
        <row r="2513">
          <cell r="B2513">
            <v>73176</v>
          </cell>
          <cell r="C2513" t="str">
            <v>MILLTON LIBIAMO 18 75X6</v>
          </cell>
          <cell r="D2513" t="str">
            <v>Millton Libiamo Field Blend 2018</v>
          </cell>
          <cell r="E2513" t="str">
            <v>EA</v>
          </cell>
          <cell r="F2513">
            <v>6</v>
          </cell>
          <cell r="G2513" t="str">
            <v>75 cl x 6</v>
          </cell>
          <cell r="H2513" t="str">
            <v>U</v>
          </cell>
          <cell r="I2513" t="str">
            <v>New Zealand</v>
          </cell>
          <cell r="J2513" t="str">
            <v>New Zealand</v>
          </cell>
          <cell r="K2513" t="str">
            <v>Gisborne</v>
          </cell>
          <cell r="L2513" t="str">
            <v>Still White</v>
          </cell>
          <cell r="M2513" t="str">
            <v>Best</v>
          </cell>
          <cell r="N2513">
            <v>12.142799999999999</v>
          </cell>
          <cell r="O2513">
            <v>2.6718999999999999</v>
          </cell>
        </row>
        <row r="2514">
          <cell r="B2514">
            <v>74908</v>
          </cell>
          <cell r="C2514" t="str">
            <v>MILLTON LA COTE PN 19 75X6</v>
          </cell>
          <cell r="D2514" t="str">
            <v>Millton La Cote Pinot Noir 2019</v>
          </cell>
          <cell r="E2514" t="str">
            <v>EA</v>
          </cell>
          <cell r="F2514">
            <v>6</v>
          </cell>
          <cell r="G2514" t="str">
            <v>75 cl x 6</v>
          </cell>
          <cell r="H2514" t="str">
            <v>U</v>
          </cell>
          <cell r="I2514" t="str">
            <v>New Zealand</v>
          </cell>
          <cell r="J2514" t="str">
            <v>New Zealand</v>
          </cell>
          <cell r="K2514" t="str">
            <v>Gisborne</v>
          </cell>
          <cell r="M2514" t="str">
            <v>Best</v>
          </cell>
          <cell r="N2514">
            <v>8.7134999999999998</v>
          </cell>
          <cell r="O2514">
            <v>2.6718999999999999</v>
          </cell>
        </row>
        <row r="2515">
          <cell r="B2515">
            <v>75372</v>
          </cell>
          <cell r="C2515" t="str">
            <v>ORG MILLTON OPOU CHARD 19 75X6</v>
          </cell>
          <cell r="D2515" t="str">
            <v xml:space="preserve">Millton Opou Organic Chardonnay 2019
</v>
          </cell>
          <cell r="E2515" t="str">
            <v>EA</v>
          </cell>
          <cell r="F2515">
            <v>6</v>
          </cell>
          <cell r="G2515" t="str">
            <v>75 cl x 6</v>
          </cell>
          <cell r="H2515" t="str">
            <v>U</v>
          </cell>
          <cell r="I2515" t="str">
            <v>New Zealand</v>
          </cell>
          <cell r="J2515" t="str">
            <v>New Zealand</v>
          </cell>
          <cell r="K2515" t="str">
            <v>Gisborne</v>
          </cell>
          <cell r="M2515" t="str">
            <v>Better</v>
          </cell>
          <cell r="N2515">
            <v>8.7807999999999993</v>
          </cell>
          <cell r="O2515">
            <v>2.6718999999999999</v>
          </cell>
        </row>
        <row r="2516">
          <cell r="B2516">
            <v>75966</v>
          </cell>
          <cell r="C2516" t="str">
            <v>MILLTON ARAI CHENIN 19 75X6</v>
          </cell>
          <cell r="D2516" t="str">
            <v>Millton Te Arai Chenin Blanc 2019</v>
          </cell>
          <cell r="E2516" t="str">
            <v>EA</v>
          </cell>
          <cell r="F2516">
            <v>6</v>
          </cell>
          <cell r="G2516" t="str">
            <v>75 cl x 6</v>
          </cell>
          <cell r="H2516" t="str">
            <v>U</v>
          </cell>
          <cell r="I2516" t="str">
            <v>New Zealand</v>
          </cell>
          <cell r="J2516" t="str">
            <v>New Zealand</v>
          </cell>
          <cell r="K2516" t="str">
            <v>Gisborne</v>
          </cell>
          <cell r="M2516" t="str">
            <v>Best</v>
          </cell>
          <cell r="N2516">
            <v>8.5395000000000003</v>
          </cell>
          <cell r="O2516">
            <v>2.6718999999999999</v>
          </cell>
        </row>
        <row r="2517">
          <cell r="B2517">
            <v>75967</v>
          </cell>
          <cell r="C2517" t="str">
            <v>MILLTON RVRPNT VIOG 18 75X6</v>
          </cell>
          <cell r="D2517" t="str">
            <v>Millton Riverpoint Viognier 2018</v>
          </cell>
          <cell r="E2517" t="str">
            <v>EA</v>
          </cell>
          <cell r="F2517">
            <v>6</v>
          </cell>
          <cell r="G2517" t="str">
            <v>75 cl x 6</v>
          </cell>
          <cell r="H2517" t="str">
            <v>U</v>
          </cell>
          <cell r="I2517" t="str">
            <v>New Zealand</v>
          </cell>
          <cell r="J2517" t="str">
            <v>New Zealand</v>
          </cell>
          <cell r="K2517" t="str">
            <v>Gisborne</v>
          </cell>
          <cell r="M2517" t="str">
            <v>Better</v>
          </cell>
          <cell r="N2517">
            <v>6.6828000000000003</v>
          </cell>
          <cell r="O2517">
            <v>2.6718999999999999</v>
          </cell>
        </row>
        <row r="2518">
          <cell r="B2518">
            <v>75969</v>
          </cell>
          <cell r="C2518" t="str">
            <v>MILLTON OPOU RIESL 20 75X6</v>
          </cell>
          <cell r="D2518" t="str">
            <v>Millton Opou Riesling 2020</v>
          </cell>
          <cell r="E2518" t="str">
            <v>EA</v>
          </cell>
          <cell r="F2518">
            <v>6</v>
          </cell>
          <cell r="G2518" t="str">
            <v>75 cl x 6</v>
          </cell>
          <cell r="H2518" t="str">
            <v>U</v>
          </cell>
          <cell r="I2518" t="str">
            <v>New Zealand</v>
          </cell>
          <cell r="J2518" t="str">
            <v>New Zealand</v>
          </cell>
          <cell r="K2518" t="str">
            <v>Gisborne</v>
          </cell>
          <cell r="M2518" t="str">
            <v>Better</v>
          </cell>
          <cell r="N2518">
            <v>6.8160999999999996</v>
          </cell>
          <cell r="O2518">
            <v>2.0306000000000002</v>
          </cell>
        </row>
        <row r="2519">
          <cell r="B2519">
            <v>75974</v>
          </cell>
          <cell r="C2519" t="str">
            <v>ORG MILLTON LIBIAMO 20 75X6</v>
          </cell>
          <cell r="D2519" t="str">
            <v xml:space="preserve">Milton Libiamo Organic Field Blend 2020
</v>
          </cell>
          <cell r="E2519" t="str">
            <v>EA</v>
          </cell>
          <cell r="F2519">
            <v>6</v>
          </cell>
          <cell r="G2519" t="str">
            <v>75 cl x 6</v>
          </cell>
          <cell r="H2519" t="str">
            <v>U</v>
          </cell>
          <cell r="I2519" t="str">
            <v>New Zealand</v>
          </cell>
          <cell r="J2519" t="str">
            <v>New Zealand</v>
          </cell>
          <cell r="K2519" t="str">
            <v>Gisborne</v>
          </cell>
          <cell r="L2519" t="str">
            <v>Still White</v>
          </cell>
          <cell r="M2519" t="str">
            <v>Best</v>
          </cell>
          <cell r="N2519">
            <v>12.540800000000001</v>
          </cell>
          <cell r="O2519">
            <v>2.6718999999999999</v>
          </cell>
        </row>
        <row r="2520">
          <cell r="B2520">
            <v>76339</v>
          </cell>
          <cell r="C2520" t="str">
            <v>FC ORG MILL OPOU RIESL 21 75X6</v>
          </cell>
          <cell r="D2520" t="str">
            <v xml:space="preserve">Millton Opou Organic Riesling 2021
</v>
          </cell>
          <cell r="E2520" t="str">
            <v>EA</v>
          </cell>
          <cell r="F2520">
            <v>6</v>
          </cell>
          <cell r="G2520" t="str">
            <v>75 cl x 6</v>
          </cell>
          <cell r="H2520" t="str">
            <v>S</v>
          </cell>
          <cell r="I2520" t="str">
            <v>New Zealand</v>
          </cell>
          <cell r="J2520" t="str">
            <v>New Zealand</v>
          </cell>
          <cell r="K2520" t="str">
            <v>Gisborne</v>
          </cell>
          <cell r="M2520" t="str">
            <v>Better</v>
          </cell>
          <cell r="N2520">
            <v>7.4257999999999997</v>
          </cell>
          <cell r="O2520">
            <v>2.2444000000000002</v>
          </cell>
        </row>
        <row r="2521">
          <cell r="B2521">
            <v>76410</v>
          </cell>
          <cell r="C2521" t="str">
            <v>ORG MILLTON RVRPNT VIO 19 75X6</v>
          </cell>
          <cell r="D2521" t="str">
            <v xml:space="preserve">Millton Riverpoint Organic Viognier 2019
</v>
          </cell>
          <cell r="E2521" t="str">
            <v>EA</v>
          </cell>
          <cell r="F2521">
            <v>6</v>
          </cell>
          <cell r="G2521" t="str">
            <v>75 cl x 6</v>
          </cell>
          <cell r="H2521" t="str">
            <v>U</v>
          </cell>
          <cell r="I2521" t="str">
            <v>New Zealand</v>
          </cell>
          <cell r="J2521" t="str">
            <v>New Zealand</v>
          </cell>
          <cell r="K2521" t="str">
            <v>Gisborne</v>
          </cell>
          <cell r="M2521" t="str">
            <v>Better</v>
          </cell>
          <cell r="N2521">
            <v>7.0674999999999999</v>
          </cell>
          <cell r="O2521">
            <v>2.6718999999999999</v>
          </cell>
        </row>
        <row r="2522">
          <cell r="B2522">
            <v>13424</v>
          </cell>
          <cell r="C2522" t="str">
            <v>CLOUDY BAY TE KOKO SAUV 75X6</v>
          </cell>
          <cell r="D2522" t="str">
            <v>Cloudy Bay Te Koko Sauvignon Blanc, Marlborough</v>
          </cell>
          <cell r="E2522" t="str">
            <v>EA</v>
          </cell>
          <cell r="F2522">
            <v>6</v>
          </cell>
          <cell r="G2522" t="str">
            <v>75 cl x 6</v>
          </cell>
          <cell r="H2522" t="str">
            <v>S</v>
          </cell>
          <cell r="I2522" t="str">
            <v>New Zealand</v>
          </cell>
          <cell r="J2522" t="str">
            <v>New Zealand</v>
          </cell>
          <cell r="K2522" t="str">
            <v>Marlborough</v>
          </cell>
          <cell r="M2522" t="str">
            <v>Best</v>
          </cell>
          <cell r="N2522">
            <v>27.7027</v>
          </cell>
          <cell r="O2522">
            <v>2.6718999999999999</v>
          </cell>
        </row>
        <row r="2523">
          <cell r="B2523">
            <v>13425</v>
          </cell>
          <cell r="C2523" t="str">
            <v>CLOUDY BAY PINOT NOIR 75x6</v>
          </cell>
          <cell r="D2523" t="str">
            <v>Cloudy Bay Pinot Noir, Marlborough</v>
          </cell>
          <cell r="E2523" t="str">
            <v>EA</v>
          </cell>
          <cell r="F2523">
            <v>6</v>
          </cell>
          <cell r="G2523" t="str">
            <v>75 cl x 6</v>
          </cell>
          <cell r="H2523" t="str">
            <v>S</v>
          </cell>
          <cell r="I2523" t="str">
            <v>New Zealand</v>
          </cell>
          <cell r="J2523" t="str">
            <v>New Zealand</v>
          </cell>
          <cell r="K2523" t="str">
            <v>Marlborough</v>
          </cell>
          <cell r="M2523" t="str">
            <v>Best</v>
          </cell>
          <cell r="N2523">
            <v>19.099399999999999</v>
          </cell>
          <cell r="O2523">
            <v>2.6718999999999999</v>
          </cell>
        </row>
        <row r="2524">
          <cell r="B2524">
            <v>16826</v>
          </cell>
          <cell r="C2524" t="str">
            <v>CLOUDY BAY PELORUS 75x6</v>
          </cell>
          <cell r="D2524" t="str">
            <v>Cloudy Bay Pelorus, Marlborough</v>
          </cell>
          <cell r="E2524" t="str">
            <v>EA</v>
          </cell>
          <cell r="F2524">
            <v>6</v>
          </cell>
          <cell r="G2524" t="str">
            <v>75 cl x 6</v>
          </cell>
          <cell r="H2524" t="str">
            <v>S</v>
          </cell>
          <cell r="I2524" t="str">
            <v>New Zealand</v>
          </cell>
          <cell r="J2524" t="str">
            <v>New Zealand</v>
          </cell>
          <cell r="K2524" t="str">
            <v>Marlborough</v>
          </cell>
          <cell r="L2524" t="str">
            <v>Sparkling White</v>
          </cell>
          <cell r="M2524" t="str">
            <v>Better</v>
          </cell>
          <cell r="N2524">
            <v>13.3561</v>
          </cell>
          <cell r="O2524">
            <v>2.6718999999999999</v>
          </cell>
        </row>
        <row r="2525">
          <cell r="B2525">
            <v>24181</v>
          </cell>
          <cell r="C2525" t="str">
            <v>CLOUDY BAY SAUV BLANC 75X6</v>
          </cell>
          <cell r="D2525" t="str">
            <v>Cloudy Bay Sauvignon Blanc, Marlborough</v>
          </cell>
          <cell r="E2525" t="str">
            <v>EA</v>
          </cell>
          <cell r="F2525">
            <v>6</v>
          </cell>
          <cell r="G2525" t="str">
            <v>75 cl x 6</v>
          </cell>
          <cell r="H2525" t="str">
            <v>S</v>
          </cell>
          <cell r="I2525" t="str">
            <v>New Zealand</v>
          </cell>
          <cell r="J2525" t="str">
            <v>New Zealand</v>
          </cell>
          <cell r="K2525" t="str">
            <v>Marlborough</v>
          </cell>
          <cell r="L2525" t="str">
            <v>Still White</v>
          </cell>
          <cell r="M2525" t="str">
            <v>Best</v>
          </cell>
          <cell r="N2525">
            <v>13.160500000000001</v>
          </cell>
          <cell r="O2525">
            <v>2.6718999999999999</v>
          </cell>
        </row>
        <row r="2526">
          <cell r="B2526">
            <v>26360</v>
          </cell>
          <cell r="C2526" t="str">
            <v>CLOUDY BAY CHARDONNAY 75X6</v>
          </cell>
          <cell r="D2526" t="str">
            <v>Cloudy Bay Chardonnay, Marlborough</v>
          </cell>
          <cell r="E2526" t="str">
            <v>EA</v>
          </cell>
          <cell r="F2526">
            <v>6</v>
          </cell>
          <cell r="G2526" t="str">
            <v>75 cl x 6</v>
          </cell>
          <cell r="H2526" t="str">
            <v>S</v>
          </cell>
          <cell r="I2526" t="str">
            <v>New Zealand</v>
          </cell>
          <cell r="J2526" t="str">
            <v>New Zealand</v>
          </cell>
          <cell r="K2526" t="str">
            <v>Marlborough</v>
          </cell>
          <cell r="L2526" t="str">
            <v>Still White</v>
          </cell>
          <cell r="M2526" t="str">
            <v>Best</v>
          </cell>
          <cell r="N2526">
            <v>15.8161</v>
          </cell>
          <cell r="O2526">
            <v>2.6718999999999999</v>
          </cell>
        </row>
        <row r="2527">
          <cell r="B2527">
            <v>31257</v>
          </cell>
          <cell r="C2527" t="str">
            <v>CLOUDY BAY TE WAHI 75x6</v>
          </cell>
          <cell r="D2527" t="str">
            <v>Cloudy Bay Te Wahi, Central Otago</v>
          </cell>
          <cell r="E2527" t="str">
            <v>EA</v>
          </cell>
          <cell r="F2527">
            <v>6</v>
          </cell>
          <cell r="G2527" t="str">
            <v>75 cl x 6</v>
          </cell>
          <cell r="H2527" t="str">
            <v>S</v>
          </cell>
          <cell r="I2527" t="str">
            <v>New Zealand</v>
          </cell>
          <cell r="J2527" t="str">
            <v>New Zealand</v>
          </cell>
          <cell r="K2527" t="str">
            <v>Central Otago</v>
          </cell>
          <cell r="L2527" t="str">
            <v>Still Red</v>
          </cell>
          <cell r="M2527" t="str">
            <v>Best</v>
          </cell>
          <cell r="N2527">
            <v>41.517699999999998</v>
          </cell>
          <cell r="O2527">
            <v>2.6718999999999999</v>
          </cell>
        </row>
        <row r="2528">
          <cell r="B2528">
            <v>74697</v>
          </cell>
          <cell r="C2528" t="str">
            <v>PELORUS ROSE NV 75x6</v>
          </cell>
          <cell r="D2528" t="str">
            <v>Pelorus Rose NV</v>
          </cell>
          <cell r="E2528" t="str">
            <v>EA</v>
          </cell>
          <cell r="F2528">
            <v>6</v>
          </cell>
          <cell r="G2528" t="str">
            <v>75 cl x 6</v>
          </cell>
          <cell r="H2528" t="str">
            <v>S</v>
          </cell>
          <cell r="I2528" t="str">
            <v>New Zealand</v>
          </cell>
          <cell r="J2528" t="str">
            <v>New Zealand</v>
          </cell>
          <cell r="K2528" t="str">
            <v>Marlborough</v>
          </cell>
          <cell r="L2528" t="str">
            <v>Sparkling Rose</v>
          </cell>
          <cell r="M2528" t="str">
            <v>Best</v>
          </cell>
          <cell r="N2528">
            <v>14.1327</v>
          </cell>
          <cell r="O2528">
            <v>2.6718999999999999</v>
          </cell>
        </row>
        <row r="2529">
          <cell r="B2529">
            <v>40834</v>
          </cell>
          <cell r="C2529" t="str">
            <v>CLOUDY BAY SAUV BLANC 150X4</v>
          </cell>
          <cell r="D2529" t="str">
            <v>Cloudy Bay Sauvignon Blanc, Marlborough</v>
          </cell>
          <cell r="E2529" t="str">
            <v>EA</v>
          </cell>
          <cell r="F2529">
            <v>4</v>
          </cell>
          <cell r="G2529" t="str">
            <v>150cl x 4</v>
          </cell>
          <cell r="H2529" t="str">
            <v>S</v>
          </cell>
          <cell r="I2529" t="str">
            <v>New Zealand</v>
          </cell>
          <cell r="J2529" t="str">
            <v>New Zealand</v>
          </cell>
          <cell r="K2529" t="str">
            <v>Marlborough</v>
          </cell>
          <cell r="L2529" t="str">
            <v>Still White</v>
          </cell>
          <cell r="M2529" t="str">
            <v>Best</v>
          </cell>
          <cell r="N2529">
            <v>28.6464</v>
          </cell>
          <cell r="O2529">
            <v>5.3437999999999999</v>
          </cell>
        </row>
        <row r="2530">
          <cell r="B2530">
            <v>72530</v>
          </cell>
          <cell r="C2530" t="str">
            <v>FW ORG PETIT GUIRAUD 16 75X6</v>
          </cell>
          <cell r="D2530" t="str">
            <v>Petit Guiraud Sauternes 2016</v>
          </cell>
          <cell r="E2530" t="str">
            <v>EA</v>
          </cell>
          <cell r="F2530">
            <v>6</v>
          </cell>
          <cell r="G2530" t="str">
            <v>75 cl x 6</v>
          </cell>
          <cell r="H2530" t="str">
            <v>U</v>
          </cell>
          <cell r="I2530" t="str">
            <v>France</v>
          </cell>
          <cell r="J2530" t="str">
            <v>France</v>
          </cell>
          <cell r="K2530" t="str">
            <v>Bordeaux</v>
          </cell>
          <cell r="L2530" t="str">
            <v>Still White</v>
          </cell>
          <cell r="M2530" t="str">
            <v>Fine Wine</v>
          </cell>
          <cell r="N2530">
            <v>11.280799999999999</v>
          </cell>
          <cell r="O2530">
            <v>2.6718999999999999</v>
          </cell>
        </row>
        <row r="2531">
          <cell r="B2531">
            <v>7253019</v>
          </cell>
          <cell r="C2531" t="str">
            <v>ORG PETIT GUIRAUD 19 75X6</v>
          </cell>
          <cell r="D2531" t="str">
            <v>Petit Guiraud Sauternes 2019</v>
          </cell>
          <cell r="E2531" t="str">
            <v>EA</v>
          </cell>
          <cell r="F2531">
            <v>6</v>
          </cell>
          <cell r="G2531" t="str">
            <v>75 cl x 6</v>
          </cell>
          <cell r="H2531" t="str">
            <v>S</v>
          </cell>
          <cell r="I2531" t="str">
            <v>France</v>
          </cell>
          <cell r="J2531" t="str">
            <v>France</v>
          </cell>
          <cell r="K2531" t="str">
            <v>Bordeaux</v>
          </cell>
          <cell r="L2531" t="str">
            <v>Still White</v>
          </cell>
          <cell r="M2531" t="str">
            <v>Fine Wine</v>
          </cell>
          <cell r="N2531">
            <v>13.1082</v>
          </cell>
          <cell r="O2531">
            <v>2.6718999999999999</v>
          </cell>
        </row>
        <row r="2532">
          <cell r="B2532">
            <v>7253020</v>
          </cell>
          <cell r="C2532" t="str">
            <v>ORG PETIT GUIRAUD 20 75X6</v>
          </cell>
          <cell r="D2532" t="str">
            <v>Petit Guiraud Sauternes 2020</v>
          </cell>
          <cell r="E2532" t="str">
            <v>EA</v>
          </cell>
          <cell r="F2532">
            <v>6</v>
          </cell>
          <cell r="G2532" t="str">
            <v>75 cl x 6</v>
          </cell>
          <cell r="H2532" t="str">
            <v>S</v>
          </cell>
          <cell r="I2532" t="str">
            <v>France</v>
          </cell>
          <cell r="J2532" t="str">
            <v>France</v>
          </cell>
          <cell r="K2532" t="str">
            <v>Bordeaux</v>
          </cell>
          <cell r="L2532" t="str">
            <v>Still White</v>
          </cell>
          <cell r="M2532" t="str">
            <v>Fine Wine</v>
          </cell>
          <cell r="N2532">
            <v>13.1082</v>
          </cell>
          <cell r="O2532">
            <v>2.6718999999999999</v>
          </cell>
        </row>
        <row r="2533">
          <cell r="B2533">
            <v>43538</v>
          </cell>
          <cell r="C2533" t="str">
            <v>ORG PETIT GUIRAUD 20 37.5X12</v>
          </cell>
          <cell r="D2533" t="str">
            <v>Petit Guiraud Sauternes 2020</v>
          </cell>
          <cell r="E2533" t="str">
            <v>EA</v>
          </cell>
          <cell r="F2533">
            <v>12</v>
          </cell>
          <cell r="G2533" t="str">
            <v>37.5 cl x 12</v>
          </cell>
          <cell r="H2533" t="str">
            <v>U</v>
          </cell>
          <cell r="I2533" t="str">
            <v>France</v>
          </cell>
          <cell r="J2533" t="str">
            <v>France</v>
          </cell>
          <cell r="K2533" t="str">
            <v>Bordeaux</v>
          </cell>
          <cell r="L2533" t="str">
            <v>Still White</v>
          </cell>
          <cell r="M2533" t="str">
            <v>Best</v>
          </cell>
          <cell r="N2533">
            <v>6.5995999999999997</v>
          </cell>
          <cell r="O2533">
            <v>1.3359000000000001</v>
          </cell>
        </row>
        <row r="2534">
          <cell r="B2534">
            <v>7228916</v>
          </cell>
          <cell r="C2534" t="str">
            <v>ORG PETIT GUIRAUD 16 37.5X12</v>
          </cell>
          <cell r="D2534" t="str">
            <v>Petit Guiraud Sauternes 2016</v>
          </cell>
          <cell r="E2534" t="str">
            <v>EA</v>
          </cell>
          <cell r="F2534">
            <v>12</v>
          </cell>
          <cell r="G2534" t="str">
            <v>37.5 cl x 12</v>
          </cell>
          <cell r="H2534" t="str">
            <v>U</v>
          </cell>
          <cell r="I2534" t="str">
            <v>France</v>
          </cell>
          <cell r="J2534" t="str">
            <v>France</v>
          </cell>
          <cell r="K2534" t="str">
            <v>Bordeaux</v>
          </cell>
          <cell r="L2534" t="str">
            <v>Still White</v>
          </cell>
          <cell r="M2534" t="str">
            <v>Fine Wine</v>
          </cell>
          <cell r="N2534">
            <v>6.2986000000000004</v>
          </cell>
          <cell r="O2534">
            <v>1.3359000000000001</v>
          </cell>
        </row>
        <row r="2535">
          <cell r="B2535">
            <v>7228917</v>
          </cell>
          <cell r="C2535" t="str">
            <v>ORG PETIT GUIRAUD 17 37.5X12</v>
          </cell>
          <cell r="D2535" t="str">
            <v>Petit Guiraud Sauternes 2017</v>
          </cell>
          <cell r="E2535" t="str">
            <v>EA</v>
          </cell>
          <cell r="F2535">
            <v>12</v>
          </cell>
          <cell r="G2535" t="str">
            <v>37.5 cl x 12</v>
          </cell>
          <cell r="H2535" t="str">
            <v>U</v>
          </cell>
          <cell r="I2535" t="str">
            <v>France</v>
          </cell>
          <cell r="J2535" t="str">
            <v>France</v>
          </cell>
          <cell r="K2535" t="str">
            <v>Bordeaux</v>
          </cell>
          <cell r="L2535" t="str">
            <v>Still White</v>
          </cell>
          <cell r="M2535" t="str">
            <v>Fine Wine</v>
          </cell>
          <cell r="N2535">
            <v>6.2986000000000004</v>
          </cell>
          <cell r="O2535">
            <v>1.3359000000000001</v>
          </cell>
        </row>
        <row r="2536">
          <cell r="B2536">
            <v>7228920</v>
          </cell>
          <cell r="C2536" t="str">
            <v>ORG PETIT GUIRAUD 20 37.5X12</v>
          </cell>
          <cell r="D2536" t="str">
            <v xml:space="preserve">Petit Guiraud Organic Sauternes 2020
</v>
          </cell>
          <cell r="E2536" t="str">
            <v>EA</v>
          </cell>
          <cell r="F2536">
            <v>12</v>
          </cell>
          <cell r="G2536" t="str">
            <v>37.5 cl x 12</v>
          </cell>
          <cell r="H2536" t="str">
            <v>S</v>
          </cell>
          <cell r="I2536" t="str">
            <v>France</v>
          </cell>
          <cell r="J2536" t="str">
            <v>France</v>
          </cell>
          <cell r="K2536" t="str">
            <v>Bordeaux</v>
          </cell>
          <cell r="L2536" t="str">
            <v>Still White</v>
          </cell>
          <cell r="M2536" t="str">
            <v>Fine Wine</v>
          </cell>
          <cell r="N2536">
            <v>6.8174000000000001</v>
          </cell>
          <cell r="O2536">
            <v>1.3359000000000001</v>
          </cell>
        </row>
        <row r="2537">
          <cell r="B2537">
            <v>43509</v>
          </cell>
          <cell r="C2537" t="str">
            <v>FC HARVEST FRUITS MULLED 75X6</v>
          </cell>
          <cell r="D2537" t="str">
            <v>Harvest Fruits Mulled Wine</v>
          </cell>
          <cell r="E2537" t="str">
            <v>EA</v>
          </cell>
          <cell r="F2537">
            <v>6</v>
          </cell>
          <cell r="G2537" t="str">
            <v>75 cl x 6</v>
          </cell>
          <cell r="H2537" t="str">
            <v>S</v>
          </cell>
          <cell r="I2537" t="str">
            <v>United Kingdom</v>
          </cell>
          <cell r="J2537" t="str">
            <v>UK</v>
          </cell>
          <cell r="K2537" t="str">
            <v>UK</v>
          </cell>
          <cell r="L2537" t="str">
            <v>Still Red</v>
          </cell>
          <cell r="M2537" t="str">
            <v>Price Fighter</v>
          </cell>
          <cell r="N2537">
            <v>1.0978000000000001</v>
          </cell>
          <cell r="O2537">
            <v>1.0218</v>
          </cell>
        </row>
        <row r="2538">
          <cell r="B2538">
            <v>46681</v>
          </cell>
          <cell r="C2538" t="str">
            <v>FC HARVEST FRTS MULL 5% 75X6</v>
          </cell>
          <cell r="D2538" t="str">
            <v>Harvest Fruits Mulled Wine</v>
          </cell>
          <cell r="E2538" t="str">
            <v>CS</v>
          </cell>
          <cell r="F2538">
            <v>1</v>
          </cell>
          <cell r="G2538" t="str">
            <v>75 cl x 6</v>
          </cell>
          <cell r="H2538" t="str">
            <v>S</v>
          </cell>
          <cell r="I2538" t="str">
            <v>United Kingdom</v>
          </cell>
          <cell r="J2538" t="str">
            <v>UK</v>
          </cell>
          <cell r="K2538" t="str">
            <v>UK</v>
          </cell>
          <cell r="L2538" t="str">
            <v>Still Red</v>
          </cell>
          <cell r="M2538" t="str">
            <v>Spiced/Fruit</v>
          </cell>
          <cell r="N2538">
            <v>7.1448</v>
          </cell>
          <cell r="O2538">
            <v>5.5732999999999997</v>
          </cell>
        </row>
        <row r="2539">
          <cell r="B2539">
            <v>43510</v>
          </cell>
          <cell r="C2539" t="str">
            <v>HARVEST FRUITS MULLED 2.25LX4</v>
          </cell>
          <cell r="D2539" t="str">
            <v>Harvest Fruits Mulled Wine BiB</v>
          </cell>
          <cell r="E2539" t="str">
            <v>CS</v>
          </cell>
          <cell r="F2539">
            <v>1</v>
          </cell>
          <cell r="G2539" t="str">
            <v>2.25 lt x 4</v>
          </cell>
          <cell r="H2539" t="str">
            <v>S</v>
          </cell>
          <cell r="I2539" t="str">
            <v>United Kingdom</v>
          </cell>
          <cell r="J2539" t="str">
            <v>UK</v>
          </cell>
          <cell r="K2539" t="str">
            <v>UK</v>
          </cell>
          <cell r="L2539" t="str">
            <v>Still Red</v>
          </cell>
          <cell r="M2539" t="str">
            <v>Price Fighter</v>
          </cell>
          <cell r="N2539">
            <v>9.5059000000000005</v>
          </cell>
          <cell r="O2539">
            <v>12.261200000000001</v>
          </cell>
        </row>
        <row r="2540">
          <cell r="B2540">
            <v>46678</v>
          </cell>
          <cell r="C2540" t="str">
            <v>HRVEST FRTS MULL 5% 2.25LX4</v>
          </cell>
          <cell r="D2540" t="str">
            <v>Harvest Fruits Mulled Wine</v>
          </cell>
          <cell r="E2540" t="str">
            <v>CS</v>
          </cell>
          <cell r="F2540">
            <v>1</v>
          </cell>
          <cell r="G2540" t="str">
            <v>2.25 lt x 4</v>
          </cell>
          <cell r="H2540" t="str">
            <v>S</v>
          </cell>
          <cell r="I2540" t="str">
            <v>United Kingdom</v>
          </cell>
          <cell r="J2540" t="str">
            <v>UK</v>
          </cell>
          <cell r="K2540" t="str">
            <v>UK</v>
          </cell>
          <cell r="L2540" t="str">
            <v>Still Red</v>
          </cell>
          <cell r="M2540" t="str">
            <v>Spiced/Fruit</v>
          </cell>
          <cell r="N2540">
            <v>11.323499999999999</v>
          </cell>
          <cell r="O2540">
            <v>11.1465</v>
          </cell>
        </row>
        <row r="2541">
          <cell r="B2541">
            <v>28226</v>
          </cell>
          <cell r="C2541" t="str">
            <v>CHATEAU DE BARBE 75X12</v>
          </cell>
          <cell r="D2541" t="str">
            <v>Château de Barbe, Côtes de Bourg</v>
          </cell>
          <cell r="E2541" t="str">
            <v>EA</v>
          </cell>
          <cell r="F2541">
            <v>12</v>
          </cell>
          <cell r="G2541" t="str">
            <v>75 cl x 12</v>
          </cell>
          <cell r="H2541" t="str">
            <v>S</v>
          </cell>
          <cell r="I2541" t="str">
            <v>France</v>
          </cell>
          <cell r="J2541" t="str">
            <v>France</v>
          </cell>
          <cell r="K2541" t="str">
            <v>Bordeaux</v>
          </cell>
          <cell r="L2541" t="str">
            <v>Still Red</v>
          </cell>
          <cell r="M2541" t="str">
            <v>Good</v>
          </cell>
          <cell r="N2541">
            <v>3.9977</v>
          </cell>
          <cell r="O2541">
            <v>2.6718999999999999</v>
          </cell>
        </row>
        <row r="2542">
          <cell r="B2542">
            <v>28225</v>
          </cell>
          <cell r="C2542" t="str">
            <v>CH DE BARBE POURPRE 75X6</v>
          </cell>
          <cell r="D2542" t="str">
            <v>Pourpre de Château de Barbe, Côtes de Bourg</v>
          </cell>
          <cell r="E2542" t="str">
            <v>EA</v>
          </cell>
          <cell r="F2542">
            <v>6</v>
          </cell>
          <cell r="G2542" t="str">
            <v>75 cl x 6</v>
          </cell>
          <cell r="H2542" t="str">
            <v>U</v>
          </cell>
          <cell r="I2542" t="str">
            <v>France</v>
          </cell>
          <cell r="J2542" t="str">
            <v>France</v>
          </cell>
          <cell r="K2542" t="str">
            <v>Bordeaux</v>
          </cell>
          <cell r="L2542" t="str">
            <v>Still Red</v>
          </cell>
          <cell r="M2542" t="str">
            <v>Better</v>
          </cell>
          <cell r="N2542">
            <v>5.2389000000000001</v>
          </cell>
          <cell r="O2542">
            <v>2.6718999999999999</v>
          </cell>
        </row>
        <row r="2543">
          <cell r="B2543">
            <v>31633</v>
          </cell>
          <cell r="C2543" t="str">
            <v>LES HIPSTERS BARBE 75X6</v>
          </cell>
          <cell r="D2543" t="str">
            <v>Les Hipsters Barbe, Côtes du Bourg</v>
          </cell>
          <cell r="E2543" t="str">
            <v>EA</v>
          </cell>
          <cell r="F2543">
            <v>6</v>
          </cell>
          <cell r="G2543" t="str">
            <v>75 cl x 6</v>
          </cell>
          <cell r="H2543" t="str">
            <v>S</v>
          </cell>
          <cell r="I2543" t="str">
            <v>France</v>
          </cell>
          <cell r="J2543" t="str">
            <v>France</v>
          </cell>
          <cell r="K2543" t="str">
            <v>Bordeaux</v>
          </cell>
          <cell r="L2543" t="str">
            <v>Still Red</v>
          </cell>
          <cell r="M2543" t="str">
            <v>Good</v>
          </cell>
          <cell r="N2543">
            <v>3.9502999999999999</v>
          </cell>
          <cell r="O2543">
            <v>2.6718999999999999</v>
          </cell>
        </row>
        <row r="2544">
          <cell r="B2544">
            <v>28269</v>
          </cell>
          <cell r="C2544" t="str">
            <v>BROUILLY CH CORCELLES 75x12</v>
          </cell>
          <cell r="D2544" t="str">
            <v>Brouilly, Château de Corcelles</v>
          </cell>
          <cell r="E2544" t="str">
            <v>EA</v>
          </cell>
          <cell r="F2544">
            <v>12</v>
          </cell>
          <cell r="G2544" t="str">
            <v>75 cl x 12</v>
          </cell>
          <cell r="H2544" t="str">
            <v>S</v>
          </cell>
          <cell r="I2544" t="str">
            <v>France</v>
          </cell>
          <cell r="J2544" t="str">
            <v>France</v>
          </cell>
          <cell r="K2544" t="str">
            <v>Burgundy</v>
          </cell>
          <cell r="L2544" t="str">
            <v>Still Red</v>
          </cell>
          <cell r="M2544" t="str">
            <v>Better</v>
          </cell>
          <cell r="N2544">
            <v>4.9954999999999998</v>
          </cell>
          <cell r="O2544">
            <v>2.6718999999999999</v>
          </cell>
        </row>
        <row r="2545">
          <cell r="B2545">
            <v>28308</v>
          </cell>
          <cell r="C2545" t="str">
            <v>BEAUJOLAIS CORCELLES 75x12</v>
          </cell>
          <cell r="D2545" t="str">
            <v>Beaujolais-Villages, Château de Corcelles</v>
          </cell>
          <cell r="E2545" t="str">
            <v>EA</v>
          </cell>
          <cell r="F2545">
            <v>12</v>
          </cell>
          <cell r="G2545" t="str">
            <v>75 cl x 12</v>
          </cell>
          <cell r="H2545" t="str">
            <v>U</v>
          </cell>
          <cell r="I2545" t="str">
            <v>France</v>
          </cell>
          <cell r="J2545" t="str">
            <v>France</v>
          </cell>
          <cell r="K2545" t="str">
            <v>Burgundy</v>
          </cell>
          <cell r="L2545" t="str">
            <v>Still Red</v>
          </cell>
          <cell r="M2545" t="str">
            <v>Good</v>
          </cell>
          <cell r="N2545">
            <v>3.899</v>
          </cell>
          <cell r="O2545">
            <v>2.6718999999999999</v>
          </cell>
        </row>
        <row r="2546">
          <cell r="B2546">
            <v>38499</v>
          </cell>
          <cell r="C2546" t="str">
            <v>PAS PERDUS BROUILLY 75X12</v>
          </cell>
          <cell r="D2546" t="str">
            <v>Brouilly, Château de Corcelles, Les Pas Perdus Zero Sulphite</v>
          </cell>
          <cell r="E2546" t="str">
            <v>EA</v>
          </cell>
          <cell r="F2546">
            <v>12</v>
          </cell>
          <cell r="G2546" t="str">
            <v>75 cl x 12</v>
          </cell>
          <cell r="H2546" t="str">
            <v>U</v>
          </cell>
          <cell r="I2546" t="str">
            <v>France</v>
          </cell>
          <cell r="J2546" t="str">
            <v>France</v>
          </cell>
          <cell r="K2546" t="str">
            <v>Burgundy</v>
          </cell>
          <cell r="L2546" t="str">
            <v>Sr</v>
          </cell>
          <cell r="M2546" t="str">
            <v>Good</v>
          </cell>
          <cell r="N2546">
            <v>5.0831999999999997</v>
          </cell>
          <cell r="O2546">
            <v>2.6718999999999999</v>
          </cell>
        </row>
        <row r="2547">
          <cell r="B2547">
            <v>43832</v>
          </cell>
          <cell r="C2547" t="str">
            <v>CHAT CORCELLES CHARDO 75X6</v>
          </cell>
          <cell r="D2547" t="str">
            <v>Chateau de Corcelles Chardonnay, Beaujolais</v>
          </cell>
          <cell r="E2547" t="str">
            <v>EA</v>
          </cell>
          <cell r="F2547">
            <v>6</v>
          </cell>
          <cell r="G2547" t="str">
            <v>75 cl x 6</v>
          </cell>
          <cell r="H2547" t="str">
            <v>S</v>
          </cell>
          <cell r="I2547" t="str">
            <v>France</v>
          </cell>
          <cell r="J2547" t="str">
            <v>France</v>
          </cell>
          <cell r="K2547" t="str">
            <v>Burgundy</v>
          </cell>
          <cell r="L2547" t="str">
            <v>Still White</v>
          </cell>
          <cell r="M2547" t="str">
            <v>Good</v>
          </cell>
          <cell r="N2547">
            <v>5.5765000000000002</v>
          </cell>
          <cell r="O2547">
            <v>2.6718999999999999</v>
          </cell>
        </row>
        <row r="2548">
          <cell r="B2548">
            <v>43833</v>
          </cell>
          <cell r="C2548" t="str">
            <v>CHATEAU CORCEL FLEURI 75X6</v>
          </cell>
          <cell r="D2548" t="str">
            <v xml:space="preserve">Chateau de Corcelles Gamay Fleurie, Beaujolais
</v>
          </cell>
          <cell r="E2548" t="str">
            <v>EA</v>
          </cell>
          <cell r="F2548">
            <v>6</v>
          </cell>
          <cell r="G2548" t="str">
            <v>75 cl x 6</v>
          </cell>
          <cell r="H2548" t="str">
            <v>S</v>
          </cell>
          <cell r="I2548" t="str">
            <v>France</v>
          </cell>
          <cell r="J2548" t="str">
            <v>France</v>
          </cell>
          <cell r="K2548" t="str">
            <v>Burgundy</v>
          </cell>
          <cell r="L2548" t="str">
            <v>Still Red</v>
          </cell>
          <cell r="M2548" t="str">
            <v>Better</v>
          </cell>
          <cell r="N2548">
            <v>6.4264999999999999</v>
          </cell>
          <cell r="O2548">
            <v>2.6718999999999999</v>
          </cell>
        </row>
        <row r="2549">
          <cell r="B2549">
            <v>28312</v>
          </cell>
          <cell r="C2549" t="str">
            <v>GALANTI PROSECCO 75x6</v>
          </cell>
          <cell r="D2549" t="str">
            <v>Galanti Prosecco Spumante DOC Extra Dry</v>
          </cell>
          <cell r="E2549" t="str">
            <v>EA</v>
          </cell>
          <cell r="F2549">
            <v>6</v>
          </cell>
          <cell r="G2549" t="str">
            <v>75 cl x 6</v>
          </cell>
          <cell r="H2549" t="str">
            <v>S</v>
          </cell>
          <cell r="I2549" t="str">
            <v>Italy</v>
          </cell>
          <cell r="J2549" t="str">
            <v>Italy</v>
          </cell>
          <cell r="K2549" t="str">
            <v>Prosecco</v>
          </cell>
          <cell r="L2549" t="str">
            <v>Sparkling White</v>
          </cell>
          <cell r="M2549" t="str">
            <v>Price Fighter</v>
          </cell>
          <cell r="N2549">
            <v>2.6539000000000001</v>
          </cell>
          <cell r="O2549">
            <v>2.2444000000000002</v>
          </cell>
        </row>
        <row r="2550">
          <cell r="B2550">
            <v>28313</v>
          </cell>
          <cell r="C2550" t="str">
            <v>GALANTI ROSE SPUMANTE 75x6</v>
          </cell>
          <cell r="D2550" t="str">
            <v>Galanti Spumante Rosato</v>
          </cell>
          <cell r="E2550" t="str">
            <v>EA</v>
          </cell>
          <cell r="F2550">
            <v>6</v>
          </cell>
          <cell r="G2550" t="str">
            <v>75 cl x 6</v>
          </cell>
          <cell r="H2550" t="str">
            <v>S</v>
          </cell>
          <cell r="I2550" t="str">
            <v>Italy</v>
          </cell>
          <cell r="J2550" t="str">
            <v>Italy</v>
          </cell>
          <cell r="K2550" t="str">
            <v>Veneto</v>
          </cell>
          <cell r="L2550" t="str">
            <v>Sparkling Rose</v>
          </cell>
          <cell r="M2550" t="str">
            <v>Price Fighter</v>
          </cell>
          <cell r="N2550">
            <v>1.8292999999999999</v>
          </cell>
          <cell r="O2550">
            <v>2.3513000000000002</v>
          </cell>
        </row>
        <row r="2551">
          <cell r="B2551">
            <v>29604</v>
          </cell>
          <cell r="C2551" t="str">
            <v>GALANTI PROSECCO FRIZZANTE75x6</v>
          </cell>
          <cell r="D2551" t="str">
            <v>Galanti Prosecco Frizzante DOC</v>
          </cell>
          <cell r="E2551" t="str">
            <v>EA</v>
          </cell>
          <cell r="F2551">
            <v>6</v>
          </cell>
          <cell r="G2551" t="str">
            <v>75 cl x 6</v>
          </cell>
          <cell r="H2551" t="str">
            <v>S</v>
          </cell>
          <cell r="I2551" t="str">
            <v>Italy</v>
          </cell>
          <cell r="J2551" t="str">
            <v>Italy</v>
          </cell>
          <cell r="K2551" t="str">
            <v>Prosecco</v>
          </cell>
          <cell r="L2551" t="str">
            <v>Sparkling White</v>
          </cell>
          <cell r="M2551" t="str">
            <v>Price Fighter</v>
          </cell>
          <cell r="N2551">
            <v>2.4432999999999998</v>
          </cell>
          <cell r="O2551">
            <v>2.2444000000000002</v>
          </cell>
        </row>
        <row r="2552">
          <cell r="B2552">
            <v>35698</v>
          </cell>
          <cell r="C2552" t="str">
            <v>GALANTI SPUMANTE BIANCO 75X6</v>
          </cell>
          <cell r="D2552" t="str">
            <v>Galanti Spumante Bianco</v>
          </cell>
          <cell r="E2552" t="str">
            <v>EA</v>
          </cell>
          <cell r="F2552">
            <v>6</v>
          </cell>
          <cell r="G2552" t="str">
            <v>75 cl x 6</v>
          </cell>
          <cell r="H2552" t="str">
            <v>S</v>
          </cell>
          <cell r="I2552" t="str">
            <v>Italy</v>
          </cell>
          <cell r="J2552" t="str">
            <v>Italy</v>
          </cell>
          <cell r="K2552" t="str">
            <v>Veneto</v>
          </cell>
          <cell r="M2552" t="str">
            <v>Price Fighter</v>
          </cell>
          <cell r="N2552">
            <v>1.7591000000000001</v>
          </cell>
          <cell r="O2552">
            <v>2.6718999999999999</v>
          </cell>
        </row>
        <row r="2553">
          <cell r="B2553">
            <v>44821</v>
          </cell>
          <cell r="C2553" t="str">
            <v>GALANTI SPUM BIANCO 10.5% 75X6</v>
          </cell>
          <cell r="D2553" t="str">
            <v>Enoitalia Galanti Spumante Bianco</v>
          </cell>
          <cell r="E2553" t="str">
            <v>EA</v>
          </cell>
          <cell r="F2553">
            <v>6</v>
          </cell>
          <cell r="G2553" t="str">
            <v>75 cl x 6</v>
          </cell>
          <cell r="H2553" t="str">
            <v>S</v>
          </cell>
          <cell r="I2553" t="str">
            <v>Italy</v>
          </cell>
          <cell r="J2553" t="str">
            <v>Italy</v>
          </cell>
          <cell r="K2553" t="str">
            <v>Veneto</v>
          </cell>
          <cell r="L2553" t="str">
            <v>Sparkling White</v>
          </cell>
          <cell r="M2553" t="str">
            <v>Price Fighter</v>
          </cell>
          <cell r="N2553">
            <v>1.7591000000000001</v>
          </cell>
          <cell r="O2553">
            <v>2.2444000000000002</v>
          </cell>
        </row>
        <row r="2554">
          <cell r="B2554">
            <v>44829</v>
          </cell>
          <cell r="C2554" t="str">
            <v>GALANTI PROS ROSE 10.5% 75X6</v>
          </cell>
          <cell r="D2554" t="str">
            <v>Galanti Prosecco Spumante Rosato Extra DrY</v>
          </cell>
          <cell r="E2554" t="str">
            <v>EA</v>
          </cell>
          <cell r="F2554">
            <v>6</v>
          </cell>
          <cell r="G2554" t="str">
            <v>75 cl x 6</v>
          </cell>
          <cell r="H2554" t="str">
            <v>S</v>
          </cell>
          <cell r="I2554" t="str">
            <v>Italy</v>
          </cell>
          <cell r="J2554" t="str">
            <v>Italy</v>
          </cell>
          <cell r="K2554" t="str">
            <v>Prosecco</v>
          </cell>
          <cell r="L2554" t="str">
            <v>Sparkling Rose</v>
          </cell>
          <cell r="M2554" t="str">
            <v>Price Fighter</v>
          </cell>
          <cell r="N2554">
            <v>2.7328000000000001</v>
          </cell>
          <cell r="O2554">
            <v>2.2444000000000002</v>
          </cell>
        </row>
        <row r="2555">
          <cell r="B2555">
            <v>39932</v>
          </cell>
          <cell r="C2555" t="str">
            <v>GALANTI PROSECCO ROSE 20X24</v>
          </cell>
          <cell r="D2555" t="str">
            <v>Galanti Prosecco Spumante Rosé DOC Extra Dry</v>
          </cell>
          <cell r="E2555" t="str">
            <v>CS</v>
          </cell>
          <cell r="F2555">
            <v>1</v>
          </cell>
          <cell r="G2555" t="str">
            <v>20 cl x 24</v>
          </cell>
          <cell r="H2555" t="str">
            <v>U</v>
          </cell>
          <cell r="I2555" t="str">
            <v>Italy</v>
          </cell>
          <cell r="J2555" t="str">
            <v>Italy</v>
          </cell>
          <cell r="K2555" t="str">
            <v>Prosecco</v>
          </cell>
          <cell r="L2555" t="str">
            <v>Sparkling Rose</v>
          </cell>
          <cell r="M2555" t="str">
            <v>Price Fighter</v>
          </cell>
          <cell r="N2555">
            <v>24.720099999999999</v>
          </cell>
          <cell r="O2555">
            <v>14.364000000000001</v>
          </cell>
        </row>
        <row r="2556">
          <cell r="B2556">
            <v>44823</v>
          </cell>
          <cell r="C2556" t="str">
            <v>GALANTI PROSECCO 10.5% 20X24</v>
          </cell>
          <cell r="D2556" t="str">
            <v>Galanti Prosecco Spumante DOC Extra Dry</v>
          </cell>
          <cell r="E2556" t="str">
            <v>CS</v>
          </cell>
          <cell r="F2556">
            <v>1</v>
          </cell>
          <cell r="G2556" t="str">
            <v>20 cl x 24</v>
          </cell>
          <cell r="H2556" t="str">
            <v>S</v>
          </cell>
          <cell r="I2556" t="str">
            <v>Italy</v>
          </cell>
          <cell r="J2556" t="str">
            <v>Italy</v>
          </cell>
          <cell r="K2556" t="str">
            <v>Prosecco</v>
          </cell>
          <cell r="L2556" t="str">
            <v>Sparkling White</v>
          </cell>
          <cell r="M2556" t="str">
            <v>Price Fighter</v>
          </cell>
          <cell r="N2556">
            <v>23.246500000000001</v>
          </cell>
          <cell r="O2556">
            <v>14.364000000000001</v>
          </cell>
        </row>
        <row r="2557">
          <cell r="B2557">
            <v>28360</v>
          </cell>
          <cell r="C2557" t="str">
            <v>CERES COMPOSITION PN 75X12</v>
          </cell>
          <cell r="D2557" t="str">
            <v>Ceres Composition Pinot Noir, Central Otago</v>
          </cell>
          <cell r="E2557" t="str">
            <v>EA</v>
          </cell>
          <cell r="F2557">
            <v>12</v>
          </cell>
          <cell r="G2557" t="str">
            <v>75 cl x 12</v>
          </cell>
          <cell r="H2557" t="str">
            <v>U</v>
          </cell>
          <cell r="I2557" t="str">
            <v>New Zealand</v>
          </cell>
          <cell r="J2557" t="str">
            <v>New Zealand</v>
          </cell>
          <cell r="K2557" t="str">
            <v>Central Otago</v>
          </cell>
          <cell r="M2557" t="str">
            <v>Better</v>
          </cell>
          <cell r="N2557">
            <v>9.1248000000000005</v>
          </cell>
          <cell r="O2557">
            <v>2.6718999999999999</v>
          </cell>
        </row>
        <row r="2558">
          <cell r="B2558">
            <v>29013</v>
          </cell>
          <cell r="C2558" t="str">
            <v>CERES SWANSONG PINOTGRIS 75x12</v>
          </cell>
          <cell r="D2558" t="str">
            <v>Ceres Pinot Gris, Central Otago</v>
          </cell>
          <cell r="E2558" t="str">
            <v>EA</v>
          </cell>
          <cell r="F2558">
            <v>12</v>
          </cell>
          <cell r="G2558" t="str">
            <v>75 cl x 12</v>
          </cell>
          <cell r="H2558" t="str">
            <v>S</v>
          </cell>
          <cell r="I2558" t="str">
            <v>New Zealand</v>
          </cell>
          <cell r="J2558" t="str">
            <v>New Zealand</v>
          </cell>
          <cell r="K2558" t="str">
            <v>Central Otago</v>
          </cell>
          <cell r="L2558" t="str">
            <v>Still White</v>
          </cell>
          <cell r="M2558" t="str">
            <v>Better</v>
          </cell>
          <cell r="N2558">
            <v>7.4527999999999999</v>
          </cell>
          <cell r="O2558">
            <v>2.6718999999999999</v>
          </cell>
        </row>
        <row r="2559">
          <cell r="B2559">
            <v>31061</v>
          </cell>
          <cell r="C2559" t="str">
            <v>CERES COMP RIESLING 75X6</v>
          </cell>
          <cell r="D2559" t="str">
            <v>Ceres Riesling, Central Otago</v>
          </cell>
          <cell r="E2559" t="str">
            <v>EA</v>
          </cell>
          <cell r="F2559">
            <v>6</v>
          </cell>
          <cell r="G2559" t="str">
            <v>75 cl x 6</v>
          </cell>
          <cell r="H2559" t="str">
            <v>U</v>
          </cell>
          <cell r="I2559" t="str">
            <v>New Zealand</v>
          </cell>
          <cell r="J2559" t="str">
            <v>New Zealand</v>
          </cell>
          <cell r="K2559" t="str">
            <v>Central Otago</v>
          </cell>
          <cell r="L2559" t="str">
            <v>Still White</v>
          </cell>
          <cell r="M2559" t="str">
            <v>Better</v>
          </cell>
          <cell r="N2559">
            <v>7.1824000000000003</v>
          </cell>
          <cell r="O2559">
            <v>2.6718999999999999</v>
          </cell>
        </row>
        <row r="2560">
          <cell r="B2560">
            <v>28369</v>
          </cell>
          <cell r="C2560" t="str">
            <v>CH DU BREUIL HAUT MEDOC 75x12</v>
          </cell>
          <cell r="D2560" t="str">
            <v>Château du Breuil, Haut-Médoc</v>
          </cell>
          <cell r="E2560" t="str">
            <v>EA</v>
          </cell>
          <cell r="F2560">
            <v>12</v>
          </cell>
          <cell r="G2560" t="str">
            <v>75 cl x 12</v>
          </cell>
          <cell r="H2560" t="str">
            <v>U</v>
          </cell>
          <cell r="I2560" t="str">
            <v>France</v>
          </cell>
          <cell r="J2560" t="str">
            <v>France</v>
          </cell>
          <cell r="K2560" t="str">
            <v>Bordeaux</v>
          </cell>
          <cell r="L2560" t="str">
            <v>Still Red</v>
          </cell>
          <cell r="M2560" t="str">
            <v>Better</v>
          </cell>
          <cell r="N2560">
            <v>5.2148000000000003</v>
          </cell>
          <cell r="O2560">
            <v>2.6718999999999999</v>
          </cell>
        </row>
        <row r="2561">
          <cell r="B2561">
            <v>28382</v>
          </cell>
          <cell r="C2561" t="str">
            <v>ORG L'OUTSIDER CAB FRANC 75X12</v>
          </cell>
          <cell r="D2561" t="str">
            <v>Sainte Marie des Crozes L'Outsider Organic Cabernet Franc, Pays d'Oc</v>
          </cell>
          <cell r="E2561" t="str">
            <v>EA</v>
          </cell>
          <cell r="F2561">
            <v>12</v>
          </cell>
          <cell r="G2561" t="str">
            <v>75 cl x 12</v>
          </cell>
          <cell r="H2561" t="str">
            <v>U</v>
          </cell>
          <cell r="I2561" t="str">
            <v>France</v>
          </cell>
          <cell r="J2561" t="str">
            <v>France</v>
          </cell>
          <cell r="K2561" t="str">
            <v>Languedoc-Roussillon</v>
          </cell>
          <cell r="L2561" t="str">
            <v>Still Red</v>
          </cell>
          <cell r="M2561" t="str">
            <v>Good</v>
          </cell>
          <cell r="N2561">
            <v>3.9721000000000002</v>
          </cell>
          <cell r="O2561">
            <v>2.6718999999999999</v>
          </cell>
        </row>
        <row r="2562">
          <cell r="B2562">
            <v>28377</v>
          </cell>
          <cell r="C2562" t="str">
            <v>ORG CLANDESTIN SAUV BLANC 75X6</v>
          </cell>
          <cell r="D2562" t="str">
            <v>Sainte Marie des Crozes Le Clandestin Organic Sauvignon Blanc, Pays d'Oc</v>
          </cell>
          <cell r="E2562" t="str">
            <v>EA</v>
          </cell>
          <cell r="F2562">
            <v>6</v>
          </cell>
          <cell r="G2562" t="str">
            <v>75 cl x 6</v>
          </cell>
          <cell r="H2562" t="str">
            <v>U</v>
          </cell>
          <cell r="I2562" t="str">
            <v>France</v>
          </cell>
          <cell r="J2562" t="str">
            <v>France</v>
          </cell>
          <cell r="K2562" t="str">
            <v>Languedoc-Roussillon</v>
          </cell>
          <cell r="L2562" t="str">
            <v>Still White</v>
          </cell>
          <cell r="M2562" t="str">
            <v>Good</v>
          </cell>
          <cell r="N2562">
            <v>4.1753999999999998</v>
          </cell>
          <cell r="O2562">
            <v>2.6718999999999999</v>
          </cell>
        </row>
        <row r="2563">
          <cell r="B2563">
            <v>28378</v>
          </cell>
          <cell r="C2563" t="str">
            <v>ORG MAINS SUR HANCHES 75X6</v>
          </cell>
          <cell r="D2563" t="str">
            <v>Corbières Rouge, Les Mains sur les Hanches, Organic, Domaine Sainte Marie des Crozes</v>
          </cell>
          <cell r="E2563" t="str">
            <v>EA</v>
          </cell>
          <cell r="F2563">
            <v>6</v>
          </cell>
          <cell r="G2563" t="str">
            <v>75 cl x 6</v>
          </cell>
          <cell r="H2563" t="str">
            <v>U</v>
          </cell>
          <cell r="I2563" t="str">
            <v>France</v>
          </cell>
          <cell r="J2563" t="str">
            <v>France</v>
          </cell>
          <cell r="K2563" t="str">
            <v>Languedoc-Roussillon</v>
          </cell>
          <cell r="L2563" t="str">
            <v>Still Red</v>
          </cell>
          <cell r="M2563" t="str">
            <v>Better</v>
          </cell>
          <cell r="N2563">
            <v>5.9326999999999996</v>
          </cell>
          <cell r="O2563">
            <v>2.6718999999999999</v>
          </cell>
        </row>
        <row r="2564">
          <cell r="B2564">
            <v>28379</v>
          </cell>
          <cell r="C2564" t="str">
            <v>ORG EN REBELLION PN 75X6</v>
          </cell>
          <cell r="D2564" t="str">
            <v>Sainte Marie des Crozes En Rébellion Organic Pinot Noir, Pays d'Oc</v>
          </cell>
          <cell r="E2564" t="str">
            <v>EA</v>
          </cell>
          <cell r="F2564">
            <v>6</v>
          </cell>
          <cell r="G2564" t="str">
            <v>75 cl x 6</v>
          </cell>
          <cell r="H2564" t="str">
            <v>S</v>
          </cell>
          <cell r="I2564" t="str">
            <v>France</v>
          </cell>
          <cell r="J2564" t="str">
            <v>France</v>
          </cell>
          <cell r="K2564" t="str">
            <v>Languedoc-Roussillon</v>
          </cell>
          <cell r="L2564" t="str">
            <v>Still Red</v>
          </cell>
          <cell r="M2564" t="str">
            <v>Good</v>
          </cell>
          <cell r="N2564">
            <v>4.6139999999999999</v>
          </cell>
          <cell r="O2564">
            <v>2.6718999999999999</v>
          </cell>
        </row>
        <row r="2565">
          <cell r="B2565">
            <v>28380</v>
          </cell>
          <cell r="C2565" t="str">
            <v>ORG PAS SUR LUNE 75X6</v>
          </cell>
          <cell r="D2565" t="str">
            <v>Corbières Blanc, Premiers Pas sur la Lune, Organic, Domaine Sainte Marie des Crozes</v>
          </cell>
          <cell r="E2565" t="str">
            <v>EA</v>
          </cell>
          <cell r="F2565">
            <v>6</v>
          </cell>
          <cell r="G2565" t="str">
            <v>75 cl x 6</v>
          </cell>
          <cell r="H2565" t="str">
            <v>U</v>
          </cell>
          <cell r="I2565" t="str">
            <v>France</v>
          </cell>
          <cell r="J2565" t="str">
            <v>France</v>
          </cell>
          <cell r="K2565" t="str">
            <v>Languedoc-Roussillon</v>
          </cell>
          <cell r="L2565" t="str">
            <v>Still White</v>
          </cell>
          <cell r="M2565" t="str">
            <v>Good</v>
          </cell>
          <cell r="N2565">
            <v>5.4474</v>
          </cell>
          <cell r="O2565">
            <v>2.6718999999999999</v>
          </cell>
        </row>
        <row r="2566">
          <cell r="B2566">
            <v>35678</v>
          </cell>
          <cell r="C2566" t="str">
            <v>ORG MARIE CROZE PIPELETTE 75X6</v>
          </cell>
          <cell r="D2566" t="str">
            <v>Corbières Rouge Organic 'Les Pipelettes', Domaine Sainte Marie des Crozes</v>
          </cell>
          <cell r="E2566" t="str">
            <v>EA</v>
          </cell>
          <cell r="F2566">
            <v>6</v>
          </cell>
          <cell r="G2566" t="str">
            <v>75 cl x 6</v>
          </cell>
          <cell r="H2566" t="str">
            <v>S</v>
          </cell>
          <cell r="I2566" t="str">
            <v>France</v>
          </cell>
          <cell r="J2566" t="str">
            <v>France</v>
          </cell>
          <cell r="K2566" t="str">
            <v>Languedoc-Roussillon</v>
          </cell>
          <cell r="L2566" t="str">
            <v>Still Red</v>
          </cell>
          <cell r="M2566" t="str">
            <v>Good</v>
          </cell>
          <cell r="N2566">
            <v>4.1753999999999998</v>
          </cell>
          <cell r="O2566">
            <v>2.6718999999999999</v>
          </cell>
        </row>
        <row r="2567">
          <cell r="B2567">
            <v>37599</v>
          </cell>
          <cell r="C2567" t="str">
            <v>ORG 4EME GENERATION CORB 75X6</v>
          </cell>
          <cell r="D2567" t="str">
            <v>Corbières Rouge Organic, 4ème Génération, Domaine Sainte Marie des Crozes</v>
          </cell>
          <cell r="E2567" t="str">
            <v>EA</v>
          </cell>
          <cell r="F2567">
            <v>6</v>
          </cell>
          <cell r="G2567" t="str">
            <v>75 cl x 6</v>
          </cell>
          <cell r="H2567" t="str">
            <v>S</v>
          </cell>
          <cell r="I2567" t="str">
            <v>France</v>
          </cell>
          <cell r="J2567" t="str">
            <v>France</v>
          </cell>
          <cell r="K2567" t="str">
            <v>Languedoc-Roussillon</v>
          </cell>
          <cell r="L2567" t="str">
            <v>Still Red</v>
          </cell>
          <cell r="M2567" t="str">
            <v>Good</v>
          </cell>
          <cell r="N2567">
            <v>4.4824000000000002</v>
          </cell>
          <cell r="O2567">
            <v>2.6718999999999999</v>
          </cell>
        </row>
        <row r="2568">
          <cell r="B2568">
            <v>45715</v>
          </cell>
          <cell r="C2568" t="str">
            <v>ORG LE TOURISTE ALBARINO 75x6</v>
          </cell>
          <cell r="D2568" t="str">
            <v>Le Touriste – Albarino, Organic</v>
          </cell>
          <cell r="E2568" t="str">
            <v>EA</v>
          </cell>
          <cell r="F2568">
            <v>6</v>
          </cell>
          <cell r="G2568" t="str">
            <v>75 cl x 6</v>
          </cell>
          <cell r="H2568" t="str">
            <v>S</v>
          </cell>
          <cell r="I2568" t="str">
            <v>France</v>
          </cell>
          <cell r="J2568" t="str">
            <v>France</v>
          </cell>
          <cell r="K2568" t="str">
            <v>Languedoc</v>
          </cell>
          <cell r="L2568" t="str">
            <v>Still White</v>
          </cell>
          <cell r="M2568" t="str">
            <v>Better</v>
          </cell>
          <cell r="N2568">
            <v>5.3011999999999997</v>
          </cell>
          <cell r="O2568">
            <v>2.6718999999999999</v>
          </cell>
        </row>
        <row r="2569">
          <cell r="B2569">
            <v>46542</v>
          </cell>
          <cell r="C2569" t="str">
            <v>ORG L'OUTSIDER CAB FR 75X6</v>
          </cell>
          <cell r="D2569" t="str">
            <v>Sainte Marie des Crozes L'Outsider Organic Cabernet Franc, Pays d'Oc</v>
          </cell>
          <cell r="E2569" t="str">
            <v>EA</v>
          </cell>
          <cell r="F2569">
            <v>6</v>
          </cell>
          <cell r="G2569" t="str">
            <v>75 cl x 6</v>
          </cell>
          <cell r="H2569" t="str">
            <v>S</v>
          </cell>
          <cell r="I2569" t="str">
            <v>France</v>
          </cell>
          <cell r="J2569" t="str">
            <v>France</v>
          </cell>
          <cell r="K2569" t="str">
            <v>Languedoc</v>
          </cell>
          <cell r="L2569" t="str">
            <v>Still Red</v>
          </cell>
          <cell r="M2569" t="str">
            <v>Good</v>
          </cell>
          <cell r="N2569">
            <v>4.0701000000000001</v>
          </cell>
          <cell r="O2569">
            <v>2.6718999999999999</v>
          </cell>
        </row>
        <row r="2570">
          <cell r="B2570">
            <v>45765</v>
          </cell>
          <cell r="C2570" t="str">
            <v>LE ALTANE PROSECCO 10.5% 75X6</v>
          </cell>
          <cell r="D2570" t="str">
            <v>Le Altane Prosecco Extra Dry 10.50%</v>
          </cell>
          <cell r="E2570" t="str">
            <v>EA</v>
          </cell>
          <cell r="F2570">
            <v>6</v>
          </cell>
          <cell r="G2570" t="str">
            <v>75 cl x 6</v>
          </cell>
          <cell r="H2570" t="str">
            <v>S</v>
          </cell>
          <cell r="I2570" t="str">
            <v>Italy</v>
          </cell>
          <cell r="J2570" t="str">
            <v>Italy</v>
          </cell>
          <cell r="K2570" t="str">
            <v>Italy</v>
          </cell>
          <cell r="M2570" t="str">
            <v>Price Fighter</v>
          </cell>
          <cell r="N2570">
            <v>2.9432999999999998</v>
          </cell>
          <cell r="O2570">
            <v>2.2444000000000002</v>
          </cell>
        </row>
        <row r="2571">
          <cell r="B2571">
            <v>28383</v>
          </cell>
          <cell r="C2571" t="str">
            <v>FC ELEVE PINOT NOIR 75X6</v>
          </cell>
          <cell r="D2571" t="str">
            <v>Élevé Pinot Noir, Vin de France</v>
          </cell>
          <cell r="E2571" t="str">
            <v>EA</v>
          </cell>
          <cell r="F2571">
            <v>6</v>
          </cell>
          <cell r="G2571" t="str">
            <v>75 cl x 6</v>
          </cell>
          <cell r="H2571" t="str">
            <v>S</v>
          </cell>
          <cell r="I2571" t="str">
            <v>France</v>
          </cell>
          <cell r="J2571" t="str">
            <v>France</v>
          </cell>
          <cell r="K2571" t="str">
            <v>France</v>
          </cell>
          <cell r="L2571" t="str">
            <v>Still Red</v>
          </cell>
          <cell r="M2571" t="str">
            <v>Good</v>
          </cell>
          <cell r="N2571">
            <v>2.3012000000000001</v>
          </cell>
          <cell r="O2571">
            <v>2.6718999999999999</v>
          </cell>
        </row>
        <row r="2572">
          <cell r="B2572">
            <v>28384</v>
          </cell>
          <cell r="C2572" t="str">
            <v>ELEVE MARSANNE - VIOGNIER 75X6</v>
          </cell>
          <cell r="D2572" t="str">
            <v>Élevé Marsanne-Viognier, Pays d'Oc</v>
          </cell>
          <cell r="E2572" t="str">
            <v>EA</v>
          </cell>
          <cell r="F2572">
            <v>6</v>
          </cell>
          <cell r="G2572" t="str">
            <v>75 cl x 6</v>
          </cell>
          <cell r="H2572" t="str">
            <v>S</v>
          </cell>
          <cell r="I2572" t="str">
            <v>France</v>
          </cell>
          <cell r="J2572" t="str">
            <v>France</v>
          </cell>
          <cell r="K2572" t="str">
            <v>Languedoc-Roussillon</v>
          </cell>
          <cell r="L2572" t="str">
            <v>Sw</v>
          </cell>
          <cell r="M2572" t="str">
            <v>Good</v>
          </cell>
          <cell r="N2572">
            <v>2.2046999999999999</v>
          </cell>
          <cell r="O2572">
            <v>2.6718999999999999</v>
          </cell>
        </row>
        <row r="2573">
          <cell r="B2573">
            <v>28385</v>
          </cell>
          <cell r="C2573" t="str">
            <v>ELEVE MALBEC 75x6</v>
          </cell>
          <cell r="D2573" t="str">
            <v>Élevé Malbec, Pays d'Oc</v>
          </cell>
          <cell r="E2573" t="str">
            <v>EA</v>
          </cell>
          <cell r="F2573">
            <v>6</v>
          </cell>
          <cell r="G2573" t="str">
            <v>75 cl x 6</v>
          </cell>
          <cell r="H2573" t="str">
            <v>S</v>
          </cell>
          <cell r="I2573" t="str">
            <v>France</v>
          </cell>
          <cell r="J2573" t="str">
            <v>France</v>
          </cell>
          <cell r="K2573" t="str">
            <v>Languedoc-Roussillon</v>
          </cell>
          <cell r="L2573" t="str">
            <v>Still Red</v>
          </cell>
          <cell r="M2573" t="str">
            <v>Good</v>
          </cell>
          <cell r="N2573">
            <v>2.1608000000000001</v>
          </cell>
          <cell r="O2573">
            <v>2.6718999999999999</v>
          </cell>
        </row>
        <row r="2574">
          <cell r="B2574">
            <v>28769</v>
          </cell>
          <cell r="C2574" t="str">
            <v>ELEVE CARIGNAN VV 75X6</v>
          </cell>
          <cell r="D2574" t="str">
            <v>Élevé Carignan Vieilles Vignes, Vin de France</v>
          </cell>
          <cell r="E2574" t="str">
            <v>EA</v>
          </cell>
          <cell r="F2574">
            <v>6</v>
          </cell>
          <cell r="G2574" t="str">
            <v>75 cl x 6</v>
          </cell>
          <cell r="H2574" t="str">
            <v>S</v>
          </cell>
          <cell r="I2574" t="str">
            <v>France</v>
          </cell>
          <cell r="J2574" t="str">
            <v>France</v>
          </cell>
          <cell r="K2574" t="str">
            <v>France</v>
          </cell>
          <cell r="L2574" t="str">
            <v>Still Red</v>
          </cell>
          <cell r="M2574" t="str">
            <v>Good</v>
          </cell>
          <cell r="N2574">
            <v>2.1433</v>
          </cell>
          <cell r="O2574">
            <v>2.6718999999999999</v>
          </cell>
        </row>
        <row r="2575">
          <cell r="B2575">
            <v>28422</v>
          </cell>
          <cell r="C2575" t="str">
            <v>TIERRA FUERTE GRACIANO 75X6</v>
          </cell>
          <cell r="D2575" t="str">
            <v>Tierra Fuerte Graciano Méntrida, Abanico</v>
          </cell>
          <cell r="E2575" t="str">
            <v>EA</v>
          </cell>
          <cell r="F2575">
            <v>6</v>
          </cell>
          <cell r="G2575" t="str">
            <v>75 cl x 6</v>
          </cell>
          <cell r="H2575" t="str">
            <v>U</v>
          </cell>
          <cell r="I2575" t="str">
            <v>Spain</v>
          </cell>
          <cell r="J2575" t="str">
            <v>Spain</v>
          </cell>
          <cell r="K2575" t="str">
            <v>Spain</v>
          </cell>
          <cell r="L2575" t="str">
            <v>Still Red</v>
          </cell>
          <cell r="M2575" t="str">
            <v>Good</v>
          </cell>
          <cell r="N2575">
            <v>4.6192000000000002</v>
          </cell>
          <cell r="O2575">
            <v>2.6718999999999999</v>
          </cell>
        </row>
        <row r="2576">
          <cell r="B2576">
            <v>28420</v>
          </cell>
          <cell r="C2576" t="str">
            <v>CHATEAU REYNON 75X12</v>
          </cell>
          <cell r="D2576" t="str">
            <v>Château Reynon, Premières Côtes de Bordeaux</v>
          </cell>
          <cell r="E2576" t="str">
            <v>EA</v>
          </cell>
          <cell r="F2576">
            <v>12</v>
          </cell>
          <cell r="G2576" t="str">
            <v>75 cl x 12</v>
          </cell>
          <cell r="H2576" t="str">
            <v>U</v>
          </cell>
          <cell r="I2576" t="str">
            <v>France</v>
          </cell>
          <cell r="J2576" t="str">
            <v>France</v>
          </cell>
          <cell r="K2576" t="str">
            <v>Bordeaux</v>
          </cell>
          <cell r="L2576" t="str">
            <v>Still Red</v>
          </cell>
          <cell r="M2576" t="str">
            <v>Better</v>
          </cell>
          <cell r="N2576">
            <v>6.51</v>
          </cell>
          <cell r="O2576">
            <v>2.6718999999999999</v>
          </cell>
        </row>
        <row r="2577">
          <cell r="B2577">
            <v>28421</v>
          </cell>
          <cell r="C2577" t="str">
            <v>CLOS DE REYNON  75X12</v>
          </cell>
          <cell r="D2577" t="str">
            <v>Le Clos de Reynon, Cadillac Côtes de Bordeaux</v>
          </cell>
          <cell r="E2577" t="str">
            <v>EA</v>
          </cell>
          <cell r="F2577">
            <v>12</v>
          </cell>
          <cell r="G2577" t="str">
            <v>75 cl x 12</v>
          </cell>
          <cell r="H2577" t="str">
            <v>U</v>
          </cell>
          <cell r="I2577" t="str">
            <v>France</v>
          </cell>
          <cell r="J2577" t="str">
            <v>France</v>
          </cell>
          <cell r="K2577" t="str">
            <v>Bordeaux</v>
          </cell>
          <cell r="L2577" t="str">
            <v>Still Red</v>
          </cell>
          <cell r="M2577" t="str">
            <v>Good</v>
          </cell>
          <cell r="N2577">
            <v>4.6401000000000003</v>
          </cell>
          <cell r="O2577">
            <v>2.6718999999999999</v>
          </cell>
        </row>
        <row r="2578">
          <cell r="B2578">
            <v>29595</v>
          </cell>
          <cell r="C2578" t="str">
            <v>CHATEAU REYNON BLANC 75X12</v>
          </cell>
          <cell r="D2578" t="str">
            <v>Château Reynon Sauvignon Blanc, Bordeaux</v>
          </cell>
          <cell r="E2578" t="str">
            <v>EA</v>
          </cell>
          <cell r="F2578">
            <v>12</v>
          </cell>
          <cell r="G2578" t="str">
            <v>75 cl x 12</v>
          </cell>
          <cell r="H2578" t="str">
            <v>U</v>
          </cell>
          <cell r="I2578" t="str">
            <v>France</v>
          </cell>
          <cell r="J2578" t="str">
            <v>France</v>
          </cell>
          <cell r="K2578" t="str">
            <v>Bordeaux</v>
          </cell>
          <cell r="L2578" t="str">
            <v>Still White</v>
          </cell>
          <cell r="M2578" t="str">
            <v>Better</v>
          </cell>
          <cell r="N2578">
            <v>5.0651000000000002</v>
          </cell>
          <cell r="O2578">
            <v>2.6718999999999999</v>
          </cell>
        </row>
        <row r="2579">
          <cell r="B2579">
            <v>28424</v>
          </cell>
          <cell r="C2579" t="str">
            <v>SIGNATURE CLERAY CHENIN 75X6</v>
          </cell>
          <cell r="D2579" t="str">
            <v>Anjou Chenin Blanc, Signature du Cleray, Sauvion</v>
          </cell>
          <cell r="E2579" t="str">
            <v>EA</v>
          </cell>
          <cell r="F2579">
            <v>6</v>
          </cell>
          <cell r="G2579" t="str">
            <v>75 cl x 6</v>
          </cell>
          <cell r="H2579" t="str">
            <v>U</v>
          </cell>
          <cell r="I2579" t="str">
            <v>France</v>
          </cell>
          <cell r="J2579" t="str">
            <v>France</v>
          </cell>
          <cell r="K2579" t="str">
            <v>Loire Valley</v>
          </cell>
          <cell r="L2579" t="str">
            <v>Still White</v>
          </cell>
          <cell r="M2579" t="str">
            <v>Good</v>
          </cell>
          <cell r="N2579">
            <v>2.8353999999999999</v>
          </cell>
          <cell r="O2579">
            <v>2.6718999999999999</v>
          </cell>
        </row>
        <row r="2580">
          <cell r="B2580">
            <v>29125</v>
          </cell>
          <cell r="C2580" t="str">
            <v>CH CLERAY MUSCADET 75X6</v>
          </cell>
          <cell r="D2580" t="str">
            <v>Muscadet de Sèvre et Maine Sur Lie, Château du Cléray</v>
          </cell>
          <cell r="E2580" t="str">
            <v>EA</v>
          </cell>
          <cell r="F2580">
            <v>6</v>
          </cell>
          <cell r="G2580" t="str">
            <v>75 cl x 6</v>
          </cell>
          <cell r="H2580" t="str">
            <v>U</v>
          </cell>
          <cell r="I2580" t="str">
            <v>France</v>
          </cell>
          <cell r="J2580" t="str">
            <v>France</v>
          </cell>
          <cell r="K2580" t="str">
            <v>Loire Valley</v>
          </cell>
          <cell r="L2580" t="str">
            <v>Still White</v>
          </cell>
          <cell r="M2580" t="str">
            <v>Good</v>
          </cell>
          <cell r="N2580">
            <v>4.1475999999999997</v>
          </cell>
          <cell r="O2580">
            <v>2.6718999999999999</v>
          </cell>
        </row>
        <row r="2581">
          <cell r="B2581">
            <v>28541</v>
          </cell>
          <cell r="C2581" t="str">
            <v>CHALK HILL BARBERA 75X12</v>
          </cell>
          <cell r="D2581" t="str">
            <v>Chalk Hill Barbera, McLaren Vale</v>
          </cell>
          <cell r="E2581" t="str">
            <v>EA</v>
          </cell>
          <cell r="F2581">
            <v>12</v>
          </cell>
          <cell r="G2581" t="str">
            <v>75 cl x 12</v>
          </cell>
          <cell r="H2581" t="str">
            <v>S</v>
          </cell>
          <cell r="I2581" t="str">
            <v>Australia</v>
          </cell>
          <cell r="J2581" t="str">
            <v>Australia</v>
          </cell>
          <cell r="K2581" t="str">
            <v>South Australia</v>
          </cell>
          <cell r="L2581" t="str">
            <v>Still Red</v>
          </cell>
          <cell r="M2581" t="str">
            <v>Better</v>
          </cell>
          <cell r="N2581">
            <v>5.5038</v>
          </cell>
          <cell r="O2581">
            <v>2.6718999999999999</v>
          </cell>
        </row>
        <row r="2582">
          <cell r="B2582">
            <v>28544</v>
          </cell>
          <cell r="C2582" t="str">
            <v>CHALK HILL VERMENTINO 75X12</v>
          </cell>
          <cell r="D2582" t="str">
            <v>Chalk Hill Il Vivace Vermentino, McLaren Vale</v>
          </cell>
          <cell r="E2582" t="str">
            <v>EA</v>
          </cell>
          <cell r="F2582">
            <v>12</v>
          </cell>
          <cell r="G2582" t="str">
            <v>75 cl x 12</v>
          </cell>
          <cell r="H2582" t="str">
            <v>U</v>
          </cell>
          <cell r="I2582" t="str">
            <v>Australia</v>
          </cell>
          <cell r="J2582" t="str">
            <v>Australia</v>
          </cell>
          <cell r="K2582" t="str">
            <v>South Australia</v>
          </cell>
          <cell r="L2582" t="str">
            <v>Still White</v>
          </cell>
          <cell r="M2582" t="str">
            <v>Good</v>
          </cell>
          <cell r="N2582">
            <v>5.5038</v>
          </cell>
          <cell r="O2582">
            <v>2.6718999999999999</v>
          </cell>
        </row>
        <row r="2583">
          <cell r="B2583">
            <v>31255</v>
          </cell>
          <cell r="C2583" t="str">
            <v>CHALK HILL LUNA SHIRAZ 75x12</v>
          </cell>
          <cell r="D2583" t="str">
            <v>Chalk Hill Luna Shiraz, McLaren Vale</v>
          </cell>
          <cell r="E2583" t="str">
            <v>EA</v>
          </cell>
          <cell r="F2583">
            <v>12</v>
          </cell>
          <cell r="G2583" t="str">
            <v>75 cl x 12</v>
          </cell>
          <cell r="H2583" t="str">
            <v>S</v>
          </cell>
          <cell r="I2583" t="str">
            <v>Australia</v>
          </cell>
          <cell r="J2583" t="str">
            <v>Australia</v>
          </cell>
          <cell r="K2583" t="str">
            <v>South Australia</v>
          </cell>
          <cell r="L2583" t="str">
            <v>Still Red</v>
          </cell>
          <cell r="M2583" t="str">
            <v>Good</v>
          </cell>
          <cell r="N2583">
            <v>4.0785</v>
          </cell>
          <cell r="O2583">
            <v>2.6718999999999999</v>
          </cell>
        </row>
        <row r="2584">
          <cell r="B2584">
            <v>31256</v>
          </cell>
          <cell r="C2584" t="str">
            <v>CHALK HILL GRENACHE TEMP 75x12</v>
          </cell>
          <cell r="D2584" t="str">
            <v>Chalk Hill Grenache-Tempranillo, McLaren Vale</v>
          </cell>
          <cell r="E2584" t="str">
            <v>EA</v>
          </cell>
          <cell r="F2584">
            <v>12</v>
          </cell>
          <cell r="G2584" t="str">
            <v>75 cl x 12</v>
          </cell>
          <cell r="H2584" t="str">
            <v>S</v>
          </cell>
          <cell r="I2584" t="str">
            <v>Australia</v>
          </cell>
          <cell r="J2584" t="str">
            <v>Australia</v>
          </cell>
          <cell r="K2584" t="str">
            <v>South Australia</v>
          </cell>
          <cell r="L2584" t="str">
            <v>Still Red</v>
          </cell>
          <cell r="M2584" t="str">
            <v>Better</v>
          </cell>
          <cell r="N2584">
            <v>5.9269999999999996</v>
          </cell>
          <cell r="O2584">
            <v>2.6718999999999999</v>
          </cell>
        </row>
        <row r="2585">
          <cell r="B2585">
            <v>28569</v>
          </cell>
          <cell r="C2585" t="str">
            <v>CHANDON BRUT 75X6</v>
          </cell>
          <cell r="D2585" t="str">
            <v>Chandon Methode Traditionelle Brut, Argentina</v>
          </cell>
          <cell r="E2585" t="str">
            <v>EA</v>
          </cell>
          <cell r="F2585">
            <v>6</v>
          </cell>
          <cell r="G2585" t="str">
            <v>75 cl x 6</v>
          </cell>
          <cell r="H2585" t="str">
            <v>S</v>
          </cell>
          <cell r="I2585" t="str">
            <v>Argentina</v>
          </cell>
          <cell r="J2585" t="str">
            <v>Argentina</v>
          </cell>
          <cell r="K2585" t="str">
            <v>Mendoza</v>
          </cell>
          <cell r="L2585" t="str">
            <v>Sparkling White</v>
          </cell>
          <cell r="M2585" t="str">
            <v>Better</v>
          </cell>
          <cell r="N2585">
            <v>9.4494000000000007</v>
          </cell>
          <cell r="O2585">
            <v>2.6718999999999999</v>
          </cell>
        </row>
        <row r="2586">
          <cell r="B2586">
            <v>28571</v>
          </cell>
          <cell r="C2586" t="str">
            <v>CHANDON BRUT ROSE 75X6</v>
          </cell>
          <cell r="D2586" t="str">
            <v>Chandon Methode Traditionelle Rosé, Argentina</v>
          </cell>
          <cell r="E2586" t="str">
            <v>EA</v>
          </cell>
          <cell r="F2586">
            <v>6</v>
          </cell>
          <cell r="G2586" t="str">
            <v>75 cl x 6</v>
          </cell>
          <cell r="H2586" t="str">
            <v>S</v>
          </cell>
          <cell r="I2586" t="str">
            <v>Argentina</v>
          </cell>
          <cell r="J2586" t="str">
            <v>Argentina</v>
          </cell>
          <cell r="K2586" t="str">
            <v>Mendoza</v>
          </cell>
          <cell r="L2586" t="str">
            <v>Sparkling Rose</v>
          </cell>
          <cell r="M2586" t="str">
            <v>Better</v>
          </cell>
          <cell r="N2586">
            <v>9.4494000000000007</v>
          </cell>
          <cell r="O2586">
            <v>2.6718999999999999</v>
          </cell>
        </row>
        <row r="2587">
          <cell r="B2587">
            <v>28573</v>
          </cell>
          <cell r="C2587" t="str">
            <v>MOET ICE IMPERIAL 75X6</v>
          </cell>
          <cell r="D2587" t="str">
            <v>Moët &amp; Chandon Ice Impérial NV</v>
          </cell>
          <cell r="E2587" t="str">
            <v>EA</v>
          </cell>
          <cell r="F2587">
            <v>6</v>
          </cell>
          <cell r="G2587" t="str">
            <v>75 cl x 6</v>
          </cell>
          <cell r="H2587" t="str">
            <v>S</v>
          </cell>
          <cell r="I2587" t="str">
            <v>France</v>
          </cell>
          <cell r="J2587" t="str">
            <v>France</v>
          </cell>
          <cell r="K2587" t="str">
            <v>Champagne</v>
          </cell>
          <cell r="L2587" t="str">
            <v>Sparkling White</v>
          </cell>
          <cell r="M2587" t="str">
            <v>Best</v>
          </cell>
          <cell r="N2587">
            <v>29.714400000000001</v>
          </cell>
          <cell r="O2587">
            <v>2.6718999999999999</v>
          </cell>
        </row>
        <row r="2588">
          <cell r="B2588">
            <v>75341</v>
          </cell>
          <cell r="C2588" t="str">
            <v>CHANDON GARDEN SPRITZ NV 75X6</v>
          </cell>
          <cell r="D2588" t="str">
            <v>Chandon Garden Spritz NV</v>
          </cell>
          <cell r="E2588" t="str">
            <v>EA</v>
          </cell>
          <cell r="F2588">
            <v>6</v>
          </cell>
          <cell r="G2588" t="str">
            <v>75 cl x 6</v>
          </cell>
          <cell r="H2588" t="str">
            <v>S</v>
          </cell>
          <cell r="I2588" t="str">
            <v>Argentina</v>
          </cell>
          <cell r="J2588" t="str">
            <v>Argentina</v>
          </cell>
          <cell r="K2588" t="str">
            <v>Argentina</v>
          </cell>
          <cell r="L2588" t="str">
            <v>Sparkling Rose</v>
          </cell>
          <cell r="M2588" t="str">
            <v>Better</v>
          </cell>
          <cell r="N2588">
            <v>7.8944000000000001</v>
          </cell>
          <cell r="O2588">
            <v>2.6718999999999999</v>
          </cell>
        </row>
        <row r="2589">
          <cell r="B2589">
            <v>44339</v>
          </cell>
          <cell r="C2589" t="str">
            <v>CHANDON GARDEN SPRITZ 20X24</v>
          </cell>
          <cell r="D2589" t="str">
            <v>Chandon Garden Spritz Mini's</v>
          </cell>
          <cell r="E2589" t="str">
            <v>CS</v>
          </cell>
          <cell r="F2589">
            <v>1</v>
          </cell>
          <cell r="G2589" t="str">
            <v>20 cl x 24</v>
          </cell>
          <cell r="H2589" t="str">
            <v>S</v>
          </cell>
          <cell r="I2589" t="str">
            <v>Argentina</v>
          </cell>
          <cell r="J2589" t="str">
            <v>Argentina</v>
          </cell>
          <cell r="K2589" t="str">
            <v>Argentina</v>
          </cell>
          <cell r="M2589" t="str">
            <v>Sparkling Wine Rose</v>
          </cell>
          <cell r="N2589">
            <v>66.751999999999995</v>
          </cell>
          <cell r="O2589">
            <v>15.048</v>
          </cell>
        </row>
        <row r="2590">
          <cell r="B2590">
            <v>44553</v>
          </cell>
          <cell r="C2590" t="str">
            <v>CHANDON GARDEN SPRITZ 187X24</v>
          </cell>
          <cell r="D2590" t="str">
            <v>Chandon Garden Spritz Mini's</v>
          </cell>
          <cell r="E2590" t="str">
            <v>CS</v>
          </cell>
          <cell r="F2590">
            <v>1</v>
          </cell>
          <cell r="G2590" t="str">
            <v>187 ml x 24</v>
          </cell>
          <cell r="H2590" t="str">
            <v>S</v>
          </cell>
          <cell r="I2590" t="str">
            <v>Argentina</v>
          </cell>
          <cell r="J2590" t="str">
            <v>Argentina</v>
          </cell>
          <cell r="K2590" t="str">
            <v>Argentina</v>
          </cell>
          <cell r="M2590" t="str">
            <v>Better Sparkling Small Formats</v>
          </cell>
          <cell r="N2590">
            <v>65.811499999999995</v>
          </cell>
          <cell r="O2590">
            <v>15.9885</v>
          </cell>
        </row>
        <row r="2591">
          <cell r="B2591">
            <v>28867</v>
          </cell>
          <cell r="C2591" t="str">
            <v>THE PICK SHIRAZ 75X6</v>
          </cell>
          <cell r="D2591" t="str">
            <v>The Pick By McGuigan Shiraz, South Australia, Hilton Only</v>
          </cell>
          <cell r="E2591" t="str">
            <v>EA</v>
          </cell>
          <cell r="F2591">
            <v>6</v>
          </cell>
          <cell r="G2591" t="str">
            <v>75 cl x 6</v>
          </cell>
          <cell r="H2591" t="str">
            <v>S</v>
          </cell>
          <cell r="I2591" t="str">
            <v>Australia</v>
          </cell>
          <cell r="J2591" t="str">
            <v>Australia</v>
          </cell>
          <cell r="K2591" t="str">
            <v>South Australia</v>
          </cell>
          <cell r="L2591" t="str">
            <v>Still Red</v>
          </cell>
          <cell r="M2591" t="str">
            <v>Price Fighter</v>
          </cell>
          <cell r="N2591">
            <v>1.8190999999999999</v>
          </cell>
          <cell r="O2591">
            <v>2.6718999999999999</v>
          </cell>
        </row>
        <row r="2592">
          <cell r="B2592">
            <v>28878</v>
          </cell>
          <cell r="C2592" t="str">
            <v>THE PICK CHARD 75X6</v>
          </cell>
          <cell r="D2592" t="str">
            <v>The Pick By McGuigan Chardonnay, South Australia, Hilton Only</v>
          </cell>
          <cell r="E2592" t="str">
            <v>EA</v>
          </cell>
          <cell r="F2592">
            <v>6</v>
          </cell>
          <cell r="G2592" t="str">
            <v>75 cl x 6</v>
          </cell>
          <cell r="H2592" t="str">
            <v>U</v>
          </cell>
          <cell r="I2592" t="str">
            <v>Australia</v>
          </cell>
          <cell r="J2592" t="str">
            <v>Australia</v>
          </cell>
          <cell r="K2592" t="str">
            <v>South Australia</v>
          </cell>
          <cell r="L2592" t="str">
            <v>Still White</v>
          </cell>
          <cell r="M2592" t="str">
            <v>Price Fighter</v>
          </cell>
          <cell r="N2592">
            <v>1.8190999999999999</v>
          </cell>
          <cell r="O2592">
            <v>2.6718999999999999</v>
          </cell>
        </row>
        <row r="2593">
          <cell r="B2593">
            <v>46442</v>
          </cell>
          <cell r="C2593" t="str">
            <v>OS THE PICK CHARD 11% 75X6</v>
          </cell>
          <cell r="D2593" t="str">
            <v>The Pick By McGuigan Chardonnay, South Australia, Hilton Only 11%</v>
          </cell>
          <cell r="E2593" t="str">
            <v>EA</v>
          </cell>
          <cell r="F2593">
            <v>6</v>
          </cell>
          <cell r="G2593" t="str">
            <v>75 cl x 6</v>
          </cell>
          <cell r="H2593" t="str">
            <v>U</v>
          </cell>
          <cell r="I2593" t="str">
            <v>Australia</v>
          </cell>
          <cell r="J2593" t="str">
            <v>Australia</v>
          </cell>
          <cell r="K2593" t="str">
            <v>South Eastern Australia</v>
          </cell>
          <cell r="L2593" t="str">
            <v>Still White</v>
          </cell>
          <cell r="M2593" t="str">
            <v>Price Fighter</v>
          </cell>
          <cell r="N2593">
            <v>1.8192999999999999</v>
          </cell>
          <cell r="O2593">
            <v>2.3513000000000002</v>
          </cell>
        </row>
        <row r="2594">
          <cell r="B2594">
            <v>46691</v>
          </cell>
          <cell r="C2594" t="str">
            <v>OS THE PICK CHARD 12.5% 75X6</v>
          </cell>
          <cell r="D2594" t="str">
            <v>The Pick By McGuigan Chardonnay, South Australia, Hilton Only 12.5%</v>
          </cell>
          <cell r="E2594" t="str">
            <v>EA</v>
          </cell>
          <cell r="F2594">
            <v>6</v>
          </cell>
          <cell r="G2594" t="str">
            <v>75 cl x 6</v>
          </cell>
          <cell r="H2594" t="str">
            <v>S</v>
          </cell>
          <cell r="I2594" t="str">
            <v>Australia</v>
          </cell>
          <cell r="J2594" t="str">
            <v>Australia</v>
          </cell>
          <cell r="K2594" t="str">
            <v>South Eastern Australia</v>
          </cell>
          <cell r="L2594" t="str">
            <v>Still White</v>
          </cell>
          <cell r="M2594" t="str">
            <v>Price Fighter</v>
          </cell>
          <cell r="N2594">
            <v>1.8191999999999999</v>
          </cell>
          <cell r="O2594">
            <v>2.6718999999999999</v>
          </cell>
        </row>
        <row r="2595">
          <cell r="B2595">
            <v>28937</v>
          </cell>
          <cell r="C2595" t="str">
            <v>ORG PURO MALBEC/CAB 75X6</v>
          </cell>
          <cell r="D2595" t="str">
            <v xml:space="preserve">Puro Organic Malbec-Cabernet, Mendoza
</v>
          </cell>
          <cell r="E2595" t="str">
            <v>EA</v>
          </cell>
          <cell r="F2595">
            <v>6</v>
          </cell>
          <cell r="G2595" t="str">
            <v>75 cl x 6</v>
          </cell>
          <cell r="H2595" t="str">
            <v>U</v>
          </cell>
          <cell r="I2595" t="str">
            <v>Argentina</v>
          </cell>
          <cell r="J2595" t="str">
            <v>Argentina</v>
          </cell>
          <cell r="K2595" t="str">
            <v>Mendoza</v>
          </cell>
          <cell r="L2595" t="str">
            <v>Still Red</v>
          </cell>
          <cell r="M2595" t="str">
            <v>Better</v>
          </cell>
          <cell r="N2595">
            <v>5.7249999999999996</v>
          </cell>
          <cell r="O2595">
            <v>2.6718999999999999</v>
          </cell>
        </row>
        <row r="2596">
          <cell r="B2596">
            <v>28941</v>
          </cell>
          <cell r="C2596" t="str">
            <v>ORG PURO MALBEC 75X6</v>
          </cell>
          <cell r="D2596" t="str">
            <v>Puro Organic Malbec, Mendoza</v>
          </cell>
          <cell r="E2596" t="str">
            <v>EA</v>
          </cell>
          <cell r="F2596">
            <v>6</v>
          </cell>
          <cell r="G2596" t="str">
            <v>75 cl x 6</v>
          </cell>
          <cell r="H2596" t="str">
            <v>U</v>
          </cell>
          <cell r="I2596" t="str">
            <v>Argentina</v>
          </cell>
          <cell r="J2596" t="str">
            <v>Argentina</v>
          </cell>
          <cell r="K2596" t="str">
            <v>Mendoza</v>
          </cell>
          <cell r="L2596" t="str">
            <v>Still Red</v>
          </cell>
          <cell r="M2596" t="str">
            <v>Better</v>
          </cell>
          <cell r="N2596">
            <v>6.0528000000000004</v>
          </cell>
          <cell r="O2596">
            <v>2.6718999999999999</v>
          </cell>
        </row>
        <row r="2597">
          <cell r="B2597">
            <v>29006</v>
          </cell>
          <cell r="C2597" t="str">
            <v>DACIANA PINOT NOIR 75x6</v>
          </cell>
          <cell r="D2597" t="str">
            <v>Daciana Pinot Noir, Hungary</v>
          </cell>
          <cell r="E2597" t="str">
            <v>EA</v>
          </cell>
          <cell r="F2597">
            <v>6</v>
          </cell>
          <cell r="G2597" t="str">
            <v>75 cl x 6</v>
          </cell>
          <cell r="H2597" t="str">
            <v>U</v>
          </cell>
          <cell r="I2597" t="str">
            <v>Romania</v>
          </cell>
          <cell r="J2597" t="str">
            <v>Hungary</v>
          </cell>
          <cell r="K2597" t="str">
            <v>Hungary</v>
          </cell>
          <cell r="L2597" t="str">
            <v>Still Red</v>
          </cell>
          <cell r="M2597" t="str">
            <v>Price Fighter</v>
          </cell>
          <cell r="N2597">
            <v>1.7173</v>
          </cell>
          <cell r="O2597">
            <v>2.6718999999999999</v>
          </cell>
        </row>
        <row r="2598">
          <cell r="B2598">
            <v>29007</v>
          </cell>
          <cell r="C2598" t="str">
            <v>DACIANA SAUV BLANC 75x6</v>
          </cell>
          <cell r="D2598" t="str">
            <v>Daciana Sauvignon Blanc, Hungary</v>
          </cell>
          <cell r="E2598" t="str">
            <v>EA</v>
          </cell>
          <cell r="F2598">
            <v>6</v>
          </cell>
          <cell r="G2598" t="str">
            <v>75 cl x 6</v>
          </cell>
          <cell r="H2598" t="str">
            <v>U</v>
          </cell>
          <cell r="I2598" t="str">
            <v>Romania</v>
          </cell>
          <cell r="J2598" t="str">
            <v>Hungary</v>
          </cell>
          <cell r="K2598" t="str">
            <v>Hungary</v>
          </cell>
          <cell r="L2598" t="str">
            <v>Still White</v>
          </cell>
          <cell r="M2598" t="str">
            <v>Price Fighter</v>
          </cell>
          <cell r="N2598">
            <v>1.3971</v>
          </cell>
          <cell r="O2598">
            <v>2.6718999999999999</v>
          </cell>
        </row>
        <row r="2599">
          <cell r="B2599">
            <v>35676</v>
          </cell>
          <cell r="C2599" t="str">
            <v>DACIANA PINOT GRIGIO 75X6</v>
          </cell>
          <cell r="D2599" t="str">
            <v>Daciana Pinot Grigio, Hungary</v>
          </cell>
          <cell r="E2599" t="str">
            <v>EA</v>
          </cell>
          <cell r="F2599">
            <v>6</v>
          </cell>
          <cell r="G2599" t="str">
            <v>75 cl x 6</v>
          </cell>
          <cell r="H2599" t="str">
            <v>U</v>
          </cell>
          <cell r="I2599" t="str">
            <v>Romania</v>
          </cell>
          <cell r="J2599" t="str">
            <v>Hungary</v>
          </cell>
          <cell r="K2599" t="str">
            <v>Hungary</v>
          </cell>
          <cell r="L2599" t="str">
            <v>Still White</v>
          </cell>
          <cell r="M2599" t="str">
            <v>Price Fighter</v>
          </cell>
          <cell r="N2599">
            <v>1.3971</v>
          </cell>
          <cell r="O2599">
            <v>2.6718999999999999</v>
          </cell>
        </row>
        <row r="2600">
          <cell r="B2600">
            <v>44718</v>
          </cell>
          <cell r="C2600" t="str">
            <v>FW VIK A CARMENERE 75X6</v>
          </cell>
          <cell r="D2600" t="str">
            <v>VIK A Carmenere, Cachapoal</v>
          </cell>
          <cell r="E2600" t="str">
            <v>EA</v>
          </cell>
          <cell r="F2600">
            <v>6</v>
          </cell>
          <cell r="G2600" t="str">
            <v>75 cl x 6</v>
          </cell>
          <cell r="H2600" t="str">
            <v>S</v>
          </cell>
          <cell r="I2600" t="str">
            <v>Chile</v>
          </cell>
          <cell r="J2600" t="str">
            <v>Chile</v>
          </cell>
          <cell r="K2600" t="str">
            <v>Chile</v>
          </cell>
          <cell r="L2600" t="str">
            <v>sr</v>
          </cell>
          <cell r="M2600" t="str">
            <v>Better</v>
          </cell>
          <cell r="N2600">
            <v>7.0869999999999997</v>
          </cell>
          <cell r="O2600">
            <v>2.6718999999999999</v>
          </cell>
        </row>
        <row r="2601">
          <cell r="B2601">
            <v>29080</v>
          </cell>
          <cell r="C2601" t="str">
            <v>LEFTFIELD ALBARINO 75x6</v>
          </cell>
          <cell r="D2601" t="str">
            <v>Leftfield Albariño, Gisborne</v>
          </cell>
          <cell r="E2601" t="str">
            <v>EA</v>
          </cell>
          <cell r="F2601">
            <v>6</v>
          </cell>
          <cell r="G2601" t="str">
            <v>75 cl x 6</v>
          </cell>
          <cell r="H2601" t="str">
            <v>S</v>
          </cell>
          <cell r="I2601" t="str">
            <v>New Zealand</v>
          </cell>
          <cell r="J2601" t="str">
            <v>New Zealand</v>
          </cell>
          <cell r="K2601" t="str">
            <v>Hawke's Bay</v>
          </cell>
          <cell r="L2601" t="str">
            <v>Still White</v>
          </cell>
          <cell r="M2601" t="str">
            <v>Better</v>
          </cell>
          <cell r="N2601">
            <v>5.5575000000000001</v>
          </cell>
          <cell r="O2601">
            <v>2.6718999999999999</v>
          </cell>
        </row>
        <row r="2602">
          <cell r="B2602">
            <v>29081</v>
          </cell>
          <cell r="C2602" t="str">
            <v>LEFTFIELD MALBEC 75x6</v>
          </cell>
          <cell r="D2602" t="str">
            <v>Leftfield Malbec, Hawke's Bay</v>
          </cell>
          <cell r="E2602" t="str">
            <v>EA</v>
          </cell>
          <cell r="F2602">
            <v>6</v>
          </cell>
          <cell r="G2602" t="str">
            <v>75 cl x 6</v>
          </cell>
          <cell r="H2602" t="str">
            <v>S</v>
          </cell>
          <cell r="I2602" t="str">
            <v>New Zealand</v>
          </cell>
          <cell r="J2602" t="str">
            <v>New Zealand</v>
          </cell>
          <cell r="K2602" t="str">
            <v>Hawke's Bay</v>
          </cell>
          <cell r="L2602" t="str">
            <v>Still Red</v>
          </cell>
          <cell r="M2602" t="str">
            <v>Better</v>
          </cell>
          <cell r="N2602">
            <v>6.5875000000000004</v>
          </cell>
          <cell r="O2602">
            <v>2.6718999999999999</v>
          </cell>
        </row>
        <row r="2603">
          <cell r="B2603">
            <v>29082</v>
          </cell>
          <cell r="C2603" t="str">
            <v>LEFTFIELD MERLOT 75x6</v>
          </cell>
          <cell r="D2603" t="str">
            <v>Leftfield Merlot, Hawke's Bay</v>
          </cell>
          <cell r="E2603" t="str">
            <v>EA</v>
          </cell>
          <cell r="F2603">
            <v>6</v>
          </cell>
          <cell r="G2603" t="str">
            <v>75 cl x 6</v>
          </cell>
          <cell r="H2603" t="str">
            <v>U</v>
          </cell>
          <cell r="I2603" t="str">
            <v>New Zealand</v>
          </cell>
          <cell r="J2603" t="str">
            <v>New Zealand</v>
          </cell>
          <cell r="K2603" t="str">
            <v>Hawke's Bay</v>
          </cell>
          <cell r="L2603" t="str">
            <v>Still Red</v>
          </cell>
          <cell r="M2603" t="str">
            <v>Better</v>
          </cell>
          <cell r="N2603">
            <v>6.1992000000000003</v>
          </cell>
          <cell r="O2603">
            <v>2.6718999999999999</v>
          </cell>
        </row>
        <row r="2604">
          <cell r="B2604">
            <v>29083</v>
          </cell>
          <cell r="C2604" t="str">
            <v>LEFTFIELD SAUV BLANC 75x6</v>
          </cell>
          <cell r="D2604" t="str">
            <v>Leftfield Sauvignon Blanc, New Zealand</v>
          </cell>
          <cell r="E2604" t="str">
            <v>EA</v>
          </cell>
          <cell r="F2604">
            <v>6</v>
          </cell>
          <cell r="G2604" t="str">
            <v>75 cl x 6</v>
          </cell>
          <cell r="H2604" t="str">
            <v>S</v>
          </cell>
          <cell r="I2604" t="str">
            <v>New Zealand</v>
          </cell>
          <cell r="J2604" t="str">
            <v>New Zealand</v>
          </cell>
          <cell r="K2604" t="str">
            <v>New Zealand</v>
          </cell>
          <cell r="L2604" t="str">
            <v>Still White</v>
          </cell>
          <cell r="M2604" t="str">
            <v>Good</v>
          </cell>
          <cell r="N2604">
            <v>4.6608000000000001</v>
          </cell>
          <cell r="O2604">
            <v>2.6718999999999999</v>
          </cell>
        </row>
        <row r="2605">
          <cell r="B2605">
            <v>31448</v>
          </cell>
          <cell r="C2605" t="str">
            <v>LEFTFIELD ROSE 75X6</v>
          </cell>
          <cell r="D2605" t="str">
            <v>Leftfield Rosé, Hawke's Bay</v>
          </cell>
          <cell r="E2605" t="str">
            <v>EA</v>
          </cell>
          <cell r="F2605">
            <v>6</v>
          </cell>
          <cell r="G2605" t="str">
            <v>75 cl x 6</v>
          </cell>
          <cell r="H2605" t="str">
            <v>S</v>
          </cell>
          <cell r="I2605" t="str">
            <v>New Zealand</v>
          </cell>
          <cell r="J2605" t="str">
            <v>New Zealand</v>
          </cell>
          <cell r="K2605" t="str">
            <v>Hawke's Bay</v>
          </cell>
          <cell r="L2605" t="str">
            <v>Still Rose</v>
          </cell>
          <cell r="M2605" t="str">
            <v>Good</v>
          </cell>
          <cell r="N2605">
            <v>4.2575000000000003</v>
          </cell>
          <cell r="O2605">
            <v>2.6718999999999999</v>
          </cell>
        </row>
        <row r="2606">
          <cell r="B2606">
            <v>40767</v>
          </cell>
          <cell r="C2606" t="str">
            <v>LEFTFIELD SB STONEGATE 75X6</v>
          </cell>
          <cell r="D2606" t="str">
            <v>Leftfield Sauvignon Blanc, (Stonegate only)</v>
          </cell>
          <cell r="E2606" t="str">
            <v>EA</v>
          </cell>
          <cell r="F2606">
            <v>6</v>
          </cell>
          <cell r="G2606" t="str">
            <v>75 cl x 6</v>
          </cell>
          <cell r="H2606" t="str">
            <v>U</v>
          </cell>
          <cell r="I2606" t="str">
            <v>New Zealand</v>
          </cell>
          <cell r="J2606" t="str">
            <v>New Zealand</v>
          </cell>
          <cell r="K2606" t="str">
            <v>Hawke's Bay</v>
          </cell>
          <cell r="L2606" t="str">
            <v>Still White</v>
          </cell>
          <cell r="M2606" t="str">
            <v>Price Fighter</v>
          </cell>
          <cell r="N2606">
            <v>4.4325000000000001</v>
          </cell>
          <cell r="O2606">
            <v>2.6718999999999999</v>
          </cell>
        </row>
        <row r="2607">
          <cell r="B2607">
            <v>29130</v>
          </cell>
          <cell r="C2607" t="str">
            <v>BERES DRY FURMINT 75x6</v>
          </cell>
          <cell r="D2607" t="str">
            <v>Béres Furmint (Dry), Tokaji</v>
          </cell>
          <cell r="E2607" t="str">
            <v>EA</v>
          </cell>
          <cell r="F2607">
            <v>6</v>
          </cell>
          <cell r="G2607" t="str">
            <v>75 cl x 6</v>
          </cell>
          <cell r="H2607" t="str">
            <v>U</v>
          </cell>
          <cell r="I2607" t="str">
            <v>Hungary</v>
          </cell>
          <cell r="J2607" t="str">
            <v>Hungary</v>
          </cell>
          <cell r="K2607" t="str">
            <v>Tokaj</v>
          </cell>
          <cell r="L2607" t="str">
            <v>Still White</v>
          </cell>
          <cell r="M2607" t="str">
            <v>Good</v>
          </cell>
          <cell r="N2607">
            <v>3.5068999999999999</v>
          </cell>
          <cell r="O2607">
            <v>2.6718999999999999</v>
          </cell>
        </row>
        <row r="2608">
          <cell r="B2608">
            <v>33214</v>
          </cell>
          <cell r="C2608" t="str">
            <v>BERES NAPARANY CUVEE 75X6</v>
          </cell>
          <cell r="D2608" t="str">
            <v>Béres Naparany (Dry), Tokaji</v>
          </cell>
          <cell r="E2608" t="str">
            <v>EA</v>
          </cell>
          <cell r="F2608">
            <v>6</v>
          </cell>
          <cell r="G2608" t="str">
            <v>75 cl x 6</v>
          </cell>
          <cell r="H2608" t="str">
            <v>U</v>
          </cell>
          <cell r="I2608" t="str">
            <v>Hungary</v>
          </cell>
          <cell r="J2608" t="str">
            <v>Hungary</v>
          </cell>
          <cell r="K2608" t="str">
            <v>Tokaj</v>
          </cell>
          <cell r="L2608" t="str">
            <v>Still White</v>
          </cell>
          <cell r="M2608" t="str">
            <v>Good</v>
          </cell>
          <cell r="N2608">
            <v>4.6543000000000001</v>
          </cell>
          <cell r="O2608">
            <v>2.6718999999999999</v>
          </cell>
        </row>
        <row r="2609">
          <cell r="B2609">
            <v>29115</v>
          </cell>
          <cell r="C2609" t="str">
            <v>ORG TENUTA FALANGHINA 75X12</v>
          </cell>
          <cell r="D2609" t="str">
            <v>Tenuta del Porconero Falanghina, Organic, Campania</v>
          </cell>
          <cell r="E2609" t="str">
            <v>EA</v>
          </cell>
          <cell r="F2609">
            <v>12</v>
          </cell>
          <cell r="G2609" t="str">
            <v>75 cl x 12</v>
          </cell>
          <cell r="H2609" t="str">
            <v>U</v>
          </cell>
          <cell r="I2609" t="str">
            <v>Italy</v>
          </cell>
          <cell r="J2609" t="str">
            <v>Italy</v>
          </cell>
          <cell r="K2609" t="str">
            <v>Campania</v>
          </cell>
          <cell r="L2609" t="str">
            <v>Still White</v>
          </cell>
          <cell r="M2609" t="str">
            <v>Good</v>
          </cell>
          <cell r="N2609">
            <v>4.7381000000000002</v>
          </cell>
          <cell r="O2609">
            <v>2.6718999999999999</v>
          </cell>
        </row>
        <row r="2610">
          <cell r="B2610">
            <v>29116</v>
          </cell>
          <cell r="C2610" t="str">
            <v>TENUTA FIANO 75X12</v>
          </cell>
          <cell r="D2610" t="str">
            <v>Tenuta del Porconero Fiano, Organic, Paestum</v>
          </cell>
          <cell r="E2610" t="str">
            <v>EA</v>
          </cell>
          <cell r="F2610">
            <v>12</v>
          </cell>
          <cell r="G2610" t="str">
            <v>75 cl x 12</v>
          </cell>
          <cell r="H2610" t="str">
            <v>U</v>
          </cell>
          <cell r="I2610" t="str">
            <v>Italy</v>
          </cell>
          <cell r="J2610" t="str">
            <v>Italy</v>
          </cell>
          <cell r="K2610" t="str">
            <v>Campania</v>
          </cell>
          <cell r="L2610" t="str">
            <v>Still White</v>
          </cell>
          <cell r="M2610" t="str">
            <v>Good</v>
          </cell>
          <cell r="N2610">
            <v>4.7516999999999996</v>
          </cell>
          <cell r="O2610">
            <v>2.6718999999999999</v>
          </cell>
        </row>
        <row r="2611">
          <cell r="B2611">
            <v>43869</v>
          </cell>
          <cell r="C2611" t="str">
            <v>TENUTA FALANGHINA 75X6</v>
          </cell>
          <cell r="D2611" t="str">
            <v>Tenuta del Porconero Falanghina, Organic, Campania</v>
          </cell>
          <cell r="E2611" t="str">
            <v>EA</v>
          </cell>
          <cell r="F2611">
            <v>6</v>
          </cell>
          <cell r="G2611" t="str">
            <v>75 cl x 6</v>
          </cell>
          <cell r="H2611" t="str">
            <v>S</v>
          </cell>
          <cell r="I2611" t="str">
            <v>Italy</v>
          </cell>
          <cell r="J2611" t="str">
            <v>Italy</v>
          </cell>
          <cell r="K2611" t="str">
            <v>Campania</v>
          </cell>
          <cell r="L2611" t="str">
            <v>Still White</v>
          </cell>
          <cell r="M2611" t="str">
            <v>Good</v>
          </cell>
          <cell r="N2611">
            <v>4.8380999999999998</v>
          </cell>
          <cell r="O2611">
            <v>2.6718999999999999</v>
          </cell>
        </row>
        <row r="2612">
          <cell r="B2612">
            <v>43904</v>
          </cell>
          <cell r="C2612" t="str">
            <v>ORG TENUTA FIANO 75X6</v>
          </cell>
          <cell r="D2612" t="str">
            <v>Tenuta del Porconero Fiano, Organic, Paestum</v>
          </cell>
          <cell r="E2612" t="str">
            <v>EA</v>
          </cell>
          <cell r="F2612">
            <v>6</v>
          </cell>
          <cell r="G2612" t="str">
            <v>75 cl x 6</v>
          </cell>
          <cell r="H2612" t="str">
            <v>S</v>
          </cell>
          <cell r="I2612" t="str">
            <v>Italy</v>
          </cell>
          <cell r="J2612" t="str">
            <v>Italy</v>
          </cell>
          <cell r="K2612" t="str">
            <v>Campania</v>
          </cell>
          <cell r="L2612" t="str">
            <v>Still White</v>
          </cell>
          <cell r="M2612" t="str">
            <v>Good</v>
          </cell>
          <cell r="N2612">
            <v>4.3994999999999997</v>
          </cell>
          <cell r="O2612">
            <v>2.6718999999999999</v>
          </cell>
        </row>
        <row r="2613">
          <cell r="B2613">
            <v>43905</v>
          </cell>
          <cell r="C2613" t="str">
            <v>TENUTA AGLIANICO 75X6</v>
          </cell>
          <cell r="D2613" t="str">
            <v>Tenuta del Porconero Aglianico, Organic, Paestum</v>
          </cell>
          <cell r="E2613" t="str">
            <v>EA</v>
          </cell>
          <cell r="F2613">
            <v>6</v>
          </cell>
          <cell r="G2613" t="str">
            <v>75 cl x 6</v>
          </cell>
          <cell r="H2613" t="str">
            <v>S</v>
          </cell>
          <cell r="I2613" t="str">
            <v>Italy</v>
          </cell>
          <cell r="J2613" t="str">
            <v>Italy</v>
          </cell>
          <cell r="K2613" t="str">
            <v>Campania</v>
          </cell>
          <cell r="L2613" t="str">
            <v>Sr</v>
          </cell>
          <cell r="M2613" t="str">
            <v>Good</v>
          </cell>
          <cell r="N2613">
            <v>4.3994999999999997</v>
          </cell>
          <cell r="O2613">
            <v>2.6718999999999999</v>
          </cell>
        </row>
        <row r="2614">
          <cell r="B2614">
            <v>29117</v>
          </cell>
          <cell r="C2614" t="str">
            <v>SALVATORE JUNGANO 75X6</v>
          </cell>
          <cell r="D2614" t="str">
            <v>San Salvatore Jungano Aglianico, Organic, Paestum</v>
          </cell>
          <cell r="E2614" t="str">
            <v>EA</v>
          </cell>
          <cell r="F2614">
            <v>6</v>
          </cell>
          <cell r="G2614" t="str">
            <v>75 cl x 6</v>
          </cell>
          <cell r="H2614" t="str">
            <v>S</v>
          </cell>
          <cell r="I2614" t="str">
            <v>Italy</v>
          </cell>
          <cell r="J2614" t="str">
            <v>Italy</v>
          </cell>
          <cell r="K2614" t="str">
            <v>Campania</v>
          </cell>
          <cell r="L2614" t="str">
            <v>Still Red</v>
          </cell>
          <cell r="M2614" t="str">
            <v>Better</v>
          </cell>
          <cell r="N2614">
            <v>9.6450999999999993</v>
          </cell>
          <cell r="O2614">
            <v>2.6718999999999999</v>
          </cell>
        </row>
        <row r="2615">
          <cell r="B2615">
            <v>29212</v>
          </cell>
          <cell r="C2615" t="str">
            <v>GANCIA PINOT BRUT 75x6</v>
          </cell>
          <cell r="D2615" t="str">
            <v>Gancia Pinot di Pinot Brut, Italia</v>
          </cell>
          <cell r="E2615" t="str">
            <v>EA</v>
          </cell>
          <cell r="F2615">
            <v>6</v>
          </cell>
          <cell r="G2615" t="str">
            <v>75 cl x 6</v>
          </cell>
          <cell r="H2615" t="str">
            <v>U</v>
          </cell>
          <cell r="I2615" t="str">
            <v>Italy</v>
          </cell>
          <cell r="J2615" t="str">
            <v>Italy</v>
          </cell>
          <cell r="K2615" t="str">
            <v>Italy</v>
          </cell>
          <cell r="L2615" t="str">
            <v>Sparkling White</v>
          </cell>
          <cell r="M2615" t="str">
            <v>Price Fighter</v>
          </cell>
          <cell r="N2615">
            <v>2.8761999999999999</v>
          </cell>
          <cell r="O2615">
            <v>2.6718999999999999</v>
          </cell>
        </row>
        <row r="2616">
          <cell r="B2616">
            <v>29213</v>
          </cell>
          <cell r="C2616" t="str">
            <v>GANCIA  PINOT ROSE BRUT 75X6</v>
          </cell>
          <cell r="D2616" t="str">
            <v>Gancia Pinot di Pinot Rosato, Italia</v>
          </cell>
          <cell r="E2616" t="str">
            <v>EA</v>
          </cell>
          <cell r="F2616">
            <v>6</v>
          </cell>
          <cell r="G2616" t="str">
            <v>75 cl x 6</v>
          </cell>
          <cell r="H2616" t="str">
            <v>U</v>
          </cell>
          <cell r="I2616" t="str">
            <v>Italy</v>
          </cell>
          <cell r="J2616" t="str">
            <v>Italy</v>
          </cell>
          <cell r="K2616" t="str">
            <v>Italy</v>
          </cell>
          <cell r="L2616" t="str">
            <v>Sparkling Rose</v>
          </cell>
          <cell r="M2616" t="str">
            <v>Price Fighter</v>
          </cell>
          <cell r="N2616">
            <v>2.8761999999999999</v>
          </cell>
          <cell r="O2616">
            <v>2.6718999999999999</v>
          </cell>
        </row>
        <row r="2617">
          <cell r="B2617">
            <v>29214</v>
          </cell>
          <cell r="C2617" t="str">
            <v>GANCIA PROSECCO DRY 75x6</v>
          </cell>
          <cell r="D2617" t="str">
            <v>Gancia Prosecco Dry</v>
          </cell>
          <cell r="E2617" t="str">
            <v>EA</v>
          </cell>
          <cell r="F2617">
            <v>6</v>
          </cell>
          <cell r="G2617" t="str">
            <v>75 cl x 6</v>
          </cell>
          <cell r="H2617" t="str">
            <v>U</v>
          </cell>
          <cell r="I2617" t="str">
            <v>Italy</v>
          </cell>
          <cell r="J2617" t="str">
            <v>Italy</v>
          </cell>
          <cell r="K2617" t="str">
            <v>Prosecco</v>
          </cell>
          <cell r="L2617" t="str">
            <v>Sparkling White</v>
          </cell>
          <cell r="M2617" t="str">
            <v>Good</v>
          </cell>
          <cell r="N2617">
            <v>3.7473999999999998</v>
          </cell>
          <cell r="O2617">
            <v>2.6718999999999999</v>
          </cell>
        </row>
        <row r="2618">
          <cell r="B2618">
            <v>34289</v>
          </cell>
          <cell r="C2618" t="str">
            <v>GANCIA PROSECCO LEGGERO 75X6</v>
          </cell>
          <cell r="D2618" t="str">
            <v>Gancia Leggero Prosecco DOC Brut</v>
          </cell>
          <cell r="E2618" t="str">
            <v>EA</v>
          </cell>
          <cell r="F2618">
            <v>6</v>
          </cell>
          <cell r="G2618" t="str">
            <v>75 cl x 6</v>
          </cell>
          <cell r="H2618" t="str">
            <v>U</v>
          </cell>
          <cell r="I2618" t="str">
            <v>Italy</v>
          </cell>
          <cell r="J2618" t="str">
            <v>Italy</v>
          </cell>
          <cell r="K2618" t="str">
            <v>Prosecco</v>
          </cell>
          <cell r="M2618" t="str">
            <v>Good</v>
          </cell>
          <cell r="N2618">
            <v>3.7473999999999998</v>
          </cell>
          <cell r="O2618">
            <v>2.6718999999999999</v>
          </cell>
        </row>
        <row r="2619">
          <cell r="B2619">
            <v>34355</v>
          </cell>
          <cell r="C2619" t="str">
            <v>GANCIA PROSE BLANC 75X6</v>
          </cell>
          <cell r="D2619" t="str">
            <v>Gancia P.R.osé Blanc Extra Dry</v>
          </cell>
          <cell r="E2619" t="str">
            <v>EA</v>
          </cell>
          <cell r="F2619">
            <v>6</v>
          </cell>
          <cell r="G2619" t="str">
            <v>75 cl x 6</v>
          </cell>
          <cell r="H2619" t="str">
            <v>U</v>
          </cell>
          <cell r="I2619" t="str">
            <v>Italy</v>
          </cell>
          <cell r="J2619" t="str">
            <v>Italy</v>
          </cell>
          <cell r="K2619" t="str">
            <v>Italy</v>
          </cell>
          <cell r="L2619" t="str">
            <v>Sparkling White</v>
          </cell>
          <cell r="M2619" t="str">
            <v>Price Fighter</v>
          </cell>
          <cell r="N2619">
            <v>1.8622000000000001</v>
          </cell>
          <cell r="O2619">
            <v>2.6718999999999999</v>
          </cell>
        </row>
        <row r="2620">
          <cell r="B2620">
            <v>29122</v>
          </cell>
          <cell r="C2620" t="str">
            <v>CH FESLES ANJOU CAB FRANC 75X6</v>
          </cell>
          <cell r="D2620" t="str">
            <v>Anjou Cabernet Franc, Château de Fesles</v>
          </cell>
          <cell r="E2620" t="str">
            <v>EA</v>
          </cell>
          <cell r="F2620">
            <v>6</v>
          </cell>
          <cell r="G2620" t="str">
            <v>75 cl x 6</v>
          </cell>
          <cell r="H2620" t="str">
            <v>U</v>
          </cell>
          <cell r="I2620" t="str">
            <v>France</v>
          </cell>
          <cell r="J2620" t="str">
            <v>France</v>
          </cell>
          <cell r="K2620" t="str">
            <v>Loire Valley</v>
          </cell>
          <cell r="L2620" t="str">
            <v>Still Red</v>
          </cell>
          <cell r="M2620" t="str">
            <v>Good</v>
          </cell>
          <cell r="N2620">
            <v>4.5685000000000002</v>
          </cell>
          <cell r="O2620">
            <v>2.6718999999999999</v>
          </cell>
        </row>
        <row r="2621">
          <cell r="B2621">
            <v>29243</v>
          </cell>
          <cell r="C2621" t="str">
            <v>CH DE FESLES BONNEZEAUX 50X6</v>
          </cell>
          <cell r="D2621" t="str">
            <v>Bonnezeaux, Château de Fesles</v>
          </cell>
          <cell r="E2621" t="str">
            <v>EA</v>
          </cell>
          <cell r="F2621">
            <v>6</v>
          </cell>
          <cell r="G2621" t="str">
            <v>50 cl x 6</v>
          </cell>
          <cell r="H2621" t="str">
            <v>U</v>
          </cell>
          <cell r="I2621" t="str">
            <v>France</v>
          </cell>
          <cell r="J2621" t="str">
            <v>France</v>
          </cell>
          <cell r="K2621" t="str">
            <v>Loire Valley</v>
          </cell>
          <cell r="L2621" t="str">
            <v>Still White</v>
          </cell>
          <cell r="M2621" t="str">
            <v>Best</v>
          </cell>
          <cell r="N2621">
            <v>15.1183</v>
          </cell>
          <cell r="O2621">
            <v>1.7813000000000001</v>
          </cell>
        </row>
        <row r="2622">
          <cell r="B2622">
            <v>29124</v>
          </cell>
          <cell r="C2622" t="str">
            <v>DOMAINE VIEUX VOUVRAY DRY 75X6</v>
          </cell>
          <cell r="D2622" t="str">
            <v>Vouvray, Domaine du Vieux Vauvert</v>
          </cell>
          <cell r="E2622" t="str">
            <v>EA</v>
          </cell>
          <cell r="F2622">
            <v>6</v>
          </cell>
          <cell r="G2622" t="str">
            <v>75 cl x 6</v>
          </cell>
          <cell r="H2622" t="str">
            <v>U</v>
          </cell>
          <cell r="I2622" t="str">
            <v>France</v>
          </cell>
          <cell r="J2622" t="str">
            <v>France</v>
          </cell>
          <cell r="K2622" t="str">
            <v>Loire Valley</v>
          </cell>
          <cell r="L2622" t="str">
            <v>Still White</v>
          </cell>
          <cell r="M2622" t="str">
            <v>Good</v>
          </cell>
          <cell r="N2622">
            <v>3.8397999999999999</v>
          </cell>
          <cell r="O2622">
            <v>2.6718999999999999</v>
          </cell>
        </row>
        <row r="2623">
          <cell r="B2623">
            <v>29126</v>
          </cell>
          <cell r="C2623" t="str">
            <v>SAUVION HAUT POITOU 75X6</v>
          </cell>
          <cell r="D2623" t="str">
            <v>Sauvignon Blanc, Haut-Poitou, Sauvion</v>
          </cell>
          <cell r="E2623" t="str">
            <v>EA</v>
          </cell>
          <cell r="F2623">
            <v>6</v>
          </cell>
          <cell r="G2623" t="str">
            <v>75 cl x 6</v>
          </cell>
          <cell r="H2623" t="str">
            <v>U</v>
          </cell>
          <cell r="I2623" t="str">
            <v>France</v>
          </cell>
          <cell r="J2623" t="str">
            <v>France</v>
          </cell>
          <cell r="K2623" t="str">
            <v>Loire Valley</v>
          </cell>
          <cell r="L2623" t="str">
            <v>Still White</v>
          </cell>
          <cell r="M2623" t="str">
            <v>Good</v>
          </cell>
          <cell r="N2623">
            <v>3.5142000000000002</v>
          </cell>
          <cell r="O2623">
            <v>2.6718999999999999</v>
          </cell>
        </row>
        <row r="2624">
          <cell r="B2624">
            <v>29127</v>
          </cell>
          <cell r="C2624" t="str">
            <v>SAUVION CREMANT BRUT 75X6</v>
          </cell>
          <cell r="D2624" t="str">
            <v>Sauvion Crémant de Loire Brut</v>
          </cell>
          <cell r="E2624" t="str">
            <v>EA</v>
          </cell>
          <cell r="F2624">
            <v>6</v>
          </cell>
          <cell r="G2624" t="str">
            <v>75 cl x 6</v>
          </cell>
          <cell r="H2624" t="str">
            <v>U</v>
          </cell>
          <cell r="I2624" t="str">
            <v>France</v>
          </cell>
          <cell r="J2624" t="str">
            <v>France</v>
          </cell>
          <cell r="K2624" t="str">
            <v>Loire Valley</v>
          </cell>
          <cell r="L2624" t="str">
            <v>Sparkling White</v>
          </cell>
          <cell r="M2624" t="str">
            <v>Good</v>
          </cell>
          <cell r="N2624">
            <v>4.2996999999999996</v>
          </cell>
          <cell r="O2624">
            <v>2.6718999999999999</v>
          </cell>
        </row>
        <row r="2625">
          <cell r="B2625">
            <v>29129</v>
          </cell>
          <cell r="C2625" t="str">
            <v>SAUVION CREMANT ROSE 75X6</v>
          </cell>
          <cell r="D2625" t="str">
            <v>Sauvion Crémant de Loire Brut Rosé</v>
          </cell>
          <cell r="E2625" t="str">
            <v>EA</v>
          </cell>
          <cell r="F2625">
            <v>6</v>
          </cell>
          <cell r="G2625" t="str">
            <v>75 cl x 6</v>
          </cell>
          <cell r="H2625" t="str">
            <v>U</v>
          </cell>
          <cell r="I2625" t="str">
            <v>France</v>
          </cell>
          <cell r="J2625" t="str">
            <v>France</v>
          </cell>
          <cell r="K2625" t="str">
            <v>Loire Valley</v>
          </cell>
          <cell r="L2625" t="str">
            <v>Sparkling Rose</v>
          </cell>
          <cell r="M2625" t="str">
            <v>Good</v>
          </cell>
          <cell r="N2625">
            <v>4.4413999999999998</v>
          </cell>
          <cell r="O2625">
            <v>2.6718999999999999</v>
          </cell>
        </row>
        <row r="2626">
          <cell r="B2626">
            <v>29192</v>
          </cell>
          <cell r="C2626" t="str">
            <v>FC BESPOKE CHENIN BLANC 75X6</v>
          </cell>
          <cell r="D2626" t="str">
            <v>Bespoke Chenin Blanc, Western Cape</v>
          </cell>
          <cell r="E2626" t="str">
            <v>EA</v>
          </cell>
          <cell r="F2626">
            <v>6</v>
          </cell>
          <cell r="G2626" t="str">
            <v>75 cl x 6</v>
          </cell>
          <cell r="H2626" t="str">
            <v>U</v>
          </cell>
          <cell r="I2626" t="str">
            <v>South Africa</v>
          </cell>
          <cell r="J2626" t="str">
            <v>South Africa</v>
          </cell>
          <cell r="K2626" t="str">
            <v>Western Cape</v>
          </cell>
          <cell r="L2626" t="str">
            <v>Still White</v>
          </cell>
          <cell r="M2626" t="str">
            <v>Price Fighter</v>
          </cell>
          <cell r="N2626">
            <v>1.7494000000000001</v>
          </cell>
          <cell r="O2626">
            <v>2.6718999999999999</v>
          </cell>
        </row>
        <row r="2627">
          <cell r="B2627">
            <v>45646</v>
          </cell>
          <cell r="C2627" t="str">
            <v>CROZ HERM L'ORIENTALE 22 75x6</v>
          </cell>
          <cell r="D2627" t="str">
            <v>Crozes- Hermitage L'Orientale 2022 AOC</v>
          </cell>
          <cell r="E2627" t="str">
            <v>EA</v>
          </cell>
          <cell r="F2627">
            <v>6</v>
          </cell>
          <cell r="G2627" t="str">
            <v>75 cl x 6</v>
          </cell>
          <cell r="H2627" t="str">
            <v>S</v>
          </cell>
          <cell r="I2627" t="str">
            <v>France</v>
          </cell>
          <cell r="J2627" t="str">
            <v>France</v>
          </cell>
          <cell r="K2627" t="str">
            <v>Crozes-Hermitage AOC</v>
          </cell>
          <cell r="L2627" t="str">
            <v>Still Red</v>
          </cell>
          <cell r="M2627" t="str">
            <v>Best</v>
          </cell>
          <cell r="N2627">
            <v>8.8099000000000007</v>
          </cell>
          <cell r="O2627">
            <v>2.6718999999999999</v>
          </cell>
        </row>
        <row r="2628">
          <cell r="B2628">
            <v>45738</v>
          </cell>
          <cell r="C2628" t="str">
            <v>VENT BERCEAUX RED 21 75x6</v>
          </cell>
          <cell r="D2628" t="str">
            <v>Ventoux Les Berceaux AOC 2021</v>
          </cell>
          <cell r="E2628" t="str">
            <v>EA</v>
          </cell>
          <cell r="F2628">
            <v>6</v>
          </cell>
          <cell r="G2628" t="str">
            <v>75 cl x 6</v>
          </cell>
          <cell r="H2628" t="str">
            <v>S</v>
          </cell>
          <cell r="I2628" t="str">
            <v>France</v>
          </cell>
          <cell r="J2628" t="str">
            <v>France</v>
          </cell>
          <cell r="K2628" t="str">
            <v>South West France</v>
          </cell>
          <cell r="L2628" t="str">
            <v>Still Red</v>
          </cell>
          <cell r="M2628" t="str">
            <v>Good</v>
          </cell>
          <cell r="N2628">
            <v>3.5468000000000002</v>
          </cell>
          <cell r="O2628">
            <v>2.6718999999999999</v>
          </cell>
        </row>
        <row r="2629">
          <cell r="B2629">
            <v>45739</v>
          </cell>
          <cell r="C2629" t="str">
            <v>VENT BERCEAUX WHITE 23 75x6</v>
          </cell>
          <cell r="D2629" t="str">
            <v>Ventoux Les Berceaux AOC 2023</v>
          </cell>
          <cell r="E2629" t="str">
            <v>EA</v>
          </cell>
          <cell r="F2629">
            <v>6</v>
          </cell>
          <cell r="G2629" t="str">
            <v>75 cl x 6</v>
          </cell>
          <cell r="H2629" t="str">
            <v>S</v>
          </cell>
          <cell r="I2629" t="str">
            <v>France</v>
          </cell>
          <cell r="J2629" t="str">
            <v>France</v>
          </cell>
          <cell r="K2629" t="str">
            <v>South West France</v>
          </cell>
          <cell r="L2629" t="str">
            <v>Still White</v>
          </cell>
          <cell r="M2629" t="str">
            <v>Good</v>
          </cell>
          <cell r="N2629">
            <v>3.5468000000000002</v>
          </cell>
          <cell r="O2629">
            <v>2.6718999999999999</v>
          </cell>
        </row>
        <row r="2630">
          <cell r="B2630">
            <v>45747</v>
          </cell>
          <cell r="C2630" t="str">
            <v>ORG TAVEL SING PLUR 22 75x6</v>
          </cell>
          <cell r="D2630" t="str">
            <v>Tavel Singulier Pluriels 2022 Organic</v>
          </cell>
          <cell r="E2630" t="str">
            <v>EA</v>
          </cell>
          <cell r="F2630">
            <v>6</v>
          </cell>
          <cell r="G2630" t="str">
            <v>75 cl x 6</v>
          </cell>
          <cell r="H2630" t="str">
            <v>S</v>
          </cell>
          <cell r="I2630" t="str">
            <v>France</v>
          </cell>
          <cell r="J2630" t="str">
            <v>France</v>
          </cell>
          <cell r="K2630" t="str">
            <v>Tavel AOC</v>
          </cell>
          <cell r="L2630" t="str">
            <v>Still Red</v>
          </cell>
          <cell r="M2630" t="str">
            <v>Better</v>
          </cell>
          <cell r="N2630">
            <v>6.0029000000000003</v>
          </cell>
          <cell r="O2630">
            <v>2.6718999999999999</v>
          </cell>
        </row>
        <row r="2631">
          <cell r="B2631">
            <v>43828</v>
          </cell>
          <cell r="C2631" t="str">
            <v>FLEURIE PASCAL CLEMENT 20LX1</v>
          </cell>
          <cell r="D2631" t="str">
            <v>Fleurie Pascal Clement</v>
          </cell>
          <cell r="E2631" t="str">
            <v>EA</v>
          </cell>
          <cell r="F2631">
            <v>1</v>
          </cell>
          <cell r="G2631" t="str">
            <v>20 lt x 1</v>
          </cell>
          <cell r="H2631" t="str">
            <v>S</v>
          </cell>
          <cell r="I2631" t="str">
            <v>France</v>
          </cell>
          <cell r="J2631" t="str">
            <v>France</v>
          </cell>
          <cell r="K2631" t="str">
            <v>Burgundy</v>
          </cell>
          <cell r="L2631" t="str">
            <v>Still Red</v>
          </cell>
          <cell r="M2631" t="str">
            <v>Good</v>
          </cell>
          <cell r="N2631">
            <v>164.80330000000001</v>
          </cell>
          <cell r="O2631">
            <v>71.25</v>
          </cell>
        </row>
        <row r="2632">
          <cell r="B2632">
            <v>29225</v>
          </cell>
          <cell r="C2632" t="str">
            <v>CLEMENT BEAUJ VILLAGES 75X6</v>
          </cell>
          <cell r="D2632" t="str">
            <v>Beaujolais-Villages, Pascal Clément</v>
          </cell>
          <cell r="E2632" t="str">
            <v>EA</v>
          </cell>
          <cell r="F2632">
            <v>6</v>
          </cell>
          <cell r="G2632" t="str">
            <v>75 cl x 6</v>
          </cell>
          <cell r="H2632" t="str">
            <v>S</v>
          </cell>
          <cell r="I2632" t="str">
            <v>France</v>
          </cell>
          <cell r="J2632" t="str">
            <v>France</v>
          </cell>
          <cell r="K2632" t="str">
            <v>Burgundy</v>
          </cell>
          <cell r="L2632" t="str">
            <v>Still Red</v>
          </cell>
          <cell r="M2632" t="str">
            <v>Good</v>
          </cell>
          <cell r="N2632">
            <v>4.4183000000000003</v>
          </cell>
          <cell r="O2632">
            <v>2.6718999999999999</v>
          </cell>
        </row>
        <row r="2633">
          <cell r="B2633">
            <v>29229</v>
          </cell>
          <cell r="C2633" t="str">
            <v>PASCAL CLEMENT FLEURIE 75X6</v>
          </cell>
          <cell r="D2633" t="str">
            <v>Fleurie, Pascal Clément</v>
          </cell>
          <cell r="E2633" t="str">
            <v>EA</v>
          </cell>
          <cell r="F2633">
            <v>6</v>
          </cell>
          <cell r="G2633" t="str">
            <v>75 cl x 6</v>
          </cell>
          <cell r="H2633" t="str">
            <v>S</v>
          </cell>
          <cell r="I2633" t="str">
            <v>France</v>
          </cell>
          <cell r="J2633" t="str">
            <v>France</v>
          </cell>
          <cell r="K2633" t="str">
            <v>Burgundy</v>
          </cell>
          <cell r="L2633" t="str">
            <v>Still Red</v>
          </cell>
          <cell r="M2633" t="str">
            <v>Good</v>
          </cell>
          <cell r="N2633">
            <v>6.2565999999999997</v>
          </cell>
          <cell r="O2633">
            <v>2.6718999999999999</v>
          </cell>
        </row>
        <row r="2634">
          <cell r="B2634">
            <v>29253</v>
          </cell>
          <cell r="C2634" t="str">
            <v>CLEMENT MACON VIL BLANC 75X6</v>
          </cell>
          <cell r="D2634" t="str">
            <v>Mâcon-Villages, Pascal Clément</v>
          </cell>
          <cell r="E2634" t="str">
            <v>EA</v>
          </cell>
          <cell r="F2634">
            <v>6</v>
          </cell>
          <cell r="G2634" t="str">
            <v>75 cl x 6</v>
          </cell>
          <cell r="H2634" t="str">
            <v>S</v>
          </cell>
          <cell r="I2634" t="str">
            <v>France</v>
          </cell>
          <cell r="J2634" t="str">
            <v>France</v>
          </cell>
          <cell r="K2634" t="str">
            <v>Burgundy</v>
          </cell>
          <cell r="L2634" t="str">
            <v>Still White</v>
          </cell>
          <cell r="M2634" t="str">
            <v>Good</v>
          </cell>
          <cell r="N2634">
            <v>7.2266000000000004</v>
          </cell>
          <cell r="O2634">
            <v>2.6718999999999999</v>
          </cell>
        </row>
        <row r="2635">
          <cell r="B2635">
            <v>33217</v>
          </cell>
          <cell r="C2635" t="str">
            <v>FLEURIE PASCAL CLEMENT 30LX1</v>
          </cell>
          <cell r="D2635" t="str">
            <v>Fleurie, Pascal Clement</v>
          </cell>
          <cell r="E2635" t="str">
            <v>EA</v>
          </cell>
          <cell r="F2635">
            <v>1</v>
          </cell>
          <cell r="G2635" t="str">
            <v>30 lt x 1</v>
          </cell>
          <cell r="H2635" t="str">
            <v>U</v>
          </cell>
          <cell r="I2635" t="str">
            <v>France</v>
          </cell>
          <cell r="J2635" t="str">
            <v>France</v>
          </cell>
          <cell r="K2635" t="str">
            <v>Burgundy</v>
          </cell>
          <cell r="L2635" t="str">
            <v>Still Red</v>
          </cell>
          <cell r="M2635" t="str">
            <v>Good</v>
          </cell>
          <cell r="N2635">
            <v>254.0258</v>
          </cell>
          <cell r="O2635">
            <v>106.875</v>
          </cell>
        </row>
        <row r="2636">
          <cell r="B2636">
            <v>34947</v>
          </cell>
          <cell r="C2636" t="str">
            <v>MACON PASCAL CLEMENT 30LX1</v>
          </cell>
          <cell r="D2636" t="str">
            <v>Macon Blanc, Pascal Clement</v>
          </cell>
          <cell r="E2636" t="str">
            <v>EA</v>
          </cell>
          <cell r="F2636">
            <v>1</v>
          </cell>
          <cell r="G2636" t="str">
            <v>30 lt x 1</v>
          </cell>
          <cell r="H2636" t="str">
            <v>S</v>
          </cell>
          <cell r="I2636" t="str">
            <v>France</v>
          </cell>
          <cell r="J2636" t="str">
            <v>France</v>
          </cell>
          <cell r="K2636" t="str">
            <v>Burgundy</v>
          </cell>
          <cell r="L2636" t="str">
            <v>Still White</v>
          </cell>
          <cell r="M2636" t="str">
            <v>Good</v>
          </cell>
          <cell r="N2636">
            <v>239.95500000000001</v>
          </cell>
          <cell r="O2636">
            <v>106.875</v>
          </cell>
        </row>
        <row r="2637">
          <cell r="B2637">
            <v>35352</v>
          </cell>
          <cell r="C2637" t="str">
            <v>PASCAL CLEMEN PINOT NOIR 30X1</v>
          </cell>
          <cell r="D2637" t="str">
            <v>Pascal Clement Pinot Noir, Vin de France</v>
          </cell>
          <cell r="E2637" t="str">
            <v>CS</v>
          </cell>
          <cell r="F2637">
            <v>1</v>
          </cell>
          <cell r="G2637" t="str">
            <v>30 lt x 1</v>
          </cell>
          <cell r="H2637" t="str">
            <v>U</v>
          </cell>
          <cell r="I2637" t="str">
            <v>France</v>
          </cell>
          <cell r="J2637" t="str">
            <v>France</v>
          </cell>
          <cell r="K2637" t="str">
            <v>France</v>
          </cell>
          <cell r="L2637" t="str">
            <v>Still Red</v>
          </cell>
          <cell r="M2637" t="str">
            <v>Good</v>
          </cell>
          <cell r="N2637">
            <v>154.00110000000001</v>
          </cell>
          <cell r="O2637">
            <v>106.875</v>
          </cell>
        </row>
        <row r="2638">
          <cell r="B2638">
            <v>39173</v>
          </cell>
          <cell r="C2638" t="str">
            <v>PASCAL CLEMENT CINS ROSE 30LX1</v>
          </cell>
          <cell r="D2638" t="str">
            <v>Pascal Clement, Cinsault Rosé Vin de Méditerranée</v>
          </cell>
          <cell r="E2638" t="str">
            <v>EA</v>
          </cell>
          <cell r="F2638">
            <v>1</v>
          </cell>
          <cell r="G2638" t="str">
            <v>30 lt x 1</v>
          </cell>
          <cell r="H2638" t="str">
            <v>U</v>
          </cell>
          <cell r="I2638" t="str">
            <v>France</v>
          </cell>
          <cell r="J2638" t="str">
            <v>France</v>
          </cell>
          <cell r="K2638" t="str">
            <v>Provence</v>
          </cell>
          <cell r="L2638" t="str">
            <v>Still Rose</v>
          </cell>
          <cell r="M2638" t="str">
            <v>Good</v>
          </cell>
          <cell r="N2638">
            <v>144.16499999999999</v>
          </cell>
          <cell r="O2638">
            <v>106.875</v>
          </cell>
        </row>
        <row r="2639">
          <cell r="B2639">
            <v>29232</v>
          </cell>
          <cell r="C2639" t="str">
            <v>TROIS TILLEUILS P FUISSE 75x6</v>
          </cell>
          <cell r="D2639" t="str">
            <v>Pouilly-Fuissé Domaine des Trois Tilleuls, Solutré</v>
          </cell>
          <cell r="E2639" t="str">
            <v>EA</v>
          </cell>
          <cell r="F2639">
            <v>6</v>
          </cell>
          <cell r="G2639" t="str">
            <v>75 cl x 6</v>
          </cell>
          <cell r="H2639" t="str">
            <v>S</v>
          </cell>
          <cell r="I2639" t="str">
            <v>France</v>
          </cell>
          <cell r="J2639" t="str">
            <v>France</v>
          </cell>
          <cell r="K2639" t="str">
            <v>Burgundy</v>
          </cell>
          <cell r="L2639" t="str">
            <v>Still White</v>
          </cell>
          <cell r="M2639" t="str">
            <v>Better</v>
          </cell>
          <cell r="N2639">
            <v>13.889900000000001</v>
          </cell>
          <cell r="O2639">
            <v>2.6718999999999999</v>
          </cell>
        </row>
        <row r="2640">
          <cell r="B2640">
            <v>29262</v>
          </cell>
          <cell r="C2640" t="str">
            <v>EL MUDO MONASTRELL 75X12</v>
          </cell>
          <cell r="D2640" t="str">
            <v>Gustavete el Mudo Monastrell, Alicante</v>
          </cell>
          <cell r="E2640" t="str">
            <v>EA</v>
          </cell>
          <cell r="F2640">
            <v>12</v>
          </cell>
          <cell r="G2640" t="str">
            <v>75 cl x 12</v>
          </cell>
          <cell r="H2640" t="str">
            <v>U</v>
          </cell>
          <cell r="I2640" t="str">
            <v>Spain</v>
          </cell>
          <cell r="J2640" t="str">
            <v>Spain</v>
          </cell>
          <cell r="K2640" t="str">
            <v>Valencia</v>
          </cell>
          <cell r="L2640" t="str">
            <v>Still Red</v>
          </cell>
          <cell r="M2640" t="str">
            <v>Good</v>
          </cell>
          <cell r="N2640">
            <v>3.4802</v>
          </cell>
          <cell r="O2640">
            <v>2.6718999999999999</v>
          </cell>
        </row>
        <row r="2641">
          <cell r="B2641">
            <v>29269</v>
          </cell>
          <cell r="C2641" t="str">
            <v>BLASON D'ISSAN MARGAUX 75X12</v>
          </cell>
          <cell r="D2641" t="str">
            <v>Blason d'Issan, Margaux</v>
          </cell>
          <cell r="E2641" t="str">
            <v>EA</v>
          </cell>
          <cell r="F2641">
            <v>12</v>
          </cell>
          <cell r="G2641" t="str">
            <v>75 cl x 12</v>
          </cell>
          <cell r="H2641" t="str">
            <v>S</v>
          </cell>
          <cell r="I2641" t="str">
            <v>France</v>
          </cell>
          <cell r="J2641" t="str">
            <v>France</v>
          </cell>
          <cell r="K2641" t="str">
            <v>Bordeaux</v>
          </cell>
          <cell r="L2641" t="str">
            <v>Still Red</v>
          </cell>
          <cell r="M2641" t="str">
            <v>Best</v>
          </cell>
          <cell r="N2641">
            <v>16.706</v>
          </cell>
          <cell r="O2641">
            <v>2.6718999999999999</v>
          </cell>
        </row>
        <row r="2642">
          <cell r="B2642">
            <v>29270</v>
          </cell>
          <cell r="C2642" t="str">
            <v>FW CH D'ISSAN MARGAUX 14 75X12</v>
          </cell>
          <cell r="D2642" t="str">
            <v>Château d'Issan 3ème Cru Classé, Margaux</v>
          </cell>
          <cell r="E2642" t="str">
            <v>EA</v>
          </cell>
          <cell r="F2642">
            <v>12</v>
          </cell>
          <cell r="G2642" t="str">
            <v>75 cl x 12</v>
          </cell>
          <cell r="H2642" t="str">
            <v>S</v>
          </cell>
          <cell r="I2642" t="str">
            <v>France</v>
          </cell>
          <cell r="J2642" t="str">
            <v>France</v>
          </cell>
          <cell r="K2642" t="str">
            <v>Bordeaux</v>
          </cell>
          <cell r="L2642" t="str">
            <v>Still Red</v>
          </cell>
          <cell r="M2642" t="str">
            <v>Fine Wine</v>
          </cell>
          <cell r="N2642">
            <v>38.986699999999999</v>
          </cell>
          <cell r="O2642">
            <v>2.6718999999999999</v>
          </cell>
        </row>
        <row r="2643">
          <cell r="B2643">
            <v>29272</v>
          </cell>
          <cell r="C2643" t="str">
            <v>MOULIN DISSAN BDX SUP 75X12</v>
          </cell>
          <cell r="D2643" t="str">
            <v>Moulin d'Issan, Bordeaux Supérieur</v>
          </cell>
          <cell r="E2643" t="str">
            <v>EA</v>
          </cell>
          <cell r="F2643">
            <v>12</v>
          </cell>
          <cell r="G2643" t="str">
            <v>75 cl x 12</v>
          </cell>
          <cell r="H2643" t="str">
            <v>S</v>
          </cell>
          <cell r="I2643" t="str">
            <v>France</v>
          </cell>
          <cell r="J2643" t="str">
            <v>France</v>
          </cell>
          <cell r="K2643" t="str">
            <v>Bordeaux</v>
          </cell>
          <cell r="L2643" t="str">
            <v>Still Red</v>
          </cell>
          <cell r="M2643" t="str">
            <v>Better</v>
          </cell>
          <cell r="N2643">
            <v>7.0568999999999997</v>
          </cell>
          <cell r="O2643">
            <v>2.6718999999999999</v>
          </cell>
        </row>
        <row r="2644">
          <cell r="B2644">
            <v>29273</v>
          </cell>
          <cell r="C2644" t="str">
            <v>FLEUR PEDESCLAUX PAUILAC 75X12</v>
          </cell>
          <cell r="D2644" t="str">
            <v>Fleur de Pédesclaux, Pauillac</v>
          </cell>
          <cell r="E2644" t="str">
            <v>EA</v>
          </cell>
          <cell r="F2644">
            <v>12</v>
          </cell>
          <cell r="G2644" t="str">
            <v>75 cl x 12</v>
          </cell>
          <cell r="H2644" t="str">
            <v>S</v>
          </cell>
          <cell r="I2644" t="str">
            <v>France</v>
          </cell>
          <cell r="J2644" t="str">
            <v>France</v>
          </cell>
          <cell r="K2644" t="str">
            <v>Bordeaux</v>
          </cell>
          <cell r="L2644" t="str">
            <v>Still Red</v>
          </cell>
          <cell r="M2644" t="str">
            <v>Best</v>
          </cell>
          <cell r="N2644">
            <v>14.587199999999999</v>
          </cell>
          <cell r="O2644">
            <v>2.6718999999999999</v>
          </cell>
        </row>
        <row r="2645">
          <cell r="B2645">
            <v>29274</v>
          </cell>
          <cell r="C2645" t="str">
            <v>CH LILIAN LADOUYS ST EST 75X12</v>
          </cell>
          <cell r="D2645" t="str">
            <v>Château Lilian Ladouys, Saint-Estèphe</v>
          </cell>
          <cell r="E2645" t="str">
            <v>EA</v>
          </cell>
          <cell r="F2645">
            <v>12</v>
          </cell>
          <cell r="G2645" t="str">
            <v>75 cl x 12</v>
          </cell>
          <cell r="H2645" t="str">
            <v>S</v>
          </cell>
          <cell r="I2645" t="str">
            <v>France</v>
          </cell>
          <cell r="J2645" t="str">
            <v>France</v>
          </cell>
          <cell r="K2645" t="str">
            <v>Bordeaux</v>
          </cell>
          <cell r="L2645" t="str">
            <v>Still Red</v>
          </cell>
          <cell r="M2645" t="str">
            <v>Best</v>
          </cell>
          <cell r="N2645">
            <v>13.021800000000001</v>
          </cell>
          <cell r="O2645">
            <v>2.6718999999999999</v>
          </cell>
        </row>
        <row r="2646">
          <cell r="B2646">
            <v>29275</v>
          </cell>
          <cell r="C2646" t="str">
            <v>CH PEDESCLAUX PAUILLAC 75X12</v>
          </cell>
          <cell r="D2646" t="str">
            <v>Château Pédesclaux 5ème Cru Classé, Pauillac</v>
          </cell>
          <cell r="E2646" t="str">
            <v>EA</v>
          </cell>
          <cell r="F2646">
            <v>12</v>
          </cell>
          <cell r="G2646" t="str">
            <v>75 cl x 12</v>
          </cell>
          <cell r="H2646" t="str">
            <v>S</v>
          </cell>
          <cell r="I2646" t="str">
            <v>France</v>
          </cell>
          <cell r="J2646" t="str">
            <v>France</v>
          </cell>
          <cell r="K2646" t="str">
            <v>Bordeaux</v>
          </cell>
          <cell r="L2646" t="str">
            <v>Still Red</v>
          </cell>
          <cell r="M2646" t="str">
            <v>Best</v>
          </cell>
          <cell r="N2646">
            <v>26.662099999999999</v>
          </cell>
          <cell r="O2646">
            <v>2.6718999999999999</v>
          </cell>
        </row>
        <row r="2647">
          <cell r="B2647">
            <v>29326</v>
          </cell>
          <cell r="C2647" t="str">
            <v>BOUCHARD A&amp;F BOURG PN 75X6</v>
          </cell>
          <cell r="D2647" t="str">
            <v>Bourgogne Pinot Noir, Bouchard Aîné &amp; Fils</v>
          </cell>
          <cell r="E2647" t="str">
            <v>EA</v>
          </cell>
          <cell r="F2647">
            <v>6</v>
          </cell>
          <cell r="G2647" t="str">
            <v>75 cl x 6</v>
          </cell>
          <cell r="H2647" t="str">
            <v>S</v>
          </cell>
          <cell r="I2647" t="str">
            <v>France</v>
          </cell>
          <cell r="J2647" t="str">
            <v>France</v>
          </cell>
          <cell r="K2647" t="str">
            <v>Burgundy</v>
          </cell>
          <cell r="L2647" t="str">
            <v>Still Red</v>
          </cell>
          <cell r="M2647" t="str">
            <v>Better</v>
          </cell>
          <cell r="N2647">
            <v>7.8011999999999997</v>
          </cell>
          <cell r="O2647">
            <v>2.6718999999999999</v>
          </cell>
        </row>
        <row r="2648">
          <cell r="B2648">
            <v>29328</v>
          </cell>
          <cell r="C2648" t="str">
            <v>BOUCHARD A&amp;F BEAUNE-VIL 75X6</v>
          </cell>
          <cell r="D2648" t="str">
            <v>Côte de Beaune-Villages, Bouchard Aîné &amp; Fils</v>
          </cell>
          <cell r="E2648" t="str">
            <v>EA</v>
          </cell>
          <cell r="F2648">
            <v>6</v>
          </cell>
          <cell r="G2648" t="str">
            <v>75 cl x 6</v>
          </cell>
          <cell r="H2648" t="str">
            <v>S</v>
          </cell>
          <cell r="I2648" t="str">
            <v>France</v>
          </cell>
          <cell r="J2648" t="str">
            <v>France</v>
          </cell>
          <cell r="K2648" t="str">
            <v>Burgundy</v>
          </cell>
          <cell r="L2648" t="str">
            <v>Still Red</v>
          </cell>
          <cell r="M2648" t="str">
            <v>Better</v>
          </cell>
          <cell r="N2648">
            <v>12.976599999999999</v>
          </cell>
          <cell r="O2648">
            <v>2.6718999999999999</v>
          </cell>
        </row>
        <row r="2649">
          <cell r="B2649">
            <v>29329</v>
          </cell>
          <cell r="C2649" t="str">
            <v>BOUCHARD A&amp;F GEVREY CHAMB 75X6</v>
          </cell>
          <cell r="D2649" t="str">
            <v>Gevrey-Chambertin, Bouchard Aîné &amp; Fils</v>
          </cell>
          <cell r="E2649" t="str">
            <v>EA</v>
          </cell>
          <cell r="F2649">
            <v>6</v>
          </cell>
          <cell r="G2649" t="str">
            <v>75 cl x 6</v>
          </cell>
          <cell r="H2649" t="str">
            <v>S</v>
          </cell>
          <cell r="I2649" t="str">
            <v>France</v>
          </cell>
          <cell r="J2649" t="str">
            <v>France</v>
          </cell>
          <cell r="K2649" t="str">
            <v>Burgundy</v>
          </cell>
          <cell r="L2649" t="str">
            <v>Still Red</v>
          </cell>
          <cell r="M2649" t="str">
            <v>Best</v>
          </cell>
          <cell r="N2649">
            <v>29.423999999999999</v>
          </cell>
          <cell r="O2649">
            <v>2.6718999999999999</v>
          </cell>
        </row>
        <row r="2650">
          <cell r="B2650">
            <v>29331</v>
          </cell>
          <cell r="C2650" t="str">
            <v>BOUCHARD A&amp;F MACON-VIL 75X6</v>
          </cell>
          <cell r="D2650" t="str">
            <v>Mâcon-Villages, Bouchard Aîné &amp; Fils</v>
          </cell>
          <cell r="E2650" t="str">
            <v>EA</v>
          </cell>
          <cell r="F2650">
            <v>6</v>
          </cell>
          <cell r="G2650" t="str">
            <v>75 cl x 6</v>
          </cell>
          <cell r="H2650" t="str">
            <v>S</v>
          </cell>
          <cell r="I2650" t="str">
            <v>France</v>
          </cell>
          <cell r="J2650" t="str">
            <v>France</v>
          </cell>
          <cell r="K2650" t="str">
            <v>Burgundy</v>
          </cell>
          <cell r="L2650" t="str">
            <v>Still White</v>
          </cell>
          <cell r="M2650" t="str">
            <v>Good</v>
          </cell>
          <cell r="N2650">
            <v>6.0468000000000002</v>
          </cell>
          <cell r="O2650">
            <v>2.6718999999999999</v>
          </cell>
        </row>
        <row r="2651">
          <cell r="B2651">
            <v>29332</v>
          </cell>
          <cell r="C2651" t="str">
            <v>BOUCHARD A&amp;F POMMARD 75X6</v>
          </cell>
          <cell r="D2651" t="str">
            <v>Pommard, Bouchard Aîné &amp; Fils</v>
          </cell>
          <cell r="E2651" t="str">
            <v>EA</v>
          </cell>
          <cell r="F2651">
            <v>6</v>
          </cell>
          <cell r="G2651" t="str">
            <v>75 cl x 6</v>
          </cell>
          <cell r="H2651" t="str">
            <v>S</v>
          </cell>
          <cell r="I2651" t="str">
            <v>France</v>
          </cell>
          <cell r="J2651" t="str">
            <v>France</v>
          </cell>
          <cell r="K2651" t="str">
            <v>Burgundy</v>
          </cell>
          <cell r="L2651" t="str">
            <v>Still Red</v>
          </cell>
          <cell r="M2651" t="str">
            <v>Best</v>
          </cell>
          <cell r="N2651">
            <v>24.599399999999999</v>
          </cell>
          <cell r="O2651">
            <v>2.6718999999999999</v>
          </cell>
        </row>
        <row r="2652">
          <cell r="B2652">
            <v>29333</v>
          </cell>
          <cell r="C2652" t="str">
            <v>BOUCHARD A&amp;F FUISSE 75X6</v>
          </cell>
          <cell r="D2652" t="str">
            <v>Pouilly-Fuissé, Bouchard Aîné &amp; Fils</v>
          </cell>
          <cell r="E2652" t="str">
            <v>EA</v>
          </cell>
          <cell r="F2652">
            <v>6</v>
          </cell>
          <cell r="G2652" t="str">
            <v>75 cl x 6</v>
          </cell>
          <cell r="H2652" t="str">
            <v>S</v>
          </cell>
          <cell r="I2652" t="str">
            <v>France</v>
          </cell>
          <cell r="J2652" t="str">
            <v>France</v>
          </cell>
          <cell r="K2652" t="str">
            <v>Burgundy</v>
          </cell>
          <cell r="L2652" t="str">
            <v>Still White</v>
          </cell>
          <cell r="M2652" t="str">
            <v>Better</v>
          </cell>
          <cell r="N2652">
            <v>14.511699999999999</v>
          </cell>
          <cell r="O2652">
            <v>2.6718999999999999</v>
          </cell>
        </row>
        <row r="2653">
          <cell r="B2653">
            <v>29335</v>
          </cell>
          <cell r="C2653" t="str">
            <v>BOUCHARD A&amp;F VDF CHARD 75X6</v>
          </cell>
          <cell r="D2653" t="str">
            <v>Bouchard Aîné &amp; Fils Chardonnay, Vin de France</v>
          </cell>
          <cell r="E2653" t="str">
            <v>EA</v>
          </cell>
          <cell r="F2653">
            <v>6</v>
          </cell>
          <cell r="G2653" t="str">
            <v>75 cl x 6</v>
          </cell>
          <cell r="H2653" t="str">
            <v>S</v>
          </cell>
          <cell r="I2653" t="str">
            <v>France</v>
          </cell>
          <cell r="J2653" t="str">
            <v>France</v>
          </cell>
          <cell r="K2653" t="str">
            <v>France</v>
          </cell>
          <cell r="L2653" t="str">
            <v>Still White</v>
          </cell>
          <cell r="M2653" t="str">
            <v>Good</v>
          </cell>
          <cell r="N2653">
            <v>2.8275000000000001</v>
          </cell>
          <cell r="O2653">
            <v>2.6718999999999999</v>
          </cell>
        </row>
        <row r="2654">
          <cell r="B2654">
            <v>29336</v>
          </cell>
          <cell r="C2654" t="str">
            <v>BOUCHARD A&amp;F VDF PINOT 75X6</v>
          </cell>
          <cell r="D2654" t="str">
            <v>Bouchard Aîné &amp; Fils Pinot Noir, Vin de France</v>
          </cell>
          <cell r="E2654" t="str">
            <v>EA</v>
          </cell>
          <cell r="F2654">
            <v>6</v>
          </cell>
          <cell r="G2654" t="str">
            <v>75 cl x 6</v>
          </cell>
          <cell r="H2654" t="str">
            <v>S</v>
          </cell>
          <cell r="I2654" t="str">
            <v>France</v>
          </cell>
          <cell r="J2654" t="str">
            <v>France</v>
          </cell>
          <cell r="K2654" t="str">
            <v>France</v>
          </cell>
          <cell r="L2654" t="str">
            <v>Still Red</v>
          </cell>
          <cell r="M2654" t="str">
            <v>Good</v>
          </cell>
          <cell r="N2654">
            <v>2.8275000000000001</v>
          </cell>
          <cell r="O2654">
            <v>2.6718999999999999</v>
          </cell>
        </row>
        <row r="2655">
          <cell r="B2655">
            <v>75133</v>
          </cell>
          <cell r="C2655" t="str">
            <v>PULIG 1R PERR BOILL 17 75X6</v>
          </cell>
          <cell r="D2655" t="str">
            <v>Puligny-Montrachet 1er Cru Les Perrieres Domaine Henri Boillot 2017</v>
          </cell>
          <cell r="E2655" t="str">
            <v>EA</v>
          </cell>
          <cell r="F2655">
            <v>6</v>
          </cell>
          <cell r="G2655" t="str">
            <v>75 cl x 6</v>
          </cell>
          <cell r="H2655" t="str">
            <v>U</v>
          </cell>
          <cell r="I2655" t="str">
            <v>France</v>
          </cell>
          <cell r="J2655" t="str">
            <v>France</v>
          </cell>
          <cell r="K2655" t="str">
            <v>Burgundy</v>
          </cell>
          <cell r="M2655" t="str">
            <v>Best</v>
          </cell>
          <cell r="N2655">
            <v>59.947800000000001</v>
          </cell>
          <cell r="O2655">
            <v>2.6718999999999999</v>
          </cell>
        </row>
        <row r="2656">
          <cell r="B2656">
            <v>75135</v>
          </cell>
          <cell r="C2656" t="str">
            <v>PULIG 1R COMB BOILL 18 75X6</v>
          </cell>
          <cell r="D2656" t="str">
            <v>Puligny-Montrachet 1er Cru Les Combettes Domaine Henri Boillot 2018</v>
          </cell>
          <cell r="E2656" t="str">
            <v>EA</v>
          </cell>
          <cell r="F2656">
            <v>6</v>
          </cell>
          <cell r="G2656" t="str">
            <v>75 cl x 6</v>
          </cell>
          <cell r="H2656" t="str">
            <v>U</v>
          </cell>
          <cell r="I2656" t="str">
            <v>France</v>
          </cell>
          <cell r="J2656" t="str">
            <v>France</v>
          </cell>
          <cell r="K2656" t="str">
            <v>Burgundy</v>
          </cell>
          <cell r="M2656" t="str">
            <v>Best</v>
          </cell>
          <cell r="N2656">
            <v>59.947800000000001</v>
          </cell>
          <cell r="O2656">
            <v>2.6718999999999999</v>
          </cell>
        </row>
        <row r="2657">
          <cell r="B2657">
            <v>29322</v>
          </cell>
          <cell r="C2657" t="str">
            <v>CASA  ALBALI TEMP/SHIRAZ 75X6</v>
          </cell>
          <cell r="D2657" t="str">
            <v>Casa Albali Tempranillo-Shiraz, Valdepeñas</v>
          </cell>
          <cell r="E2657" t="str">
            <v>EA</v>
          </cell>
          <cell r="F2657">
            <v>6</v>
          </cell>
          <cell r="G2657" t="str">
            <v>75 cl x 6</v>
          </cell>
          <cell r="H2657" t="str">
            <v>S</v>
          </cell>
          <cell r="I2657" t="str">
            <v>Spain</v>
          </cell>
          <cell r="J2657" t="str">
            <v>Spain</v>
          </cell>
          <cell r="K2657" t="str">
            <v>Castilla - La Mancha</v>
          </cell>
          <cell r="L2657" t="str">
            <v>Still Red</v>
          </cell>
          <cell r="M2657" t="str">
            <v>Price Fighter</v>
          </cell>
          <cell r="N2657">
            <v>1.5666</v>
          </cell>
          <cell r="O2657">
            <v>2.6718999999999999</v>
          </cell>
        </row>
        <row r="2658">
          <cell r="B2658">
            <v>29323</v>
          </cell>
          <cell r="C2658" t="str">
            <v>CASA ALBALI GARNACHA ROSE 75X6</v>
          </cell>
          <cell r="D2658" t="str">
            <v>Casa Albali Garnacha Rosado, Valdepeñas</v>
          </cell>
          <cell r="E2658" t="str">
            <v>EA</v>
          </cell>
          <cell r="F2658">
            <v>6</v>
          </cell>
          <cell r="G2658" t="str">
            <v>75 cl x 6</v>
          </cell>
          <cell r="H2658" t="str">
            <v>S</v>
          </cell>
          <cell r="I2658" t="str">
            <v>Spain</v>
          </cell>
          <cell r="J2658" t="str">
            <v>Spain</v>
          </cell>
          <cell r="K2658" t="str">
            <v>Castilla - La Mancha</v>
          </cell>
          <cell r="L2658" t="str">
            <v>Still Rose</v>
          </cell>
          <cell r="M2658" t="str">
            <v>Price Fighter</v>
          </cell>
          <cell r="N2658">
            <v>1.6543000000000001</v>
          </cell>
          <cell r="O2658">
            <v>2.6718999999999999</v>
          </cell>
        </row>
        <row r="2659">
          <cell r="B2659">
            <v>29324</v>
          </cell>
          <cell r="C2659" t="str">
            <v>CASA  ALBALI VERDJ/SAUV 75X6</v>
          </cell>
          <cell r="D2659" t="str">
            <v>Casa Albali Verdejo-Sauvignon Blanc, Valdepeñas</v>
          </cell>
          <cell r="E2659" t="str">
            <v>EA</v>
          </cell>
          <cell r="F2659">
            <v>6</v>
          </cell>
          <cell r="G2659" t="str">
            <v>75 cl x 6</v>
          </cell>
          <cell r="H2659" t="str">
            <v>S</v>
          </cell>
          <cell r="I2659" t="str">
            <v>Spain</v>
          </cell>
          <cell r="J2659" t="str">
            <v>Spain</v>
          </cell>
          <cell r="K2659" t="str">
            <v>Castilla - La Mancha</v>
          </cell>
          <cell r="L2659" t="str">
            <v>Still White</v>
          </cell>
          <cell r="M2659" t="str">
            <v>Price Fighter</v>
          </cell>
          <cell r="N2659">
            <v>1.6981999999999999</v>
          </cell>
          <cell r="O2659">
            <v>2.6718999999999999</v>
          </cell>
        </row>
        <row r="2660">
          <cell r="B2660">
            <v>42074</v>
          </cell>
          <cell r="C2660" t="str">
            <v>CASA ALBALI CRIANZA 75X6</v>
          </cell>
          <cell r="D2660" t="str">
            <v>Casa Albali Crianza, Valdepeñas</v>
          </cell>
          <cell r="E2660" t="str">
            <v>EA</v>
          </cell>
          <cell r="F2660">
            <v>6</v>
          </cell>
          <cell r="G2660" t="str">
            <v>75 cl x 6</v>
          </cell>
          <cell r="H2660" t="str">
            <v>S</v>
          </cell>
          <cell r="I2660" t="str">
            <v>Spain</v>
          </cell>
          <cell r="J2660" t="str">
            <v>Spain</v>
          </cell>
          <cell r="K2660" t="str">
            <v>Castilla - La Mancha</v>
          </cell>
          <cell r="L2660" t="str">
            <v>Still Red</v>
          </cell>
          <cell r="M2660" t="str">
            <v>Price Fighter</v>
          </cell>
          <cell r="N2660">
            <v>1.6631</v>
          </cell>
          <cell r="O2660">
            <v>2.6718999999999999</v>
          </cell>
        </row>
        <row r="2661">
          <cell r="B2661">
            <v>39320</v>
          </cell>
          <cell r="C2661" t="str">
            <v>VINA ALBALI SAUV BLANC 187X12</v>
          </cell>
          <cell r="D2661" t="str">
            <v>Viña Albali Low Alcohol Sauvignon Blanc, Spain</v>
          </cell>
          <cell r="E2661" t="str">
            <v>CS</v>
          </cell>
          <cell r="F2661">
            <v>1</v>
          </cell>
          <cell r="G2661" t="str">
            <v>187 ml  x 12</v>
          </cell>
          <cell r="H2661" t="str">
            <v>S</v>
          </cell>
          <cell r="I2661" t="str">
            <v>Spain</v>
          </cell>
          <cell r="J2661" t="str">
            <v>Spain</v>
          </cell>
          <cell r="K2661" t="str">
            <v>Spain</v>
          </cell>
          <cell r="L2661" t="str">
            <v>Still White</v>
          </cell>
          <cell r="M2661" t="str">
            <v>Price Fighter</v>
          </cell>
          <cell r="N2661">
            <v>1.7446999999999999</v>
          </cell>
          <cell r="O2661">
            <v>0</v>
          </cell>
        </row>
        <row r="2662">
          <cell r="B2662">
            <v>34790</v>
          </cell>
          <cell r="C2662" t="str">
            <v>TRUMP CABERNET SAUVIGNON 75X12</v>
          </cell>
          <cell r="D2662" t="str">
            <v>Trump Winery Cabernet Sauvingon, Virginia</v>
          </cell>
          <cell r="E2662" t="str">
            <v>EA</v>
          </cell>
          <cell r="F2662">
            <v>12</v>
          </cell>
          <cell r="G2662" t="str">
            <v>75 cl x 12</v>
          </cell>
          <cell r="H2662" t="str">
            <v>S</v>
          </cell>
          <cell r="I2662" t="str">
            <v>United States</v>
          </cell>
          <cell r="J2662" t="str">
            <v>USA</v>
          </cell>
          <cell r="K2662" t="str">
            <v>Virginia</v>
          </cell>
          <cell r="L2662" t="str">
            <v>Still Red</v>
          </cell>
          <cell r="M2662" t="str">
            <v>Better</v>
          </cell>
          <cell r="N2662">
            <v>8.9408999999999992</v>
          </cell>
          <cell r="O2662">
            <v>2.6718999999999999</v>
          </cell>
        </row>
        <row r="2663">
          <cell r="B2663">
            <v>38402</v>
          </cell>
          <cell r="C2663" t="str">
            <v>TRUMP ROSE 75X12</v>
          </cell>
          <cell r="D2663" t="str">
            <v>Trump Winery Rosé, Virginia</v>
          </cell>
          <cell r="E2663" t="str">
            <v>EA</v>
          </cell>
          <cell r="F2663">
            <v>12</v>
          </cell>
          <cell r="G2663" t="str">
            <v>75 cl x 12</v>
          </cell>
          <cell r="H2663" t="str">
            <v>S</v>
          </cell>
          <cell r="I2663" t="str">
            <v>United States</v>
          </cell>
          <cell r="J2663" t="str">
            <v>USA</v>
          </cell>
          <cell r="K2663" t="str">
            <v>Virginia</v>
          </cell>
          <cell r="M2663" t="str">
            <v>Best</v>
          </cell>
          <cell r="N2663">
            <v>7.7595999999999998</v>
          </cell>
          <cell r="O2663">
            <v>2.6718999999999999</v>
          </cell>
        </row>
        <row r="2664">
          <cell r="B2664">
            <v>38403</v>
          </cell>
          <cell r="C2664" t="str">
            <v>TRUMP SPARKLING ROSE 75X12</v>
          </cell>
          <cell r="D2664" t="str">
            <v>Trump Winery Sparkling Rosé, Virginia (Turnberry &amp; GLA1 Only)</v>
          </cell>
          <cell r="E2664" t="str">
            <v>EA</v>
          </cell>
          <cell r="F2664">
            <v>12</v>
          </cell>
          <cell r="G2664" t="str">
            <v>75 cl x 12</v>
          </cell>
          <cell r="H2664" t="str">
            <v>S</v>
          </cell>
          <cell r="I2664" t="str">
            <v>United States</v>
          </cell>
          <cell r="J2664" t="str">
            <v>USA</v>
          </cell>
          <cell r="K2664" t="str">
            <v>Virginia</v>
          </cell>
          <cell r="L2664" t="str">
            <v>Sparkling Rose</v>
          </cell>
          <cell r="M2664" t="str">
            <v>Best</v>
          </cell>
          <cell r="N2664">
            <v>13.4635</v>
          </cell>
          <cell r="O2664">
            <v>2.6718999999999999</v>
          </cell>
        </row>
        <row r="2665">
          <cell r="B2665">
            <v>45831</v>
          </cell>
          <cell r="C2665" t="str">
            <v>TRUMP WINERY TRINITY BLA 75X12</v>
          </cell>
          <cell r="D2665" t="str">
            <v>Trump Winery Trinity Nouveau Blanc, Virginia</v>
          </cell>
          <cell r="E2665" t="str">
            <v>EA</v>
          </cell>
          <cell r="F2665">
            <v>12</v>
          </cell>
          <cell r="G2665" t="str">
            <v>75 cl x 12</v>
          </cell>
          <cell r="H2665" t="str">
            <v>S</v>
          </cell>
          <cell r="I2665" t="str">
            <v>United States</v>
          </cell>
          <cell r="J2665" t="str">
            <v>USA</v>
          </cell>
          <cell r="K2665" t="str">
            <v>Virginia</v>
          </cell>
          <cell r="L2665" t="str">
            <v>Still White</v>
          </cell>
          <cell r="M2665" t="str">
            <v>Best</v>
          </cell>
          <cell r="N2665">
            <v>11.71</v>
          </cell>
          <cell r="O2665">
            <v>2.6718999999999999</v>
          </cell>
        </row>
        <row r="2666">
          <cell r="B2666">
            <v>45833</v>
          </cell>
          <cell r="C2666" t="str">
            <v>TRUMP WINERY SAUV BLA 75X12</v>
          </cell>
          <cell r="D2666" t="str">
            <v>Trump Winery Sauvignon Blanc, Virginia</v>
          </cell>
          <cell r="E2666" t="str">
            <v>EA</v>
          </cell>
          <cell r="F2666">
            <v>12</v>
          </cell>
          <cell r="G2666" t="str">
            <v>75 cl x 12</v>
          </cell>
          <cell r="H2666" t="str">
            <v>S</v>
          </cell>
          <cell r="I2666" t="str">
            <v>United States</v>
          </cell>
          <cell r="L2666" t="str">
            <v>Still White</v>
          </cell>
          <cell r="M2666" t="str">
            <v>Better</v>
          </cell>
          <cell r="N2666">
            <v>17.260000000000002</v>
          </cell>
          <cell r="O2666">
            <v>2.6718999999999999</v>
          </cell>
        </row>
        <row r="2667">
          <cell r="B2667">
            <v>29454</v>
          </cell>
          <cell r="C2667" t="str">
            <v>TRUMP BLANC DE BLANC 750X12</v>
          </cell>
          <cell r="D2667" t="str">
            <v>Trump Blanc de Blanc Trump Turnbury, Virginia (Glasgow Only)</v>
          </cell>
          <cell r="E2667" t="str">
            <v>EA</v>
          </cell>
          <cell r="F2667">
            <v>12</v>
          </cell>
          <cell r="G2667" t="str">
            <v>750 ml x 12</v>
          </cell>
          <cell r="H2667" t="str">
            <v>S</v>
          </cell>
          <cell r="I2667" t="str">
            <v>United States</v>
          </cell>
          <cell r="J2667" t="str">
            <v>USA</v>
          </cell>
          <cell r="K2667" t="str">
            <v>Virginia</v>
          </cell>
          <cell r="L2667" t="str">
            <v>Sparkling White</v>
          </cell>
          <cell r="M2667" t="str">
            <v>Best</v>
          </cell>
          <cell r="N2667">
            <v>11.3108</v>
          </cell>
          <cell r="O2667">
            <v>2.6718999999999999</v>
          </cell>
        </row>
        <row r="2668">
          <cell r="B2668">
            <v>29456</v>
          </cell>
          <cell r="C2668" t="str">
            <v>TRUMP WINERY CHARDONNAY 75X12</v>
          </cell>
          <cell r="D2668" t="str">
            <v>Trump Winery Chardonnay Trump Turnberry, Virginia (Glasgow Only)</v>
          </cell>
          <cell r="E2668" t="str">
            <v>EA</v>
          </cell>
          <cell r="F2668">
            <v>12</v>
          </cell>
          <cell r="G2668" t="str">
            <v>750 ml x 12</v>
          </cell>
          <cell r="H2668" t="str">
            <v>S</v>
          </cell>
          <cell r="I2668" t="str">
            <v>United States</v>
          </cell>
          <cell r="J2668" t="str">
            <v>USA</v>
          </cell>
          <cell r="K2668" t="str">
            <v>Virginia</v>
          </cell>
          <cell r="L2668" t="str">
            <v>Still White</v>
          </cell>
          <cell r="M2668" t="str">
            <v>Better</v>
          </cell>
          <cell r="N2668">
            <v>6.8807</v>
          </cell>
          <cell r="O2668">
            <v>2.6718999999999999</v>
          </cell>
        </row>
        <row r="2669">
          <cell r="B2669">
            <v>29458</v>
          </cell>
          <cell r="C2669" t="str">
            <v>TRUMP WINERY MERITAGE 75X12</v>
          </cell>
          <cell r="D2669" t="str">
            <v>Trump Winery Meritage Trump Turnberry, Virginia (Glasgow Only)</v>
          </cell>
          <cell r="E2669" t="str">
            <v>EA</v>
          </cell>
          <cell r="F2669">
            <v>12</v>
          </cell>
          <cell r="G2669" t="str">
            <v>750 ml x 12</v>
          </cell>
          <cell r="H2669" t="str">
            <v>S</v>
          </cell>
          <cell r="I2669" t="str">
            <v>United States</v>
          </cell>
          <cell r="J2669" t="str">
            <v>USA</v>
          </cell>
          <cell r="K2669" t="str">
            <v>Virginia</v>
          </cell>
          <cell r="L2669" t="str">
            <v>Still Red</v>
          </cell>
          <cell r="M2669" t="str">
            <v>Best</v>
          </cell>
          <cell r="N2669">
            <v>9.0418000000000003</v>
          </cell>
          <cell r="O2669">
            <v>2.6718999999999999</v>
          </cell>
        </row>
        <row r="2670">
          <cell r="B2670">
            <v>29474</v>
          </cell>
          <cell r="C2670" t="str">
            <v>LES VIGNERONS RED PET 187X12</v>
          </cell>
          <cell r="D2670" t="str">
            <v>Les Vignerons Carignan-Syrah PET, Vin de France</v>
          </cell>
          <cell r="E2670" t="str">
            <v>CS</v>
          </cell>
          <cell r="F2670">
            <v>1</v>
          </cell>
          <cell r="G2670" t="str">
            <v>187 ml  x 12</v>
          </cell>
          <cell r="H2670" t="str">
            <v>U</v>
          </cell>
          <cell r="I2670" t="str">
            <v>France</v>
          </cell>
          <cell r="J2670" t="str">
            <v>France</v>
          </cell>
          <cell r="K2670" t="str">
            <v>France</v>
          </cell>
          <cell r="L2670" t="str">
            <v>Still Red</v>
          </cell>
          <cell r="M2670" t="str">
            <v>Price Fighter</v>
          </cell>
          <cell r="N2670">
            <v>11.8224</v>
          </cell>
          <cell r="O2670">
            <v>7.9943</v>
          </cell>
        </row>
        <row r="2671">
          <cell r="B2671">
            <v>29485</v>
          </cell>
          <cell r="C2671" t="str">
            <v>LES VIGNERONS WHITE PET 187X12</v>
          </cell>
          <cell r="D2671" t="str">
            <v>Les Vignerons Sauvignon Blanc PET, Vin de France</v>
          </cell>
          <cell r="E2671" t="str">
            <v>CS</v>
          </cell>
          <cell r="F2671">
            <v>1</v>
          </cell>
          <cell r="G2671" t="str">
            <v>187 ml  x 12</v>
          </cell>
          <cell r="H2671" t="str">
            <v>U</v>
          </cell>
          <cell r="I2671" t="str">
            <v>France</v>
          </cell>
          <cell r="J2671" t="str">
            <v>France</v>
          </cell>
          <cell r="K2671" t="str">
            <v>France</v>
          </cell>
          <cell r="L2671" t="str">
            <v>Still White</v>
          </cell>
          <cell r="M2671" t="str">
            <v>Price Fighter</v>
          </cell>
          <cell r="N2671">
            <v>11.8224</v>
          </cell>
          <cell r="O2671">
            <v>7.9943</v>
          </cell>
        </row>
        <row r="2672">
          <cell r="B2672">
            <v>40743</v>
          </cell>
          <cell r="C2672" t="str">
            <v>BANROCK STA CHARD PET 75X12</v>
          </cell>
          <cell r="D2672" t="str">
            <v>Banrock Station Chardonnay Flat recycled PET, South Eastern Australia</v>
          </cell>
          <cell r="E2672" t="str">
            <v>EA</v>
          </cell>
          <cell r="F2672">
            <v>12</v>
          </cell>
          <cell r="G2672" t="str">
            <v>75 cl x 12</v>
          </cell>
          <cell r="H2672" t="str">
            <v>S</v>
          </cell>
          <cell r="I2672" t="str">
            <v>Australia</v>
          </cell>
          <cell r="J2672" t="str">
            <v>Australia</v>
          </cell>
          <cell r="K2672" t="str">
            <v>South Eastern Australia</v>
          </cell>
          <cell r="L2672" t="str">
            <v>Still White</v>
          </cell>
          <cell r="M2672" t="str">
            <v>Good</v>
          </cell>
          <cell r="N2672">
            <v>2.2671999999999999</v>
          </cell>
          <cell r="O2672">
            <v>2.6718999999999999</v>
          </cell>
        </row>
        <row r="2673">
          <cell r="B2673">
            <v>40744</v>
          </cell>
          <cell r="C2673" t="str">
            <v>BANROCK STA MERLOT PET 75X12</v>
          </cell>
          <cell r="D2673" t="str">
            <v>Banrock Station Merlot Flat recycled PET, South Eastern Australia</v>
          </cell>
          <cell r="E2673" t="str">
            <v>EA</v>
          </cell>
          <cell r="F2673">
            <v>12</v>
          </cell>
          <cell r="G2673" t="str">
            <v>75 cl x 12</v>
          </cell>
          <cell r="H2673" t="str">
            <v>S</v>
          </cell>
          <cell r="I2673" t="str">
            <v>Australia</v>
          </cell>
          <cell r="J2673" t="str">
            <v>Australia</v>
          </cell>
          <cell r="K2673" t="str">
            <v>South Eastern Australia</v>
          </cell>
          <cell r="L2673" t="str">
            <v>Still Red</v>
          </cell>
          <cell r="M2673" t="str">
            <v>Good</v>
          </cell>
          <cell r="N2673">
            <v>2.2677999999999998</v>
          </cell>
          <cell r="O2673">
            <v>2.3513000000000002</v>
          </cell>
        </row>
        <row r="2674">
          <cell r="B2674">
            <v>40738</v>
          </cell>
          <cell r="C2674" t="str">
            <v>BANROCK STATION CAB SHI 75X6</v>
          </cell>
          <cell r="D2674" t="str">
            <v>Banrock Station Res Cabernet Shiraz, South Eastern Australia</v>
          </cell>
          <cell r="E2674" t="str">
            <v>EA</v>
          </cell>
          <cell r="F2674">
            <v>6</v>
          </cell>
          <cell r="G2674" t="str">
            <v>75 cl x 6</v>
          </cell>
          <cell r="H2674" t="str">
            <v>S</v>
          </cell>
          <cell r="I2674" t="str">
            <v>Australia</v>
          </cell>
          <cell r="J2674" t="str">
            <v>Australia</v>
          </cell>
          <cell r="K2674" t="str">
            <v>South Eastern Australia</v>
          </cell>
          <cell r="L2674" t="str">
            <v>Still Red</v>
          </cell>
          <cell r="M2674" t="str">
            <v>Good</v>
          </cell>
          <cell r="N2674">
            <v>2.0748000000000002</v>
          </cell>
          <cell r="O2674">
            <v>2.6718999999999999</v>
          </cell>
        </row>
        <row r="2675">
          <cell r="B2675">
            <v>40739</v>
          </cell>
          <cell r="C2675" t="str">
            <v>BANROCK STATION CHARD 75X6</v>
          </cell>
          <cell r="D2675" t="str">
            <v>Banrock Station Res Chardonnay, South Eastern Australia</v>
          </cell>
          <cell r="E2675" t="str">
            <v>EA</v>
          </cell>
          <cell r="F2675">
            <v>6</v>
          </cell>
          <cell r="G2675" t="str">
            <v>75 cl x 6</v>
          </cell>
          <cell r="H2675" t="str">
            <v>S</v>
          </cell>
          <cell r="I2675" t="str">
            <v>Australia</v>
          </cell>
          <cell r="J2675" t="str">
            <v>Australia</v>
          </cell>
          <cell r="K2675" t="str">
            <v>South Eastern Australia</v>
          </cell>
          <cell r="L2675" t="str">
            <v>Still White</v>
          </cell>
          <cell r="M2675" t="str">
            <v>Price Fighter</v>
          </cell>
          <cell r="N2675">
            <v>1.8481000000000001</v>
          </cell>
          <cell r="O2675">
            <v>2.6718999999999999</v>
          </cell>
        </row>
        <row r="2676">
          <cell r="B2676">
            <v>34281</v>
          </cell>
          <cell r="C2676" t="str">
            <v>BLACKSTONE CHARDONNAY 75X12</v>
          </cell>
          <cell r="D2676" t="str">
            <v>Blackstone Winemaker's Select Chardonnay, Monterey County</v>
          </cell>
          <cell r="E2676" t="str">
            <v>EA</v>
          </cell>
          <cell r="F2676">
            <v>12</v>
          </cell>
          <cell r="G2676" t="str">
            <v>75 cl x 12</v>
          </cell>
          <cell r="H2676" t="str">
            <v>U</v>
          </cell>
          <cell r="I2676" t="str">
            <v>United States</v>
          </cell>
          <cell r="J2676" t="str">
            <v>USA</v>
          </cell>
          <cell r="K2676" t="str">
            <v>California</v>
          </cell>
          <cell r="L2676" t="str">
            <v>Still White</v>
          </cell>
          <cell r="M2676" t="str">
            <v>Better</v>
          </cell>
          <cell r="N2676">
            <v>4.0425000000000004</v>
          </cell>
          <cell r="O2676">
            <v>2.6718999999999999</v>
          </cell>
        </row>
        <row r="2677">
          <cell r="B2677">
            <v>34282</v>
          </cell>
          <cell r="C2677" t="str">
            <v>BLACKSTONE MERLOT 75X12</v>
          </cell>
          <cell r="D2677" t="str">
            <v>Blackstone Winemaker's Select Merlot, California</v>
          </cell>
          <cell r="E2677" t="str">
            <v>EA</v>
          </cell>
          <cell r="F2677">
            <v>12</v>
          </cell>
          <cell r="G2677" t="str">
            <v>75 cl x 12</v>
          </cell>
          <cell r="H2677" t="str">
            <v>U</v>
          </cell>
          <cell r="I2677" t="str">
            <v>United States</v>
          </cell>
          <cell r="J2677" t="str">
            <v>USA</v>
          </cell>
          <cell r="K2677" t="str">
            <v>California</v>
          </cell>
          <cell r="L2677" t="str">
            <v>Still Red</v>
          </cell>
          <cell r="M2677" t="str">
            <v>Good</v>
          </cell>
          <cell r="N2677">
            <v>4.0274999999999999</v>
          </cell>
          <cell r="O2677">
            <v>2.6718999999999999</v>
          </cell>
        </row>
        <row r="2678">
          <cell r="B2678">
            <v>29905</v>
          </cell>
          <cell r="C2678" t="str">
            <v>EL GORDO DEL CIRCO 75X12</v>
          </cell>
          <cell r="D2678" t="str">
            <v>Casa Rojo El Gordo del Circo Verdejo</v>
          </cell>
          <cell r="E2678" t="str">
            <v>EA</v>
          </cell>
          <cell r="F2678">
            <v>12</v>
          </cell>
          <cell r="G2678" t="str">
            <v>75 cl x 12</v>
          </cell>
          <cell r="H2678" t="str">
            <v>U</v>
          </cell>
          <cell r="I2678" t="str">
            <v>Spain</v>
          </cell>
          <cell r="J2678" t="str">
            <v>Spain</v>
          </cell>
          <cell r="K2678" t="str">
            <v>Castilla y Leon</v>
          </cell>
          <cell r="L2678" t="str">
            <v>Still White</v>
          </cell>
          <cell r="M2678" t="str">
            <v>Better</v>
          </cell>
          <cell r="N2678">
            <v>5.5007999999999999</v>
          </cell>
          <cell r="O2678">
            <v>2.6718999999999999</v>
          </cell>
        </row>
        <row r="2679">
          <cell r="B2679">
            <v>31565</v>
          </cell>
          <cell r="C2679" t="str">
            <v>MOLTO NEGRE CAVA 75X6</v>
          </cell>
          <cell r="D2679" t="str">
            <v>Moltó Negre Brut Cava, Casa Rojo</v>
          </cell>
          <cell r="E2679" t="str">
            <v>EA</v>
          </cell>
          <cell r="F2679">
            <v>6</v>
          </cell>
          <cell r="G2679" t="str">
            <v>75 cl x 6</v>
          </cell>
          <cell r="H2679" t="str">
            <v>S</v>
          </cell>
          <cell r="I2679" t="str">
            <v>Spain</v>
          </cell>
          <cell r="J2679" t="str">
            <v>Spain</v>
          </cell>
          <cell r="K2679" t="str">
            <v>Catalunya</v>
          </cell>
          <cell r="L2679" t="str">
            <v>Sparkling White</v>
          </cell>
          <cell r="M2679" t="str">
            <v>Better</v>
          </cell>
          <cell r="N2679">
            <v>8.4701000000000004</v>
          </cell>
          <cell r="O2679">
            <v>2.6718999999999999</v>
          </cell>
        </row>
        <row r="2680">
          <cell r="B2680">
            <v>33041</v>
          </cell>
          <cell r="C2680" t="str">
            <v>ORANGE REPUBLIC GODELLO 75X6</v>
          </cell>
          <cell r="D2680" t="str">
            <v>The Orange Republic Godello, Valdeorras, Casa Rojo</v>
          </cell>
          <cell r="E2680" t="str">
            <v>EA</v>
          </cell>
          <cell r="F2680">
            <v>6</v>
          </cell>
          <cell r="G2680" t="str">
            <v>75 cl x 6</v>
          </cell>
          <cell r="H2680" t="str">
            <v>S</v>
          </cell>
          <cell r="I2680" t="str">
            <v>Spain</v>
          </cell>
          <cell r="J2680" t="str">
            <v>Spain</v>
          </cell>
          <cell r="K2680" t="str">
            <v>Galicia</v>
          </cell>
          <cell r="L2680" t="str">
            <v>Still White</v>
          </cell>
          <cell r="M2680" t="str">
            <v>Better</v>
          </cell>
          <cell r="N2680">
            <v>9.9802999999999997</v>
          </cell>
          <cell r="O2680">
            <v>2.6718999999999999</v>
          </cell>
        </row>
        <row r="2681">
          <cell r="B2681">
            <v>35682</v>
          </cell>
          <cell r="C2681" t="str">
            <v>LADRON BIERZO MENCIA 75X6</v>
          </cell>
          <cell r="D2681" t="str">
            <v>Ladrón Bierzo Mencia, Casa Rojo</v>
          </cell>
          <cell r="E2681" t="str">
            <v>EA</v>
          </cell>
          <cell r="F2681">
            <v>6</v>
          </cell>
          <cell r="G2681" t="str">
            <v>75 cl x 6</v>
          </cell>
          <cell r="H2681" t="str">
            <v>U</v>
          </cell>
          <cell r="I2681" t="str">
            <v>Spain</v>
          </cell>
          <cell r="J2681" t="str">
            <v>Spain</v>
          </cell>
          <cell r="K2681" t="str">
            <v>Castilla y Leon</v>
          </cell>
          <cell r="L2681" t="str">
            <v>Still Red</v>
          </cell>
          <cell r="M2681" t="str">
            <v>Better</v>
          </cell>
          <cell r="N2681">
            <v>10.114800000000001</v>
          </cell>
          <cell r="O2681">
            <v>2.6718999999999999</v>
          </cell>
        </row>
        <row r="2682">
          <cell r="B2682">
            <v>36224</v>
          </cell>
          <cell r="C2682" t="str">
            <v>EL GORDO DEL CIRCO 75X6</v>
          </cell>
          <cell r="D2682" t="str">
            <v>El Gordo del Circo Verdejo Rueda, Casa Rojo</v>
          </cell>
          <cell r="E2682" t="str">
            <v>EA</v>
          </cell>
          <cell r="F2682">
            <v>6</v>
          </cell>
          <cell r="G2682" t="str">
            <v>75 cl x 6</v>
          </cell>
          <cell r="H2682" t="str">
            <v>S</v>
          </cell>
          <cell r="I2682" t="str">
            <v>Spain</v>
          </cell>
          <cell r="J2682" t="str">
            <v>Spain</v>
          </cell>
          <cell r="K2682" t="str">
            <v>Castilla y Leon</v>
          </cell>
          <cell r="L2682" t="str">
            <v>Still White</v>
          </cell>
          <cell r="M2682" t="str">
            <v>Better</v>
          </cell>
          <cell r="N2682">
            <v>7.1894</v>
          </cell>
          <cell r="O2682">
            <v>2.6718999999999999</v>
          </cell>
        </row>
        <row r="2683">
          <cell r="B2683">
            <v>36225</v>
          </cell>
          <cell r="C2683" t="str">
            <v>LA MARIMORENA ALBARINO 75x6</v>
          </cell>
          <cell r="D2683" t="str">
            <v>La Marimorena, Albariño Rías Baixas, Casa Rojo</v>
          </cell>
          <cell r="E2683" t="str">
            <v>EA</v>
          </cell>
          <cell r="F2683">
            <v>6</v>
          </cell>
          <cell r="G2683" t="str">
            <v>75 cl x 6</v>
          </cell>
          <cell r="H2683" t="str">
            <v>S</v>
          </cell>
          <cell r="I2683" t="str">
            <v>Spain</v>
          </cell>
          <cell r="J2683" t="str">
            <v>Spain</v>
          </cell>
          <cell r="K2683" t="str">
            <v>Galicia</v>
          </cell>
          <cell r="L2683" t="str">
            <v>Still White</v>
          </cell>
          <cell r="M2683" t="str">
            <v>Better</v>
          </cell>
          <cell r="N2683">
            <v>8.6381999999999994</v>
          </cell>
          <cell r="O2683">
            <v>2.6718999999999999</v>
          </cell>
        </row>
        <row r="2684">
          <cell r="B2684">
            <v>36226</v>
          </cell>
          <cell r="C2684" t="str">
            <v>MAQUINON PRIORAT 75x6</v>
          </cell>
          <cell r="D2684" t="str">
            <v>Maquinon Priorat, Casa Rojo</v>
          </cell>
          <cell r="E2684" t="str">
            <v>EA</v>
          </cell>
          <cell r="F2684">
            <v>6</v>
          </cell>
          <cell r="G2684" t="str">
            <v>75 cl x 6</v>
          </cell>
          <cell r="H2684" t="str">
            <v>U</v>
          </cell>
          <cell r="I2684" t="str">
            <v>Spain</v>
          </cell>
          <cell r="J2684" t="str">
            <v>Spain</v>
          </cell>
          <cell r="K2684" t="str">
            <v>Catalunya</v>
          </cell>
          <cell r="L2684" t="str">
            <v>Still Red</v>
          </cell>
          <cell r="M2684" t="str">
            <v>Better</v>
          </cell>
          <cell r="N2684">
            <v>6.9379</v>
          </cell>
          <cell r="O2684">
            <v>2.6718999999999999</v>
          </cell>
        </row>
        <row r="2685">
          <cell r="B2685">
            <v>36227</v>
          </cell>
          <cell r="C2685" t="str">
            <v>MACHO MAN MONASTRELL 75x6</v>
          </cell>
          <cell r="D2685" t="str">
            <v>MMM Macho Man Monastrel Jumilla, Casa Rojo</v>
          </cell>
          <cell r="E2685" t="str">
            <v>EA</v>
          </cell>
          <cell r="F2685">
            <v>6</v>
          </cell>
          <cell r="G2685" t="str">
            <v>75 cl x 6</v>
          </cell>
          <cell r="H2685" t="str">
            <v>S</v>
          </cell>
          <cell r="I2685" t="str">
            <v>Spain</v>
          </cell>
          <cell r="J2685" t="str">
            <v>Spain</v>
          </cell>
          <cell r="K2685" t="str">
            <v>Murcia</v>
          </cell>
          <cell r="L2685" t="str">
            <v>Still Red</v>
          </cell>
          <cell r="M2685" t="str">
            <v>Better</v>
          </cell>
          <cell r="N2685">
            <v>10.189399999999999</v>
          </cell>
          <cell r="O2685">
            <v>2.6718999999999999</v>
          </cell>
        </row>
        <row r="2686">
          <cell r="B2686">
            <v>36228</v>
          </cell>
          <cell r="C2686" t="str">
            <v>INVISIBLE MAN RIOJA 75x6</v>
          </cell>
          <cell r="D2686" t="str">
            <v>The Invisible Man, Rioja Alta, Casa Rojo</v>
          </cell>
          <cell r="E2686" t="str">
            <v>EA</v>
          </cell>
          <cell r="F2686">
            <v>6</v>
          </cell>
          <cell r="G2686" t="str">
            <v>75 cl x 6</v>
          </cell>
          <cell r="H2686" t="str">
            <v>U</v>
          </cell>
          <cell r="I2686" t="str">
            <v>Spain</v>
          </cell>
          <cell r="J2686" t="str">
            <v>Spain</v>
          </cell>
          <cell r="K2686" t="str">
            <v>Rioja</v>
          </cell>
          <cell r="L2686" t="str">
            <v>Still Red</v>
          </cell>
          <cell r="M2686" t="str">
            <v>Better</v>
          </cell>
          <cell r="N2686">
            <v>8.4513999999999996</v>
          </cell>
          <cell r="O2686">
            <v>2.6718999999999999</v>
          </cell>
        </row>
        <row r="2687">
          <cell r="B2687">
            <v>37026</v>
          </cell>
          <cell r="C2687" t="str">
            <v>ENEMIGO MIO 75X6</v>
          </cell>
          <cell r="D2687" t="str">
            <v>Enemigo Mio Jumilla, Casa Rojo</v>
          </cell>
          <cell r="E2687" t="str">
            <v>EA</v>
          </cell>
          <cell r="F2687">
            <v>6</v>
          </cell>
          <cell r="G2687" t="str">
            <v>75 cl x 6</v>
          </cell>
          <cell r="H2687" t="str">
            <v>S</v>
          </cell>
          <cell r="I2687" t="str">
            <v>Spain</v>
          </cell>
          <cell r="J2687" t="str">
            <v>Spain</v>
          </cell>
          <cell r="K2687" t="str">
            <v>Murcia</v>
          </cell>
          <cell r="L2687" t="str">
            <v>Still Red</v>
          </cell>
          <cell r="M2687" t="str">
            <v>Better</v>
          </cell>
          <cell r="N2687">
            <v>6.4261999999999997</v>
          </cell>
          <cell r="O2687">
            <v>2.6718999999999999</v>
          </cell>
        </row>
        <row r="2688">
          <cell r="B2688">
            <v>39382</v>
          </cell>
          <cell r="C2688" t="str">
            <v>VINAS BASTARDAS 75X6</v>
          </cell>
          <cell r="D2688" t="str">
            <v>Viñas Bastardas Valle de la Raja, Casa Rojo</v>
          </cell>
          <cell r="E2688" t="str">
            <v>EA</v>
          </cell>
          <cell r="F2688">
            <v>6</v>
          </cell>
          <cell r="G2688" t="str">
            <v>75 cl x 6</v>
          </cell>
          <cell r="H2688" t="str">
            <v>S</v>
          </cell>
          <cell r="I2688" t="str">
            <v>Spain</v>
          </cell>
          <cell r="J2688" t="str">
            <v>Spain</v>
          </cell>
          <cell r="K2688" t="str">
            <v>Spain</v>
          </cell>
          <cell r="L2688" t="str">
            <v>Still Red</v>
          </cell>
          <cell r="M2688" t="str">
            <v>Better</v>
          </cell>
          <cell r="N2688">
            <v>6.6718999999999999</v>
          </cell>
          <cell r="O2688">
            <v>2.6718999999999999</v>
          </cell>
        </row>
        <row r="2689">
          <cell r="B2689">
            <v>40490</v>
          </cell>
          <cell r="C2689" t="str">
            <v>LA GABACHA RUEDA 75X6</v>
          </cell>
          <cell r="D2689" t="str">
            <v>La Gabacha Rueda, Casa Rojo</v>
          </cell>
          <cell r="E2689" t="str">
            <v>EA</v>
          </cell>
          <cell r="F2689">
            <v>6</v>
          </cell>
          <cell r="G2689" t="str">
            <v>75 cl x 6</v>
          </cell>
          <cell r="H2689" t="str">
            <v>S</v>
          </cell>
          <cell r="I2689" t="str">
            <v>Spain</v>
          </cell>
          <cell r="J2689" t="str">
            <v>Spain</v>
          </cell>
          <cell r="K2689" t="str">
            <v>Castilla y Leon</v>
          </cell>
          <cell r="L2689" t="str">
            <v>Still White</v>
          </cell>
          <cell r="M2689" t="str">
            <v>Good</v>
          </cell>
          <cell r="N2689">
            <v>4.1806000000000001</v>
          </cell>
          <cell r="O2689">
            <v>2.6718999999999999</v>
          </cell>
        </row>
        <row r="2690">
          <cell r="B2690">
            <v>41241</v>
          </cell>
          <cell r="C2690" t="str">
            <v>ALEXANDER V HAM FACTORY 75X6</v>
          </cell>
          <cell r="D2690" t="str">
            <v>Alexander vs The Ham Factory Tinto Fino, Casa Rojo</v>
          </cell>
          <cell r="E2690" t="str">
            <v>EA</v>
          </cell>
          <cell r="F2690">
            <v>6</v>
          </cell>
          <cell r="G2690" t="str">
            <v>75 cl x 6</v>
          </cell>
          <cell r="H2690" t="str">
            <v>S</v>
          </cell>
          <cell r="I2690" t="str">
            <v>Spain</v>
          </cell>
          <cell r="J2690" t="str">
            <v>Spain</v>
          </cell>
          <cell r="K2690" t="str">
            <v>Castilla y Leon</v>
          </cell>
          <cell r="M2690" t="str">
            <v>Best</v>
          </cell>
          <cell r="N2690">
            <v>16.636800000000001</v>
          </cell>
          <cell r="O2690">
            <v>3.3130999999999999</v>
          </cell>
        </row>
        <row r="2691">
          <cell r="B2691">
            <v>44387</v>
          </cell>
          <cell r="C2691" t="str">
            <v>ORG TNTA FINA TEMPRANILLO 75X6</v>
          </cell>
          <cell r="D2691" t="str">
            <v xml:space="preserve">Tinta Fina Tempranillo Organic Ribera del Duero, Casa Rojo
</v>
          </cell>
          <cell r="E2691" t="str">
            <v>EA</v>
          </cell>
          <cell r="F2691">
            <v>6</v>
          </cell>
          <cell r="G2691" t="str">
            <v>75 cl x 6</v>
          </cell>
          <cell r="H2691" t="str">
            <v>S</v>
          </cell>
          <cell r="I2691" t="str">
            <v>Spain</v>
          </cell>
          <cell r="J2691" t="str">
            <v>Spain</v>
          </cell>
          <cell r="K2691" t="str">
            <v>Ribera del Duero</v>
          </cell>
          <cell r="L2691" t="str">
            <v>Still Red</v>
          </cell>
          <cell r="M2691" t="str">
            <v>Best</v>
          </cell>
          <cell r="N2691">
            <v>10.189399999999999</v>
          </cell>
          <cell r="O2691">
            <v>3.2063000000000001</v>
          </cell>
        </row>
        <row r="2692">
          <cell r="B2692">
            <v>25357</v>
          </cell>
          <cell r="C2692" t="str">
            <v>BORSARI CABERNET SAUVI 75x12</v>
          </cell>
          <cell r="D2692" t="str">
            <v>Borsari Cabernet Sauvignon, Italia</v>
          </cell>
          <cell r="E2692" t="str">
            <v>EA</v>
          </cell>
          <cell r="F2692">
            <v>12</v>
          </cell>
          <cell r="G2692" t="str">
            <v>75 cl x 12</v>
          </cell>
          <cell r="H2692" t="str">
            <v>U</v>
          </cell>
          <cell r="I2692" t="str">
            <v>Italy</v>
          </cell>
          <cell r="J2692" t="str">
            <v>Italy</v>
          </cell>
          <cell r="K2692" t="str">
            <v>Italy</v>
          </cell>
          <cell r="L2692" t="str">
            <v>Still Red</v>
          </cell>
          <cell r="M2692" t="str">
            <v>Price Fighter</v>
          </cell>
          <cell r="N2692">
            <v>1.3482000000000001</v>
          </cell>
          <cell r="O2692">
            <v>2.6718999999999999</v>
          </cell>
        </row>
        <row r="2693">
          <cell r="B2693">
            <v>25358</v>
          </cell>
          <cell r="C2693" t="str">
            <v>BORSARI MERLOT ROSE 75x12</v>
          </cell>
          <cell r="D2693" t="str">
            <v>Borsari Merlot Rosato, Italia</v>
          </cell>
          <cell r="E2693" t="str">
            <v>EA</v>
          </cell>
          <cell r="F2693">
            <v>12</v>
          </cell>
          <cell r="G2693" t="str">
            <v>75 cl x 12</v>
          </cell>
          <cell r="H2693" t="str">
            <v>S</v>
          </cell>
          <cell r="I2693" t="str">
            <v>Italy</v>
          </cell>
          <cell r="J2693" t="str">
            <v>Italy</v>
          </cell>
          <cell r="K2693" t="str">
            <v>Italy</v>
          </cell>
          <cell r="L2693" t="str">
            <v>Still Rose</v>
          </cell>
          <cell r="M2693" t="str">
            <v>Price Fighter</v>
          </cell>
          <cell r="N2693">
            <v>1.3306</v>
          </cell>
          <cell r="O2693">
            <v>2.6718999999999999</v>
          </cell>
        </row>
        <row r="2694">
          <cell r="B2694">
            <v>25359</v>
          </cell>
          <cell r="C2694" t="str">
            <v>BORSARI INZOLIA 75x12</v>
          </cell>
          <cell r="D2694" t="str">
            <v>Borsari Inzolia, IGT Terre Siciliane</v>
          </cell>
          <cell r="E2694" t="str">
            <v>EA</v>
          </cell>
          <cell r="F2694">
            <v>12</v>
          </cell>
          <cell r="G2694" t="str">
            <v>75 cl x 12</v>
          </cell>
          <cell r="H2694" t="str">
            <v>U</v>
          </cell>
          <cell r="I2694" t="str">
            <v>Italy</v>
          </cell>
          <cell r="J2694" t="str">
            <v>Italy</v>
          </cell>
          <cell r="K2694" t="str">
            <v>Sicilia</v>
          </cell>
          <cell r="L2694" t="str">
            <v>Still White</v>
          </cell>
          <cell r="M2694" t="str">
            <v>Price Fighter</v>
          </cell>
          <cell r="N2694">
            <v>1.4008</v>
          </cell>
          <cell r="O2694">
            <v>2.6718999999999999</v>
          </cell>
        </row>
        <row r="2695">
          <cell r="B2695">
            <v>25922</v>
          </cell>
          <cell r="C2695" t="str">
            <v>BORSARI PG TREBBIANO 75x12</v>
          </cell>
          <cell r="D2695" t="str">
            <v>Borsari Trebbiano-Pinot Grigio IGT Puglia</v>
          </cell>
          <cell r="E2695" t="str">
            <v>EA</v>
          </cell>
          <cell r="F2695">
            <v>12</v>
          </cell>
          <cell r="G2695" t="str">
            <v>75 cl x 12</v>
          </cell>
          <cell r="H2695" t="str">
            <v>U</v>
          </cell>
          <cell r="I2695" t="str">
            <v>Italy</v>
          </cell>
          <cell r="J2695" t="str">
            <v>Italy</v>
          </cell>
          <cell r="K2695" t="str">
            <v>Puglia</v>
          </cell>
          <cell r="L2695" t="str">
            <v>Still White</v>
          </cell>
          <cell r="M2695" t="str">
            <v>Price Fighter</v>
          </cell>
          <cell r="N2695">
            <v>1.3569</v>
          </cell>
          <cell r="O2695">
            <v>2.6718999999999999</v>
          </cell>
        </row>
        <row r="2696">
          <cell r="B2696">
            <v>44790</v>
          </cell>
          <cell r="C2696" t="str">
            <v>BORSARI INZOLIA 11% 75x12</v>
          </cell>
          <cell r="D2696" t="str">
            <v>Borsari Inzolia, Terre Siciliane</v>
          </cell>
          <cell r="E2696" t="str">
            <v>EA</v>
          </cell>
          <cell r="F2696">
            <v>12</v>
          </cell>
          <cell r="G2696" t="str">
            <v>75 cl x 12</v>
          </cell>
          <cell r="H2696" t="str">
            <v>U</v>
          </cell>
          <cell r="I2696" t="str">
            <v>Italy</v>
          </cell>
          <cell r="J2696" t="str">
            <v>Italy</v>
          </cell>
          <cell r="K2696" t="str">
            <v>Italy</v>
          </cell>
          <cell r="L2696" t="str">
            <v>Still White</v>
          </cell>
          <cell r="M2696" t="str">
            <v>Price Fighter</v>
          </cell>
          <cell r="N2696">
            <v>1.4008</v>
          </cell>
          <cell r="O2696">
            <v>2.3513000000000002</v>
          </cell>
        </row>
        <row r="2697">
          <cell r="B2697">
            <v>44813</v>
          </cell>
          <cell r="C2697" t="str">
            <v>BORSARI PG TREB 11% 75x12</v>
          </cell>
          <cell r="D2697" t="str">
            <v>Borsari Trebbiano-Pinot Grigio IGT Puglia 11%</v>
          </cell>
          <cell r="E2697" t="str">
            <v>EA</v>
          </cell>
          <cell r="F2697">
            <v>12</v>
          </cell>
          <cell r="G2697" t="str">
            <v>75 cl x 12</v>
          </cell>
          <cell r="H2697" t="str">
            <v>U</v>
          </cell>
          <cell r="I2697" t="str">
            <v>Italy</v>
          </cell>
          <cell r="J2697" t="str">
            <v>Italy</v>
          </cell>
          <cell r="K2697" t="str">
            <v>Italy</v>
          </cell>
          <cell r="L2697" t="str">
            <v>Still White</v>
          </cell>
          <cell r="M2697" t="str">
            <v>Price Fighter</v>
          </cell>
          <cell r="N2697">
            <v>1.3569</v>
          </cell>
          <cell r="O2697">
            <v>2.3513000000000002</v>
          </cell>
        </row>
        <row r="2698">
          <cell r="B2698">
            <v>44831</v>
          </cell>
          <cell r="C2698" t="str">
            <v>BORSARI FRIZZ NV 10.5% 75X12</v>
          </cell>
          <cell r="D2698" t="str">
            <v>Enoitalia Borsari Prosecco Frizzante NV</v>
          </cell>
          <cell r="E2698" t="str">
            <v>EA</v>
          </cell>
          <cell r="F2698">
            <v>12</v>
          </cell>
          <cell r="G2698" t="str">
            <v>75 cl x 12</v>
          </cell>
          <cell r="H2698" t="str">
            <v>S</v>
          </cell>
          <cell r="I2698" t="str">
            <v>Italy</v>
          </cell>
          <cell r="J2698" t="str">
            <v>Italy</v>
          </cell>
          <cell r="K2698" t="str">
            <v>Prosecco</v>
          </cell>
          <cell r="L2698" t="str">
            <v>Sparkling White</v>
          </cell>
          <cell r="M2698" t="str">
            <v>Price Fighter</v>
          </cell>
          <cell r="N2698">
            <v>2.3656999999999999</v>
          </cell>
          <cell r="O2698">
            <v>2.2444000000000002</v>
          </cell>
        </row>
        <row r="2699">
          <cell r="B2699">
            <v>45889</v>
          </cell>
          <cell r="C2699" t="str">
            <v>BORSARI CABERN SAUV 11% 75x12</v>
          </cell>
          <cell r="D2699" t="str">
            <v>Borsari Cabernet Sauvignon, Italia</v>
          </cell>
          <cell r="E2699" t="str">
            <v>EA</v>
          </cell>
          <cell r="F2699">
            <v>12</v>
          </cell>
          <cell r="G2699" t="str">
            <v>75 cl x 12</v>
          </cell>
          <cell r="H2699" t="str">
            <v>U</v>
          </cell>
          <cell r="I2699" t="str">
            <v>Italy</v>
          </cell>
          <cell r="J2699" t="str">
            <v>Italy</v>
          </cell>
          <cell r="K2699" t="str">
            <v>Italy</v>
          </cell>
          <cell r="L2699" t="str">
            <v>Still Red</v>
          </cell>
          <cell r="M2699" t="str">
            <v>Price Fighter</v>
          </cell>
          <cell r="N2699">
            <v>1.3344</v>
          </cell>
          <cell r="O2699">
            <v>2.6718999999999999</v>
          </cell>
        </row>
        <row r="2700">
          <cell r="B2700">
            <v>45936</v>
          </cell>
          <cell r="C2700" t="str">
            <v>BORSARI PG TREB 10.5% 75x12</v>
          </cell>
          <cell r="D2700" t="str">
            <v>Borsari Trebbiano-Pinot Grigio IGT Puglia</v>
          </cell>
          <cell r="E2700" t="str">
            <v>EA</v>
          </cell>
          <cell r="F2700">
            <v>12</v>
          </cell>
          <cell r="G2700" t="str">
            <v>75 cl x 12</v>
          </cell>
          <cell r="H2700" t="str">
            <v>S</v>
          </cell>
          <cell r="I2700" t="str">
            <v>Italy</v>
          </cell>
          <cell r="J2700" t="str">
            <v>Italy</v>
          </cell>
          <cell r="L2700" t="str">
            <v>Still White</v>
          </cell>
          <cell r="M2700" t="str">
            <v>Price Fighter</v>
          </cell>
          <cell r="N2700">
            <v>1.3957999999999999</v>
          </cell>
          <cell r="O2700">
            <v>2.2444000000000002</v>
          </cell>
        </row>
        <row r="2701">
          <cell r="B2701">
            <v>45955</v>
          </cell>
          <cell r="C2701" t="str">
            <v>BORSARI INZOLIA 10.5% 75x12</v>
          </cell>
          <cell r="D2701" t="str">
            <v>Borsari Inzolia, Terre Siciliane</v>
          </cell>
          <cell r="E2701" t="str">
            <v>EA</v>
          </cell>
          <cell r="F2701">
            <v>12</v>
          </cell>
          <cell r="G2701" t="str">
            <v>75 cl x 12</v>
          </cell>
          <cell r="H2701" t="str">
            <v>S</v>
          </cell>
          <cell r="I2701" t="str">
            <v>Italy</v>
          </cell>
          <cell r="J2701" t="str">
            <v>Italy</v>
          </cell>
          <cell r="K2701" t="str">
            <v>Italy</v>
          </cell>
          <cell r="L2701" t="str">
            <v>Still White</v>
          </cell>
          <cell r="M2701" t="str">
            <v>Price Fighter</v>
          </cell>
          <cell r="N2701">
            <v>1.4835</v>
          </cell>
          <cell r="O2701">
            <v>2.2444000000000002</v>
          </cell>
        </row>
        <row r="2702">
          <cell r="B2702">
            <v>46025</v>
          </cell>
          <cell r="C2702" t="str">
            <v>BORSARI CABERN SAUV 11% 75x12</v>
          </cell>
          <cell r="D2702" t="str">
            <v>Borsari Cabernet Sauvignon, Italia</v>
          </cell>
          <cell r="E2702" t="str">
            <v>EA</v>
          </cell>
          <cell r="F2702">
            <v>12</v>
          </cell>
          <cell r="G2702" t="str">
            <v>75 cl x 12</v>
          </cell>
          <cell r="H2702" t="str">
            <v>S</v>
          </cell>
          <cell r="I2702" t="str">
            <v>Italy</v>
          </cell>
          <cell r="J2702" t="str">
            <v>Italy</v>
          </cell>
          <cell r="K2702" t="str">
            <v>Italy</v>
          </cell>
          <cell r="L2702" t="str">
            <v>Still Red</v>
          </cell>
          <cell r="M2702" t="str">
            <v>Price Fighter</v>
          </cell>
          <cell r="N2702">
            <v>1.3512999999999999</v>
          </cell>
          <cell r="O2702">
            <v>2.3513000000000002</v>
          </cell>
        </row>
        <row r="2703">
          <cell r="B2703">
            <v>11005</v>
          </cell>
          <cell r="C2703" t="str">
            <v>VITIS NOSTRA SOAVE 75x6</v>
          </cell>
          <cell r="D2703" t="str">
            <v>Vitis Nostra Soave DOC</v>
          </cell>
          <cell r="E2703" t="str">
            <v>EA</v>
          </cell>
          <cell r="F2703">
            <v>6</v>
          </cell>
          <cell r="G2703" t="str">
            <v>75 cl x 6</v>
          </cell>
          <cell r="H2703" t="str">
            <v>S</v>
          </cell>
          <cell r="I2703" t="str">
            <v>Italy</v>
          </cell>
          <cell r="J2703" t="str">
            <v>Italy</v>
          </cell>
          <cell r="K2703" t="str">
            <v>Veneto</v>
          </cell>
          <cell r="M2703" t="str">
            <v>Price Fighter</v>
          </cell>
          <cell r="N2703">
            <v>1.6363000000000001</v>
          </cell>
          <cell r="O2703">
            <v>2.6718999999999999</v>
          </cell>
        </row>
        <row r="2704">
          <cell r="B2704">
            <v>44806</v>
          </cell>
          <cell r="C2704" t="str">
            <v>BORSARI SPUMANTE EXTRA NV 75X6</v>
          </cell>
          <cell r="D2704" t="str">
            <v>Borsari Spumante Extra Dry NV</v>
          </cell>
          <cell r="E2704" t="str">
            <v>EA</v>
          </cell>
          <cell r="F2704">
            <v>6</v>
          </cell>
          <cell r="G2704" t="str">
            <v>75 cl x 6</v>
          </cell>
          <cell r="H2704" t="str">
            <v>S</v>
          </cell>
          <cell r="I2704" t="str">
            <v>Italy</v>
          </cell>
          <cell r="J2704" t="str">
            <v>Italy</v>
          </cell>
          <cell r="L2704" t="str">
            <v>Sparkling White</v>
          </cell>
          <cell r="M2704" t="str">
            <v>Price Fighter</v>
          </cell>
          <cell r="N2704">
            <v>1.7503</v>
          </cell>
          <cell r="O2704">
            <v>2.2444000000000002</v>
          </cell>
        </row>
        <row r="2705">
          <cell r="B2705">
            <v>67909</v>
          </cell>
          <cell r="C2705" t="str">
            <v>BORSARI SPUMANTE EXTRA NV 75X6</v>
          </cell>
          <cell r="D2705" t="str">
            <v>Borsari Spumante Extra Dry NV</v>
          </cell>
          <cell r="E2705" t="str">
            <v>EA</v>
          </cell>
          <cell r="F2705">
            <v>6</v>
          </cell>
          <cell r="G2705" t="str">
            <v>75 cl x 6</v>
          </cell>
          <cell r="H2705" t="str">
            <v>U</v>
          </cell>
          <cell r="I2705" t="str">
            <v>Italy</v>
          </cell>
          <cell r="J2705" t="str">
            <v>Italy</v>
          </cell>
          <cell r="K2705" t="str">
            <v>Italy</v>
          </cell>
          <cell r="M2705" t="str">
            <v>Price Fighter</v>
          </cell>
          <cell r="N2705">
            <v>1.7503</v>
          </cell>
          <cell r="O2705">
            <v>2.3513000000000002</v>
          </cell>
        </row>
        <row r="2706">
          <cell r="B2706">
            <v>43803</v>
          </cell>
          <cell r="C2706" t="str">
            <v>KEY KEG PINOT GRIGIO NV 20LX1</v>
          </cell>
          <cell r="D2706" t="str">
            <v>Key Keg Pinot Grigio Puglia NV</v>
          </cell>
          <cell r="E2706" t="str">
            <v>EA</v>
          </cell>
          <cell r="F2706">
            <v>1</v>
          </cell>
          <cell r="G2706" t="str">
            <v>20 lt x 1</v>
          </cell>
          <cell r="H2706" t="str">
            <v>S</v>
          </cell>
          <cell r="I2706" t="str">
            <v>Italy</v>
          </cell>
          <cell r="J2706" t="str">
            <v>Italy</v>
          </cell>
          <cell r="K2706" t="str">
            <v>Puglia</v>
          </cell>
          <cell r="L2706" t="str">
            <v>Still White</v>
          </cell>
          <cell r="M2706" t="str">
            <v>Price Fighter</v>
          </cell>
          <cell r="N2706">
            <v>41.4664</v>
          </cell>
          <cell r="O2706">
            <v>71.25</v>
          </cell>
        </row>
        <row r="2707">
          <cell r="B2707">
            <v>43691</v>
          </cell>
          <cell r="C2707" t="str">
            <v>PASSAGEM RES BRANCO 21 75X6</v>
          </cell>
          <cell r="D2707" t="str">
            <v>Passagem Reserva Branco 2021, Douro</v>
          </cell>
          <cell r="E2707" t="str">
            <v>EA</v>
          </cell>
          <cell r="F2707">
            <v>6</v>
          </cell>
          <cell r="G2707" t="str">
            <v>75 cl x 6</v>
          </cell>
          <cell r="H2707" t="str">
            <v>U</v>
          </cell>
          <cell r="I2707" t="str">
            <v>Portugal</v>
          </cell>
          <cell r="J2707" t="str">
            <v>Portugal</v>
          </cell>
          <cell r="K2707" t="str">
            <v>Douro</v>
          </cell>
          <cell r="M2707" t="str">
            <v>Better</v>
          </cell>
          <cell r="N2707">
            <v>7.5881999999999996</v>
          </cell>
          <cell r="O2707">
            <v>2.6718999999999999</v>
          </cell>
        </row>
        <row r="2708">
          <cell r="B2708">
            <v>46399</v>
          </cell>
          <cell r="C2708" t="str">
            <v>LP ALEXANDRA ROSE 12 75x3</v>
          </cell>
          <cell r="D2708" t="str">
            <v>Laurent-Perrier Alexandra Rosé 2012</v>
          </cell>
          <cell r="E2708" t="str">
            <v>CS</v>
          </cell>
          <cell r="F2708">
            <v>1</v>
          </cell>
          <cell r="G2708" t="str">
            <v>75 cl x 3</v>
          </cell>
          <cell r="H2708" t="str">
            <v>S</v>
          </cell>
          <cell r="I2708" t="str">
            <v>France</v>
          </cell>
          <cell r="J2708" t="str">
            <v>France</v>
          </cell>
          <cell r="K2708" t="str">
            <v>Champagne</v>
          </cell>
          <cell r="L2708" t="str">
            <v>Sparkling Rose</v>
          </cell>
          <cell r="M2708" t="str">
            <v>Best</v>
          </cell>
          <cell r="N2708">
            <v>625.85339999999997</v>
          </cell>
          <cell r="O2708">
            <v>8.0155999999999992</v>
          </cell>
        </row>
        <row r="2709">
          <cell r="B2709">
            <v>46236</v>
          </cell>
          <cell r="C2709" t="str">
            <v>LP BLANC DE BLANC BR NAT 150x3</v>
          </cell>
          <cell r="D2709" t="str">
            <v>Laurent-Perrier Blanc de Blancs Brut Nature</v>
          </cell>
          <cell r="E2709" t="str">
            <v>CS</v>
          </cell>
          <cell r="F2709">
            <v>1</v>
          </cell>
          <cell r="G2709" t="str">
            <v>150cl x 3</v>
          </cell>
          <cell r="H2709" t="str">
            <v>S</v>
          </cell>
          <cell r="I2709" t="str">
            <v>France</v>
          </cell>
          <cell r="J2709" t="str">
            <v>France</v>
          </cell>
          <cell r="K2709" t="str">
            <v>Champagne</v>
          </cell>
          <cell r="L2709" t="str">
            <v>Champagne White</v>
          </cell>
          <cell r="M2709" t="str">
            <v>Best</v>
          </cell>
          <cell r="N2709">
            <v>337.22680000000003</v>
          </cell>
          <cell r="O2709">
            <v>16.031300000000002</v>
          </cell>
        </row>
        <row r="2710">
          <cell r="B2710">
            <v>29895</v>
          </cell>
          <cell r="C2710" t="str">
            <v>VILLA CONCHI BRUT RESERVA 75X6</v>
          </cell>
          <cell r="D2710" t="str">
            <v>Villa Conchi Brut Reserva, Cava</v>
          </cell>
          <cell r="E2710" t="str">
            <v>EA</v>
          </cell>
          <cell r="F2710">
            <v>6</v>
          </cell>
          <cell r="G2710" t="str">
            <v>75 cl x 6</v>
          </cell>
          <cell r="H2710" t="str">
            <v>S</v>
          </cell>
          <cell r="I2710" t="str">
            <v>Spain</v>
          </cell>
          <cell r="J2710" t="str">
            <v>Spain</v>
          </cell>
          <cell r="K2710" t="str">
            <v>Catalunya</v>
          </cell>
          <cell r="L2710" t="str">
            <v>Sparkling White</v>
          </cell>
          <cell r="M2710" t="str">
            <v>Good</v>
          </cell>
          <cell r="N2710">
            <v>4.8795000000000002</v>
          </cell>
          <cell r="O2710">
            <v>2.6718999999999999</v>
          </cell>
        </row>
        <row r="2711">
          <cell r="B2711">
            <v>29896</v>
          </cell>
          <cell r="C2711" t="str">
            <v>VILLA CONCHI BRUT SELEC 75X6</v>
          </cell>
          <cell r="D2711" t="str">
            <v>Villa Conchi Brut Selección, Cava</v>
          </cell>
          <cell r="E2711" t="str">
            <v>EA</v>
          </cell>
          <cell r="F2711">
            <v>6</v>
          </cell>
          <cell r="G2711" t="str">
            <v>75 cl x 6</v>
          </cell>
          <cell r="H2711" t="str">
            <v>S</v>
          </cell>
          <cell r="I2711" t="str">
            <v>Spain</v>
          </cell>
          <cell r="J2711" t="str">
            <v>Spain</v>
          </cell>
          <cell r="K2711" t="str">
            <v>Catalunya</v>
          </cell>
          <cell r="L2711" t="str">
            <v>Sparkling White</v>
          </cell>
          <cell r="M2711" t="str">
            <v>Price Fighter</v>
          </cell>
          <cell r="N2711">
            <v>3.6909000000000001</v>
          </cell>
          <cell r="O2711">
            <v>2.6718999999999999</v>
          </cell>
        </row>
        <row r="2712">
          <cell r="B2712">
            <v>29897</v>
          </cell>
          <cell r="C2712" t="str">
            <v>VILLA CONCHI EXTRA BRUT 75X6</v>
          </cell>
          <cell r="D2712" t="str">
            <v>Villa Conchi Extra Brut Imperial, Cava</v>
          </cell>
          <cell r="E2712" t="str">
            <v>EA</v>
          </cell>
          <cell r="F2712">
            <v>6</v>
          </cell>
          <cell r="G2712" t="str">
            <v>75 cl x 6</v>
          </cell>
          <cell r="H2712" t="str">
            <v>S</v>
          </cell>
          <cell r="I2712" t="str">
            <v>Spain</v>
          </cell>
          <cell r="J2712" t="str">
            <v>Spain</v>
          </cell>
          <cell r="K2712" t="str">
            <v>Catalunya</v>
          </cell>
          <cell r="L2712" t="str">
            <v>Sparkling White</v>
          </cell>
          <cell r="M2712" t="str">
            <v>Good</v>
          </cell>
          <cell r="N2712">
            <v>6.0110000000000001</v>
          </cell>
          <cell r="O2712">
            <v>2.6718999999999999</v>
          </cell>
        </row>
        <row r="2713">
          <cell r="B2713">
            <v>41992</v>
          </cell>
          <cell r="C2713" t="str">
            <v>VILLA CONCHI BLUSH ROSE 75X6</v>
          </cell>
          <cell r="D2713" t="str">
            <v>Villa Conchi Brut Rose Blush, Cava</v>
          </cell>
          <cell r="E2713" t="str">
            <v>EA</v>
          </cell>
          <cell r="F2713">
            <v>6</v>
          </cell>
          <cell r="G2713" t="str">
            <v>75 cl x 6</v>
          </cell>
          <cell r="H2713" t="str">
            <v>S</v>
          </cell>
          <cell r="I2713" t="str">
            <v>Spain</v>
          </cell>
          <cell r="J2713" t="str">
            <v>Spain</v>
          </cell>
          <cell r="K2713" t="str">
            <v>Catalunya</v>
          </cell>
          <cell r="L2713" t="str">
            <v>Sparkling Rose</v>
          </cell>
          <cell r="M2713" t="str">
            <v>Price Fighter</v>
          </cell>
          <cell r="N2713">
            <v>3.6909000000000001</v>
          </cell>
          <cell r="O2713">
            <v>2.6718999999999999</v>
          </cell>
        </row>
        <row r="2714">
          <cell r="B2714">
            <v>29916</v>
          </cell>
          <cell r="C2714" t="str">
            <v>EL PUGIL TEMPRANILLO 75X6</v>
          </cell>
          <cell r="D2714" t="str">
            <v>El Púgil, Tempranillo Toro</v>
          </cell>
          <cell r="E2714" t="str">
            <v>EA</v>
          </cell>
          <cell r="F2714">
            <v>6</v>
          </cell>
          <cell r="G2714" t="str">
            <v>75 cl x 6</v>
          </cell>
          <cell r="H2714" t="str">
            <v>S</v>
          </cell>
          <cell r="I2714" t="str">
            <v>Spain</v>
          </cell>
          <cell r="J2714" t="str">
            <v>Spain</v>
          </cell>
          <cell r="K2714" t="str">
            <v>Castilla y Leon</v>
          </cell>
          <cell r="L2714" t="str">
            <v>Still Red</v>
          </cell>
          <cell r="M2714" t="str">
            <v>Good</v>
          </cell>
          <cell r="N2714">
            <v>2.0139999999999998</v>
          </cell>
          <cell r="O2714">
            <v>2.6718999999999999</v>
          </cell>
        </row>
        <row r="2715">
          <cell r="B2715">
            <v>29917</v>
          </cell>
          <cell r="C2715" t="str">
            <v>PULPO ALBARINO 75X6</v>
          </cell>
          <cell r="D2715" t="str">
            <v>Pulpo, Albariño Pagos del Rey, Rías Baixas</v>
          </cell>
          <cell r="E2715" t="str">
            <v>EA</v>
          </cell>
          <cell r="F2715">
            <v>6</v>
          </cell>
          <cell r="G2715" t="str">
            <v>75 cl x 6</v>
          </cell>
          <cell r="H2715" t="str">
            <v>S</v>
          </cell>
          <cell r="I2715" t="str">
            <v>Spain</v>
          </cell>
          <cell r="J2715" t="str">
            <v>Spain</v>
          </cell>
          <cell r="K2715" t="str">
            <v>Galicia</v>
          </cell>
          <cell r="L2715" t="str">
            <v>Still White</v>
          </cell>
          <cell r="M2715" t="str">
            <v>Good</v>
          </cell>
          <cell r="N2715">
            <v>5.1280000000000001</v>
          </cell>
          <cell r="O2715">
            <v>2.6718999999999999</v>
          </cell>
        </row>
        <row r="2716">
          <cell r="B2716">
            <v>37459</v>
          </cell>
          <cell r="C2716" t="str">
            <v>PULPO NZ SAUV BLANC 75X6</v>
          </cell>
          <cell r="D2716" t="str">
            <v>Pulpo Sauvignon Blanc, Marlborough</v>
          </cell>
          <cell r="E2716" t="str">
            <v>EA</v>
          </cell>
          <cell r="F2716">
            <v>6</v>
          </cell>
          <cell r="G2716" t="str">
            <v>75 cl x 6</v>
          </cell>
          <cell r="H2716" t="str">
            <v>S</v>
          </cell>
          <cell r="I2716" t="str">
            <v>New Zealand</v>
          </cell>
          <cell r="J2716" t="str">
            <v>New Zealand</v>
          </cell>
          <cell r="K2716" t="str">
            <v>Marlborough</v>
          </cell>
          <cell r="L2716" t="str">
            <v>Still White</v>
          </cell>
          <cell r="M2716" t="str">
            <v>Good</v>
          </cell>
          <cell r="N2716">
            <v>3.9571000000000001</v>
          </cell>
          <cell r="O2716">
            <v>2.6718999999999999</v>
          </cell>
        </row>
        <row r="2717">
          <cell r="B2717">
            <v>40844</v>
          </cell>
          <cell r="C2717" t="str">
            <v>PULPO WEST CAPE SAUV B 75X6</v>
          </cell>
          <cell r="D2717" t="str">
            <v>Pulpo Sauvignon Blanc, Western Cape</v>
          </cell>
          <cell r="E2717" t="str">
            <v>EA</v>
          </cell>
          <cell r="F2717">
            <v>6</v>
          </cell>
          <cell r="G2717" t="str">
            <v>75 cl x 6</v>
          </cell>
          <cell r="H2717" t="str">
            <v>S</v>
          </cell>
          <cell r="I2717" t="str">
            <v>South Africa</v>
          </cell>
          <cell r="J2717" t="str">
            <v>South Africa</v>
          </cell>
          <cell r="K2717" t="str">
            <v>Western Cape</v>
          </cell>
          <cell r="L2717" t="str">
            <v>Still White</v>
          </cell>
          <cell r="M2717" t="str">
            <v>Price Fighter</v>
          </cell>
          <cell r="N2717">
            <v>2.2860999999999998</v>
          </cell>
          <cell r="O2717">
            <v>2.6718999999999999</v>
          </cell>
        </row>
        <row r="2718">
          <cell r="B2718">
            <v>29959</v>
          </cell>
          <cell r="C2718" t="str">
            <v>ORG TORRE BEATI MONTEPUL 75X12</v>
          </cell>
          <cell r="D2718" t="str">
            <v>Montepulciano d'Abruzzo, Organic, Torre dei Beati</v>
          </cell>
          <cell r="E2718" t="str">
            <v>EA</v>
          </cell>
          <cell r="F2718">
            <v>12</v>
          </cell>
          <cell r="G2718" t="str">
            <v>75 cl x 12</v>
          </cell>
          <cell r="H2718" t="str">
            <v>S</v>
          </cell>
          <cell r="I2718" t="str">
            <v>Italy</v>
          </cell>
          <cell r="J2718" t="str">
            <v>Italy</v>
          </cell>
          <cell r="K2718" t="str">
            <v>Abruzzo</v>
          </cell>
          <cell r="L2718" t="str">
            <v>Still Red</v>
          </cell>
          <cell r="M2718" t="str">
            <v>Better</v>
          </cell>
          <cell r="N2718">
            <v>7.1463999999999999</v>
          </cell>
          <cell r="O2718">
            <v>2.6718999999999999</v>
          </cell>
        </row>
        <row r="2719">
          <cell r="B2719">
            <v>29960</v>
          </cell>
          <cell r="C2719" t="str">
            <v>ORG TRRE BEATI PEC GRLLI 75X12</v>
          </cell>
          <cell r="D2719" t="str">
            <v>Pecorino Abruzzo, Bianchi Grilli, Organic, Torre dei Beati</v>
          </cell>
          <cell r="E2719" t="str">
            <v>EA</v>
          </cell>
          <cell r="F2719">
            <v>12</v>
          </cell>
          <cell r="G2719" t="str">
            <v>75 cl x 12</v>
          </cell>
          <cell r="H2719" t="str">
            <v>S</v>
          </cell>
          <cell r="I2719" t="str">
            <v>Italy</v>
          </cell>
          <cell r="J2719" t="str">
            <v>Italy</v>
          </cell>
          <cell r="K2719" t="str">
            <v>Abruzzo</v>
          </cell>
          <cell r="L2719" t="str">
            <v>Still White</v>
          </cell>
          <cell r="M2719" t="str">
            <v>Better</v>
          </cell>
          <cell r="N2719">
            <v>10.699</v>
          </cell>
          <cell r="O2719">
            <v>2.6718999999999999</v>
          </cell>
        </row>
        <row r="2720">
          <cell r="B2720">
            <v>29961</v>
          </cell>
          <cell r="C2720" t="str">
            <v>ORG TORRE BEATI PEC FIOR 75X12</v>
          </cell>
          <cell r="D2720" t="str">
            <v>Pecorino Abruzzo, Giocheremo con I Fiori, Organic, Torre dei Beati</v>
          </cell>
          <cell r="E2720" t="str">
            <v>EA</v>
          </cell>
          <cell r="F2720">
            <v>12</v>
          </cell>
          <cell r="G2720" t="str">
            <v>75 cl x 12</v>
          </cell>
          <cell r="H2720" t="str">
            <v>S</v>
          </cell>
          <cell r="I2720" t="str">
            <v>Italy</v>
          </cell>
          <cell r="J2720" t="str">
            <v>Italy</v>
          </cell>
          <cell r="K2720" t="str">
            <v>Abruzzo</v>
          </cell>
          <cell r="L2720" t="str">
            <v>Still White</v>
          </cell>
          <cell r="M2720" t="str">
            <v>Better</v>
          </cell>
          <cell r="N2720">
            <v>7.7077999999999998</v>
          </cell>
          <cell r="O2720">
            <v>2.6718999999999999</v>
          </cell>
        </row>
        <row r="2721">
          <cell r="B2721">
            <v>29958</v>
          </cell>
          <cell r="C2721" t="str">
            <v>ORG TORRE BEATI COCCIAPAZZA 75</v>
          </cell>
          <cell r="D2721" t="str">
            <v>Montepulciano d'Abruzzo, Cocciapazza, Organic, Torre dei Beati</v>
          </cell>
          <cell r="E2721" t="str">
            <v>EA</v>
          </cell>
          <cell r="F2721">
            <v>6</v>
          </cell>
          <cell r="G2721" t="str">
            <v>75 cl x 6</v>
          </cell>
          <cell r="H2721" t="str">
            <v>S</v>
          </cell>
          <cell r="I2721" t="str">
            <v>Italy</v>
          </cell>
          <cell r="J2721" t="str">
            <v>Italy</v>
          </cell>
          <cell r="K2721" t="str">
            <v>Abruzzo</v>
          </cell>
          <cell r="L2721" t="str">
            <v>Still Red</v>
          </cell>
          <cell r="M2721" t="str">
            <v>Best</v>
          </cell>
          <cell r="N2721">
            <v>13.925800000000001</v>
          </cell>
          <cell r="O2721">
            <v>2.6718999999999999</v>
          </cell>
        </row>
        <row r="2722">
          <cell r="B2722">
            <v>29980</v>
          </cell>
          <cell r="C2722" t="str">
            <v>CORRIDA TEMPRANILLO 75X6</v>
          </cell>
          <cell r="D2722" t="str">
            <v>Corrida Tempranillo, Spain (Stonegate and Glasgow &amp; Park Royal Only)</v>
          </cell>
          <cell r="E2722" t="str">
            <v>EA</v>
          </cell>
          <cell r="F2722">
            <v>6</v>
          </cell>
          <cell r="G2722" t="str">
            <v>75 cl x 6</v>
          </cell>
          <cell r="H2722" t="str">
            <v>S</v>
          </cell>
          <cell r="I2722" t="str">
            <v>Spain</v>
          </cell>
          <cell r="J2722" t="str">
            <v>Spain</v>
          </cell>
          <cell r="K2722" t="str">
            <v>Spain</v>
          </cell>
          <cell r="L2722" t="str">
            <v>Still Red</v>
          </cell>
          <cell r="M2722" t="str">
            <v>Price Fighter</v>
          </cell>
          <cell r="N2722">
            <v>1.5710999999999999</v>
          </cell>
          <cell r="O2722">
            <v>2.6718999999999999</v>
          </cell>
        </row>
        <row r="2723">
          <cell r="B2723">
            <v>29981</v>
          </cell>
          <cell r="C2723" t="str">
            <v>CORRIDA TEMP ROSE 75X6</v>
          </cell>
          <cell r="D2723" t="str">
            <v>Corrida Tempranillo Rosado, Spain (Stonegate &amp; Glasgow &amp; Park Royal Only)</v>
          </cell>
          <cell r="E2723" t="str">
            <v>EA</v>
          </cell>
          <cell r="F2723">
            <v>6</v>
          </cell>
          <cell r="G2723" t="str">
            <v>75 cl x 6</v>
          </cell>
          <cell r="H2723" t="str">
            <v>S</v>
          </cell>
          <cell r="I2723" t="str">
            <v>Spain</v>
          </cell>
          <cell r="J2723" t="str">
            <v>Spain</v>
          </cell>
          <cell r="K2723" t="str">
            <v>Spain</v>
          </cell>
          <cell r="L2723" t="str">
            <v>Still Rose</v>
          </cell>
          <cell r="M2723" t="str">
            <v>Price Fighter</v>
          </cell>
          <cell r="N2723">
            <v>1.5710999999999999</v>
          </cell>
          <cell r="O2723">
            <v>2.6718999999999999</v>
          </cell>
        </row>
        <row r="2724">
          <cell r="B2724">
            <v>29982</v>
          </cell>
          <cell r="C2724" t="str">
            <v>CORRIDA VERDEJO 75X6</v>
          </cell>
          <cell r="D2724" t="str">
            <v>Corrida Verdejo, Spain (Stonegate &amp; Glasgow &amp; Park Royal)</v>
          </cell>
          <cell r="E2724" t="str">
            <v>EA</v>
          </cell>
          <cell r="F2724">
            <v>6</v>
          </cell>
          <cell r="G2724" t="str">
            <v>75 cl x 6</v>
          </cell>
          <cell r="H2724" t="str">
            <v>S</v>
          </cell>
          <cell r="I2724" t="str">
            <v>Spain</v>
          </cell>
          <cell r="J2724" t="str">
            <v>Spain</v>
          </cell>
          <cell r="K2724" t="str">
            <v>Spain</v>
          </cell>
          <cell r="L2724" t="str">
            <v>Still White</v>
          </cell>
          <cell r="M2724" t="str">
            <v>Price Fighter</v>
          </cell>
          <cell r="N2724">
            <v>1.5710999999999999</v>
          </cell>
          <cell r="O2724">
            <v>2.6718999999999999</v>
          </cell>
        </row>
        <row r="2725">
          <cell r="B2725">
            <v>29983</v>
          </cell>
          <cell r="C2725" t="str">
            <v>EL ZONDAZ TEMPRANILLO 75X6</v>
          </cell>
          <cell r="D2725" t="str">
            <v>El Zondaz Temrpanillo, Spain (Stonegate &amp; Glasgow &amp; Park Royal Only)</v>
          </cell>
          <cell r="E2725" t="str">
            <v>EA</v>
          </cell>
          <cell r="F2725">
            <v>6</v>
          </cell>
          <cell r="G2725" t="str">
            <v>75 cl x 6</v>
          </cell>
          <cell r="H2725" t="str">
            <v>S</v>
          </cell>
          <cell r="I2725" t="str">
            <v>Spain</v>
          </cell>
          <cell r="J2725" t="str">
            <v>Spain</v>
          </cell>
          <cell r="K2725" t="str">
            <v>Spain</v>
          </cell>
          <cell r="L2725" t="str">
            <v>Still Red</v>
          </cell>
          <cell r="M2725" t="str">
            <v>Price Fighter</v>
          </cell>
          <cell r="N2725">
            <v>1.5710999999999999</v>
          </cell>
          <cell r="O2725">
            <v>2.6718999999999999</v>
          </cell>
        </row>
        <row r="2726">
          <cell r="B2726">
            <v>29984</v>
          </cell>
          <cell r="C2726" t="str">
            <v>EL ZONDAZ TEMP ROSE 75X6</v>
          </cell>
          <cell r="D2726" t="str">
            <v>El Zondaz Tempranillo Rosado, Spain (Stonegate &amp; Glasgow &amp; Park Royal Only)</v>
          </cell>
          <cell r="E2726" t="str">
            <v>EA</v>
          </cell>
          <cell r="F2726">
            <v>6</v>
          </cell>
          <cell r="G2726" t="str">
            <v>75 cl x 6</v>
          </cell>
          <cell r="H2726" t="str">
            <v>S</v>
          </cell>
          <cell r="I2726" t="str">
            <v>Spain</v>
          </cell>
          <cell r="J2726" t="str">
            <v>Spain</v>
          </cell>
          <cell r="K2726" t="str">
            <v>Spain</v>
          </cell>
          <cell r="L2726" t="str">
            <v>Still Rose</v>
          </cell>
          <cell r="M2726" t="str">
            <v>Price Fighter</v>
          </cell>
          <cell r="N2726">
            <v>1.5710999999999999</v>
          </cell>
          <cell r="O2726">
            <v>2.6718999999999999</v>
          </cell>
        </row>
        <row r="2727">
          <cell r="B2727">
            <v>29985</v>
          </cell>
          <cell r="C2727" t="str">
            <v>EL ZONDAZ VERDEJO 75X6</v>
          </cell>
          <cell r="D2727" t="str">
            <v>El Zondaz Verdejo, Spain (Stonegate &amp; Glasgow &amp; Runcorn)</v>
          </cell>
          <cell r="E2727" t="str">
            <v>EA</v>
          </cell>
          <cell r="F2727">
            <v>6</v>
          </cell>
          <cell r="G2727" t="str">
            <v>75 cl x 6</v>
          </cell>
          <cell r="H2727" t="str">
            <v>S</v>
          </cell>
          <cell r="I2727" t="str">
            <v>Spain</v>
          </cell>
          <cell r="J2727" t="str">
            <v>Spain</v>
          </cell>
          <cell r="K2727" t="str">
            <v>Spain</v>
          </cell>
          <cell r="L2727" t="str">
            <v>Still White</v>
          </cell>
          <cell r="M2727" t="str">
            <v>Price Fighter</v>
          </cell>
          <cell r="N2727">
            <v>1.5710999999999999</v>
          </cell>
          <cell r="O2727">
            <v>2.6718999999999999</v>
          </cell>
        </row>
        <row r="2728">
          <cell r="B2728">
            <v>30472</v>
          </cell>
          <cell r="C2728" t="str">
            <v>VICCHIOMAGGIO AGOSTINO 75X12</v>
          </cell>
          <cell r="D2728" t="str">
            <v>Chianti Classico, Riserva Agostino Petri da Vicchiomaggio</v>
          </cell>
          <cell r="E2728" t="str">
            <v>EA</v>
          </cell>
          <cell r="F2728">
            <v>12</v>
          </cell>
          <cell r="G2728" t="str">
            <v>75 cl x 12</v>
          </cell>
          <cell r="H2728" t="str">
            <v>U</v>
          </cell>
          <cell r="I2728" t="str">
            <v>Italy</v>
          </cell>
          <cell r="J2728" t="str">
            <v>Italy</v>
          </cell>
          <cell r="K2728" t="str">
            <v>Toscana</v>
          </cell>
          <cell r="L2728" t="str">
            <v>Still Red</v>
          </cell>
          <cell r="M2728" t="str">
            <v>Better</v>
          </cell>
          <cell r="N2728">
            <v>6.9969000000000001</v>
          </cell>
          <cell r="O2728">
            <v>2.6718999999999999</v>
          </cell>
        </row>
        <row r="2729">
          <cell r="B2729">
            <v>30473</v>
          </cell>
          <cell r="C2729" t="str">
            <v>VICCHIOMAGGIO SAN JACOPO 75X12</v>
          </cell>
          <cell r="D2729" t="str">
            <v>Chianti Classico, San Jacopo da Vicchiomaggio</v>
          </cell>
          <cell r="E2729" t="str">
            <v>EA</v>
          </cell>
          <cell r="F2729">
            <v>12</v>
          </cell>
          <cell r="G2729" t="str">
            <v>75 cl x 12</v>
          </cell>
          <cell r="H2729" t="str">
            <v>U</v>
          </cell>
          <cell r="I2729" t="str">
            <v>Italy</v>
          </cell>
          <cell r="J2729" t="str">
            <v>Italy</v>
          </cell>
          <cell r="K2729" t="str">
            <v>Toscana</v>
          </cell>
          <cell r="L2729" t="str">
            <v>Still Red</v>
          </cell>
          <cell r="M2729" t="str">
            <v>Better</v>
          </cell>
          <cell r="N2729">
            <v>5.0583</v>
          </cell>
          <cell r="O2729">
            <v>2.6718999999999999</v>
          </cell>
        </row>
        <row r="2730">
          <cell r="B2730">
            <v>30471</v>
          </cell>
          <cell r="C2730" t="str">
            <v>VICCHIOMAGGIO RIPA MORE 75X6</v>
          </cell>
          <cell r="D2730" t="str">
            <v>Ripa delle More Toscana, Castello Vicchiomaggio</v>
          </cell>
          <cell r="E2730" t="str">
            <v>EA</v>
          </cell>
          <cell r="F2730">
            <v>6</v>
          </cell>
          <cell r="G2730" t="str">
            <v>75 cl x 6</v>
          </cell>
          <cell r="H2730" t="str">
            <v>U</v>
          </cell>
          <cell r="I2730" t="str">
            <v>Italy</v>
          </cell>
          <cell r="J2730" t="str">
            <v>Italy</v>
          </cell>
          <cell r="K2730" t="str">
            <v>Toscana</v>
          </cell>
          <cell r="L2730" t="str">
            <v>Still Red</v>
          </cell>
          <cell r="M2730" t="str">
            <v>Best</v>
          </cell>
          <cell r="N2730">
            <v>11.3956</v>
          </cell>
          <cell r="O2730">
            <v>2.6718999999999999</v>
          </cell>
        </row>
        <row r="2731">
          <cell r="B2731">
            <v>30474</v>
          </cell>
          <cell r="C2731" t="str">
            <v>VICCHIOMAGGIO LA PRIMA 75X6</v>
          </cell>
          <cell r="D2731" t="str">
            <v>Chianti Classico Gran Selezione, La Prima, Castello Vicchiomaggio</v>
          </cell>
          <cell r="E2731" t="str">
            <v>EA</v>
          </cell>
          <cell r="F2731">
            <v>6</v>
          </cell>
          <cell r="G2731" t="str">
            <v>75 cl x 6</v>
          </cell>
          <cell r="H2731" t="str">
            <v>U</v>
          </cell>
          <cell r="I2731" t="str">
            <v>Italy</v>
          </cell>
          <cell r="J2731" t="str">
            <v>Italy</v>
          </cell>
          <cell r="K2731" t="str">
            <v>Toscana</v>
          </cell>
          <cell r="L2731" t="str">
            <v>Still Red</v>
          </cell>
          <cell r="M2731" t="str">
            <v>Best</v>
          </cell>
          <cell r="N2731">
            <v>15.832100000000001</v>
          </cell>
          <cell r="O2731">
            <v>2.6718999999999999</v>
          </cell>
        </row>
        <row r="2732">
          <cell r="B2732">
            <v>37211</v>
          </cell>
          <cell r="C2732" t="str">
            <v>VICCHIOMAGGIO VEGAN 75X6</v>
          </cell>
          <cell r="D2732" t="str">
            <v>Vegan Chianti Classico Riserva, Castello Vicchiomaggio</v>
          </cell>
          <cell r="E2732" t="str">
            <v>EA</v>
          </cell>
          <cell r="F2732">
            <v>6</v>
          </cell>
          <cell r="G2732" t="str">
            <v>75 cl x 6</v>
          </cell>
          <cell r="H2732" t="str">
            <v>U</v>
          </cell>
          <cell r="I2732" t="str">
            <v>Italy</v>
          </cell>
          <cell r="J2732" t="str">
            <v>Italy</v>
          </cell>
          <cell r="K2732" t="str">
            <v>Toscana</v>
          </cell>
          <cell r="L2732" t="str">
            <v>Still Red</v>
          </cell>
          <cell r="M2732" t="str">
            <v>Better</v>
          </cell>
          <cell r="N2732">
            <v>7.8936999999999999</v>
          </cell>
          <cell r="O2732">
            <v>2.6718999999999999</v>
          </cell>
        </row>
        <row r="2733">
          <cell r="B2733">
            <v>30470</v>
          </cell>
          <cell r="C2733" t="str">
            <v>VICCHIOMAGGIO FSM 75X3</v>
          </cell>
          <cell r="D2733" t="str">
            <v>FSM, Castello Vicchiomaggio</v>
          </cell>
          <cell r="E2733" t="str">
            <v>EA</v>
          </cell>
          <cell r="F2733">
            <v>3</v>
          </cell>
          <cell r="G2733" t="str">
            <v>75 cl x 3</v>
          </cell>
          <cell r="H2733" t="str">
            <v>U</v>
          </cell>
          <cell r="I2733" t="str">
            <v>Italy</v>
          </cell>
          <cell r="J2733" t="str">
            <v>Italy</v>
          </cell>
          <cell r="K2733" t="str">
            <v>Toscana</v>
          </cell>
          <cell r="L2733" t="str">
            <v>Still Red</v>
          </cell>
          <cell r="M2733" t="str">
            <v>Best</v>
          </cell>
          <cell r="N2733">
            <v>84.338200000000001</v>
          </cell>
          <cell r="O2733">
            <v>2.6718999999999999</v>
          </cell>
        </row>
        <row r="2734">
          <cell r="B2734">
            <v>68264</v>
          </cell>
          <cell r="C2734" t="str">
            <v>PAOLO SCAVINO BAROLO 04 75X12</v>
          </cell>
          <cell r="D2734" t="str">
            <v>Paolo Scavino Barolo Bric del Fiasc 2004</v>
          </cell>
          <cell r="E2734" t="str">
            <v>EA</v>
          </cell>
          <cell r="F2734">
            <v>12</v>
          </cell>
          <cell r="G2734" t="str">
            <v>75 cl x 12</v>
          </cell>
          <cell r="H2734" t="str">
            <v>U</v>
          </cell>
          <cell r="I2734" t="str">
            <v>Italy</v>
          </cell>
          <cell r="J2734" t="str">
            <v>Italy</v>
          </cell>
          <cell r="K2734" t="str">
            <v>Campania</v>
          </cell>
          <cell r="M2734" t="str">
            <v>Fine Wine</v>
          </cell>
          <cell r="N2734">
            <v>68.333299999999994</v>
          </cell>
          <cell r="O2734">
            <v>2.6718999999999999</v>
          </cell>
        </row>
        <row r="2735">
          <cell r="B2735">
            <v>76081</v>
          </cell>
          <cell r="C2735" t="str">
            <v>COLIN MOREY MEURS NARV 16 75X6</v>
          </cell>
          <cell r="D2735" t="str">
            <v>Pierre-Yves Colin-Morey Meursault Les Narvaux 2016</v>
          </cell>
          <cell r="E2735" t="str">
            <v>EA</v>
          </cell>
          <cell r="F2735">
            <v>6</v>
          </cell>
          <cell r="G2735" t="str">
            <v>75 cl x 6</v>
          </cell>
          <cell r="H2735" t="str">
            <v>U</v>
          </cell>
          <cell r="I2735" t="str">
            <v>France</v>
          </cell>
          <cell r="J2735" t="str">
            <v>France</v>
          </cell>
          <cell r="K2735" t="str">
            <v>Burgundy</v>
          </cell>
          <cell r="L2735" t="str">
            <v>Still White</v>
          </cell>
          <cell r="M2735" t="str">
            <v>Fine Wine</v>
          </cell>
          <cell r="N2735">
            <v>85.092500000000001</v>
          </cell>
          <cell r="O2735">
            <v>2.6718999999999999</v>
          </cell>
        </row>
        <row r="2736">
          <cell r="B2736">
            <v>41910</v>
          </cell>
          <cell r="C2736" t="str">
            <v>VISTARINO COSTA DEL NERO 75X6</v>
          </cell>
          <cell r="D2736" t="str">
            <v>Costa del Nero Pinot Nero Dell Oltrepo Pavese Doc</v>
          </cell>
          <cell r="E2736" t="str">
            <v>EA</v>
          </cell>
          <cell r="F2736">
            <v>6</v>
          </cell>
          <cell r="G2736" t="str">
            <v>75 cl x 6</v>
          </cell>
          <cell r="H2736" t="str">
            <v>S</v>
          </cell>
          <cell r="I2736" t="str">
            <v>Italy</v>
          </cell>
          <cell r="J2736" t="str">
            <v>Italy</v>
          </cell>
          <cell r="K2736" t="str">
            <v>Lombardia</v>
          </cell>
          <cell r="L2736" t="str">
            <v>Still Red</v>
          </cell>
          <cell r="M2736" t="str">
            <v>Better</v>
          </cell>
          <cell r="N2736">
            <v>7.7328000000000001</v>
          </cell>
          <cell r="O2736">
            <v>2.6718999999999999</v>
          </cell>
        </row>
        <row r="2737">
          <cell r="B2737">
            <v>41911</v>
          </cell>
          <cell r="C2737" t="str">
            <v>VISTARINO PERNICE 75X6</v>
          </cell>
          <cell r="D2737" t="str">
            <v>Pernice Pinot Nero Dell'Oltrepò Pavese Doc</v>
          </cell>
          <cell r="E2737" t="str">
            <v>EA</v>
          </cell>
          <cell r="F2737">
            <v>6</v>
          </cell>
          <cell r="G2737" t="str">
            <v>75 cl x 6</v>
          </cell>
          <cell r="H2737" t="str">
            <v>S</v>
          </cell>
          <cell r="I2737" t="str">
            <v>Italy</v>
          </cell>
          <cell r="J2737" t="str">
            <v>Italy</v>
          </cell>
          <cell r="K2737" t="str">
            <v>Lombardia</v>
          </cell>
          <cell r="L2737" t="str">
            <v>Sparkling White</v>
          </cell>
          <cell r="M2737" t="str">
            <v>Best</v>
          </cell>
          <cell r="N2737">
            <v>17.1188</v>
          </cell>
          <cell r="O2737">
            <v>2.6718999999999999</v>
          </cell>
        </row>
        <row r="2738">
          <cell r="B2738">
            <v>41912</v>
          </cell>
          <cell r="C2738" t="str">
            <v>VISTARINO PINOT NERO 75X6</v>
          </cell>
          <cell r="D2738" t="str">
            <v>Conte Vistarino Pinot Nero Dell'Oltrepo Pavese Doc</v>
          </cell>
          <cell r="E2738" t="str">
            <v>EA</v>
          </cell>
          <cell r="F2738">
            <v>6</v>
          </cell>
          <cell r="G2738" t="str">
            <v>75 cl x 6</v>
          </cell>
          <cell r="H2738" t="str">
            <v>S</v>
          </cell>
          <cell r="I2738" t="str">
            <v>Italy</v>
          </cell>
          <cell r="J2738" t="str">
            <v>Italy</v>
          </cell>
          <cell r="K2738" t="str">
            <v>Lombardia</v>
          </cell>
          <cell r="L2738" t="str">
            <v>Still Red</v>
          </cell>
          <cell r="M2738" t="str">
            <v>Better</v>
          </cell>
          <cell r="N2738">
            <v>6.1539000000000001</v>
          </cell>
          <cell r="O2738">
            <v>2.6718999999999999</v>
          </cell>
        </row>
        <row r="2739">
          <cell r="B2739">
            <v>41913</v>
          </cell>
          <cell r="C2739" t="str">
            <v>VISTARINO ST VALIER BDN 75X6</v>
          </cell>
          <cell r="D2739" t="str">
            <v>St. Valier Blanc de Noir Pinot Nero Bianco Dell'Oltrepo Pavese Doc</v>
          </cell>
          <cell r="E2739" t="str">
            <v>EA</v>
          </cell>
          <cell r="F2739">
            <v>6</v>
          </cell>
          <cell r="G2739" t="str">
            <v>75 cl x 6</v>
          </cell>
          <cell r="H2739" t="str">
            <v>S</v>
          </cell>
          <cell r="I2739" t="str">
            <v>Italy</v>
          </cell>
          <cell r="J2739" t="str">
            <v>Italy</v>
          </cell>
          <cell r="K2739" t="str">
            <v>Lombardia</v>
          </cell>
          <cell r="L2739" t="str">
            <v>Still White</v>
          </cell>
          <cell r="M2739" t="str">
            <v>Better</v>
          </cell>
          <cell r="N2739">
            <v>5.8688000000000002</v>
          </cell>
          <cell r="O2739">
            <v>2.6718999999999999</v>
          </cell>
        </row>
        <row r="2740">
          <cell r="B2740">
            <v>41949</v>
          </cell>
          <cell r="C2740" t="str">
            <v>VISTARINO TAVERNETTO 75X6</v>
          </cell>
          <cell r="D2740" t="str">
            <v>Tavernetto Pinot Nero Dell'Oltrepò Pavese Doc</v>
          </cell>
          <cell r="E2740" t="str">
            <v>EA</v>
          </cell>
          <cell r="F2740">
            <v>6</v>
          </cell>
          <cell r="G2740" t="str">
            <v>75 cl x 6</v>
          </cell>
          <cell r="H2740" t="str">
            <v>S</v>
          </cell>
          <cell r="I2740" t="str">
            <v>Italy</v>
          </cell>
          <cell r="J2740" t="str">
            <v>Italy</v>
          </cell>
          <cell r="K2740" t="str">
            <v>Lombardia</v>
          </cell>
          <cell r="L2740" t="str">
            <v>Sparkling White</v>
          </cell>
          <cell r="M2740" t="str">
            <v>Best</v>
          </cell>
          <cell r="N2740">
            <v>12.1188</v>
          </cell>
          <cell r="O2740">
            <v>2.6718999999999999</v>
          </cell>
        </row>
        <row r="2741">
          <cell r="B2741">
            <v>42812</v>
          </cell>
          <cell r="C2741" t="str">
            <v>VISTARINO BUTTAFUOCO PN 75X6</v>
          </cell>
          <cell r="D2741" t="str">
            <v>Conte Vistarino Buttafuoco dell'Oltrepo Pavese DOC</v>
          </cell>
          <cell r="E2741" t="str">
            <v>CS</v>
          </cell>
          <cell r="F2741">
            <v>1</v>
          </cell>
          <cell r="G2741" t="str">
            <v>75 cl x 6</v>
          </cell>
          <cell r="H2741" t="str">
            <v>S</v>
          </cell>
          <cell r="I2741" t="str">
            <v>Italy</v>
          </cell>
          <cell r="J2741" t="str">
            <v>Italy</v>
          </cell>
          <cell r="K2741" t="str">
            <v>Lombardia</v>
          </cell>
          <cell r="L2741" t="str">
            <v>Still Red</v>
          </cell>
          <cell r="M2741" t="str">
            <v>Good</v>
          </cell>
          <cell r="N2741">
            <v>21.3461</v>
          </cell>
          <cell r="O2741">
            <v>16.031300000000002</v>
          </cell>
        </row>
        <row r="2742">
          <cell r="B2742">
            <v>42813</v>
          </cell>
          <cell r="C2742" t="str">
            <v>VISTARINO CHARMAT ROSE 75X6</v>
          </cell>
          <cell r="D2742" t="str">
            <v>Conte Vistarino Metodo Charmat Brut Rose</v>
          </cell>
          <cell r="E2742" t="str">
            <v>CS</v>
          </cell>
          <cell r="F2742">
            <v>1</v>
          </cell>
          <cell r="G2742" t="str">
            <v>75 cl x 6</v>
          </cell>
          <cell r="H2742" t="str">
            <v>S</v>
          </cell>
          <cell r="I2742" t="str">
            <v>Italy</v>
          </cell>
          <cell r="J2742" t="str">
            <v>Italy</v>
          </cell>
          <cell r="K2742" t="str">
            <v>Lombardia</v>
          </cell>
          <cell r="L2742" t="str">
            <v>Sparkling Rose</v>
          </cell>
          <cell r="M2742" t="str">
            <v>Sparkling Wine Rose</v>
          </cell>
          <cell r="N2742">
            <v>30</v>
          </cell>
          <cell r="O2742">
            <v>16.031300000000002</v>
          </cell>
        </row>
        <row r="2743">
          <cell r="B2743">
            <v>42814</v>
          </cell>
          <cell r="C2743" t="str">
            <v>VISTARINO COSTIOLO FRIZ 75X6</v>
          </cell>
          <cell r="D2743" t="str">
            <v>Conte Vistarino Costiolo Sangue di Giuda dell'Oltrepo Pavese Frizzante DOC</v>
          </cell>
          <cell r="E2743" t="str">
            <v>CS</v>
          </cell>
          <cell r="F2743">
            <v>1</v>
          </cell>
          <cell r="G2743" t="str">
            <v>75 cl x 6</v>
          </cell>
          <cell r="H2743" t="str">
            <v>S</v>
          </cell>
          <cell r="I2743" t="str">
            <v>Italy</v>
          </cell>
          <cell r="J2743" t="str">
            <v>Italy</v>
          </cell>
          <cell r="K2743" t="str">
            <v>Lombardia</v>
          </cell>
          <cell r="L2743" t="str">
            <v>Sparkling Red</v>
          </cell>
          <cell r="M2743" t="str">
            <v>Good</v>
          </cell>
          <cell r="N2743">
            <v>24.736799999999999</v>
          </cell>
          <cell r="O2743">
            <v>7.8026</v>
          </cell>
        </row>
        <row r="2744">
          <cell r="B2744">
            <v>42815</v>
          </cell>
          <cell r="C2744" t="str">
            <v>VISTARINO MARIA NOVELLA 75X6</v>
          </cell>
          <cell r="D2744" t="str">
            <v>Conte Vistarino Maria Novella Pinot Nero Rose Dell'Oltrepo Pavese Doc</v>
          </cell>
          <cell r="E2744" t="str">
            <v>CS</v>
          </cell>
          <cell r="F2744">
            <v>1</v>
          </cell>
          <cell r="G2744" t="str">
            <v>75 cl x 6</v>
          </cell>
          <cell r="H2744" t="str">
            <v>S</v>
          </cell>
          <cell r="I2744" t="str">
            <v>Italy</v>
          </cell>
          <cell r="J2744" t="str">
            <v>Italy</v>
          </cell>
          <cell r="K2744" t="str">
            <v>Lombardia</v>
          </cell>
          <cell r="L2744" t="str">
            <v>Still Red</v>
          </cell>
          <cell r="M2744" t="str">
            <v>Good</v>
          </cell>
          <cell r="N2744">
            <v>31.052600000000002</v>
          </cell>
          <cell r="O2744">
            <v>16.031300000000002</v>
          </cell>
        </row>
        <row r="2745">
          <cell r="B2745">
            <v>42816</v>
          </cell>
          <cell r="C2745" t="str">
            <v>VISTARINO MERLINO PG MV 75X6</v>
          </cell>
          <cell r="D2745" t="str">
            <v>Conte Vistarino Merlino Pinot Grigio Dell'Oltrepo Pavese Doc</v>
          </cell>
          <cell r="E2745" t="str">
            <v>CS</v>
          </cell>
          <cell r="F2745">
            <v>1</v>
          </cell>
          <cell r="G2745" t="str">
            <v>75 cl x 6</v>
          </cell>
          <cell r="H2745" t="str">
            <v>S</v>
          </cell>
          <cell r="I2745" t="str">
            <v>Italy</v>
          </cell>
          <cell r="J2745" t="str">
            <v>Italy</v>
          </cell>
          <cell r="K2745" t="str">
            <v>Lombardia</v>
          </cell>
          <cell r="L2745" t="str">
            <v>Still White</v>
          </cell>
          <cell r="M2745" t="str">
            <v>Good</v>
          </cell>
          <cell r="N2745">
            <v>28.421099999999999</v>
          </cell>
          <cell r="O2745">
            <v>16.031300000000002</v>
          </cell>
        </row>
        <row r="2746">
          <cell r="B2746">
            <v>45700</v>
          </cell>
          <cell r="C2746" t="str">
            <v>VISTARINO CEPAGE BRUT NV 75X6</v>
          </cell>
          <cell r="D2746" t="str">
            <v>Conte Vistarino Cepage Brut Pinot Nero Classic Method NV, Lombardia</v>
          </cell>
          <cell r="E2746" t="str">
            <v>EA</v>
          </cell>
          <cell r="F2746">
            <v>6</v>
          </cell>
          <cell r="G2746" t="str">
            <v>75 cl x 6</v>
          </cell>
          <cell r="H2746" t="str">
            <v>S</v>
          </cell>
          <cell r="I2746" t="str">
            <v>Italy</v>
          </cell>
          <cell r="J2746" t="str">
            <v>Italy</v>
          </cell>
          <cell r="K2746" t="str">
            <v>Lombardia</v>
          </cell>
          <cell r="L2746" t="str">
            <v>Sparkling White</v>
          </cell>
          <cell r="M2746" t="str">
            <v>Better</v>
          </cell>
          <cell r="N2746">
            <v>9.3117000000000001</v>
          </cell>
          <cell r="O2746">
            <v>2.6718999999999999</v>
          </cell>
        </row>
        <row r="2747">
          <cell r="B2747">
            <v>41803</v>
          </cell>
          <cell r="C2747" t="str">
            <v>COMTESSE NEPLES ROSE NV 75X6</v>
          </cell>
          <cell r="D2747" t="str">
            <v>Comtesse de Neples Brut Rose NV</v>
          </cell>
          <cell r="E2747" t="str">
            <v>EA</v>
          </cell>
          <cell r="F2747">
            <v>6</v>
          </cell>
          <cell r="G2747" t="str">
            <v>75 cl x 6</v>
          </cell>
          <cell r="H2747" t="str">
            <v>U</v>
          </cell>
          <cell r="I2747" t="str">
            <v>France</v>
          </cell>
          <cell r="J2747" t="str">
            <v>France</v>
          </cell>
          <cell r="K2747" t="str">
            <v>Champagne</v>
          </cell>
          <cell r="L2747" t="str">
            <v>Sparkling Rose</v>
          </cell>
          <cell r="M2747" t="str">
            <v>Price Fighter</v>
          </cell>
          <cell r="N2747">
            <v>10.9649</v>
          </cell>
          <cell r="O2747">
            <v>2.6718999999999999</v>
          </cell>
        </row>
        <row r="2748">
          <cell r="B2748">
            <v>41804</v>
          </cell>
          <cell r="C2748" t="str">
            <v>COMTESSE NEPLES NV 75X6</v>
          </cell>
          <cell r="D2748" t="str">
            <v>Comtesse de Neples Brut NV</v>
          </cell>
          <cell r="E2748" t="str">
            <v>EA</v>
          </cell>
          <cell r="F2748">
            <v>6</v>
          </cell>
          <cell r="G2748" t="str">
            <v>75 cl x 6</v>
          </cell>
          <cell r="H2748" t="str">
            <v>U</v>
          </cell>
          <cell r="I2748" t="str">
            <v>France</v>
          </cell>
          <cell r="J2748" t="str">
            <v>France</v>
          </cell>
          <cell r="K2748" t="str">
            <v>Champagne</v>
          </cell>
          <cell r="L2748" t="str">
            <v>Sparkling White</v>
          </cell>
          <cell r="M2748" t="str">
            <v>Price Fighter</v>
          </cell>
          <cell r="N2748">
            <v>9.6491000000000007</v>
          </cell>
          <cell r="O2748">
            <v>2.6718999999999999</v>
          </cell>
        </row>
        <row r="2749">
          <cell r="B2749">
            <v>76229</v>
          </cell>
          <cell r="C2749" t="str">
            <v>FW LYNCH MOUSSAS 10 75X12</v>
          </cell>
          <cell r="D2749" t="str">
            <v>Chateau Lynch Moussas Pauillac 2010</v>
          </cell>
          <cell r="E2749" t="str">
            <v>EA</v>
          </cell>
          <cell r="F2749">
            <v>12</v>
          </cell>
          <cell r="G2749" t="str">
            <v>75 cl x 12</v>
          </cell>
          <cell r="H2749" t="str">
            <v>S</v>
          </cell>
          <cell r="I2749" t="str">
            <v>France</v>
          </cell>
          <cell r="J2749" t="str">
            <v>France</v>
          </cell>
          <cell r="K2749" t="str">
            <v>Bordeaux</v>
          </cell>
          <cell r="L2749" t="str">
            <v>Still Red</v>
          </cell>
          <cell r="M2749" t="str">
            <v>Fine Wine</v>
          </cell>
          <cell r="N2749">
            <v>32.565300000000001</v>
          </cell>
          <cell r="O2749">
            <v>2.6718999999999999</v>
          </cell>
        </row>
        <row r="2750">
          <cell r="B2750">
            <v>76079</v>
          </cell>
          <cell r="C2750" t="str">
            <v>FW GRASSO CHIN BAROLO 08 75X6</v>
          </cell>
          <cell r="D2750" t="str">
            <v>Elio Grasso Barolo Gavarini Vigna Chiniera 2008</v>
          </cell>
          <cell r="E2750" t="str">
            <v>EA</v>
          </cell>
          <cell r="F2750">
            <v>6</v>
          </cell>
          <cell r="G2750" t="str">
            <v>75 cl x 6</v>
          </cell>
          <cell r="H2750" t="str">
            <v>U</v>
          </cell>
          <cell r="I2750" t="str">
            <v>Italy</v>
          </cell>
          <cell r="J2750" t="str">
            <v>Italy</v>
          </cell>
          <cell r="K2750" t="str">
            <v>Piemonte</v>
          </cell>
          <cell r="L2750" t="str">
            <v>Still Red</v>
          </cell>
          <cell r="M2750" t="str">
            <v>Fine Wine</v>
          </cell>
          <cell r="N2750">
            <v>90.046300000000002</v>
          </cell>
          <cell r="O2750">
            <v>2.6718999999999999</v>
          </cell>
        </row>
        <row r="2751">
          <cell r="B2751">
            <v>43347</v>
          </cell>
          <cell r="C2751" t="str">
            <v>DOM DE EGLISE 14 75X6</v>
          </cell>
          <cell r="D2751" t="str">
            <v>Chateau du Domaine de l’Eglise Pomerol 2014, Bordeaux</v>
          </cell>
          <cell r="E2751" t="str">
            <v>EA</v>
          </cell>
          <cell r="F2751">
            <v>6</v>
          </cell>
          <cell r="G2751" t="str">
            <v>75 cl x 6</v>
          </cell>
          <cell r="H2751" t="str">
            <v>U</v>
          </cell>
          <cell r="I2751" t="str">
            <v>France</v>
          </cell>
          <cell r="J2751" t="str">
            <v>France</v>
          </cell>
          <cell r="K2751" t="str">
            <v>Bordeaux</v>
          </cell>
          <cell r="M2751" t="str">
            <v>Best</v>
          </cell>
          <cell r="N2751">
            <v>20.553100000000001</v>
          </cell>
          <cell r="O2751">
            <v>2.6718999999999999</v>
          </cell>
        </row>
        <row r="2752">
          <cell r="B2752">
            <v>41922</v>
          </cell>
          <cell r="C2752" t="str">
            <v>FW PAGODES DE COS 06 75X6</v>
          </cell>
          <cell r="D2752" t="str">
            <v>Pagodes de Cos D’Estournel St Estephe 2006</v>
          </cell>
          <cell r="E2752" t="str">
            <v>EA</v>
          </cell>
          <cell r="F2752">
            <v>6</v>
          </cell>
          <cell r="G2752" t="str">
            <v>75 cl x 6</v>
          </cell>
          <cell r="H2752" t="str">
            <v>S</v>
          </cell>
          <cell r="I2752" t="str">
            <v>France</v>
          </cell>
          <cell r="J2752" t="str">
            <v>France</v>
          </cell>
          <cell r="K2752" t="str">
            <v>Bordeaux</v>
          </cell>
          <cell r="L2752" t="str">
            <v>Still Rose</v>
          </cell>
          <cell r="M2752" t="str">
            <v>Fine Wine</v>
          </cell>
          <cell r="N2752">
            <v>39.073099999999997</v>
          </cell>
          <cell r="O2752">
            <v>2.6718999999999999</v>
          </cell>
        </row>
        <row r="2753">
          <cell r="B2753">
            <v>44333</v>
          </cell>
          <cell r="C2753" t="str">
            <v>FW PAGODES DE COS 15 75X6</v>
          </cell>
          <cell r="D2753" t="str">
            <v>Les Pagodes De Cos 2015</v>
          </cell>
          <cell r="E2753" t="str">
            <v>EA</v>
          </cell>
          <cell r="F2753">
            <v>6</v>
          </cell>
          <cell r="G2753" t="str">
            <v>75 cl x 6</v>
          </cell>
          <cell r="H2753" t="str">
            <v>S</v>
          </cell>
          <cell r="I2753" t="str">
            <v>France</v>
          </cell>
          <cell r="J2753" t="str">
            <v>France</v>
          </cell>
          <cell r="K2753" t="str">
            <v>Bordeaux</v>
          </cell>
          <cell r="L2753" t="str">
            <v>Still Red</v>
          </cell>
          <cell r="M2753" t="str">
            <v>Fine Wine</v>
          </cell>
          <cell r="N2753">
            <v>35.564300000000003</v>
          </cell>
          <cell r="O2753">
            <v>2.6718999999999999</v>
          </cell>
        </row>
        <row r="2754">
          <cell r="B2754">
            <v>46487</v>
          </cell>
          <cell r="C2754" t="str">
            <v>FW G d ESTOURNEL 2019 75X6</v>
          </cell>
          <cell r="D2754" t="str">
            <v>Goulee de Cos d'Estournal 2019 75cl</v>
          </cell>
          <cell r="E2754" t="str">
            <v>EA</v>
          </cell>
          <cell r="F2754">
            <v>6</v>
          </cell>
          <cell r="G2754" t="str">
            <v>75 cl x 6</v>
          </cell>
          <cell r="H2754" t="str">
            <v>S</v>
          </cell>
          <cell r="I2754" t="str">
            <v>France</v>
          </cell>
          <cell r="J2754" t="str">
            <v>France</v>
          </cell>
          <cell r="K2754" t="str">
            <v>Burgundy</v>
          </cell>
          <cell r="L2754" t="str">
            <v>Still Red</v>
          </cell>
          <cell r="M2754" t="str">
            <v>Fine Wine</v>
          </cell>
          <cell r="N2754">
            <v>16.316199999999998</v>
          </cell>
          <cell r="O2754">
            <v>2.6718999999999999</v>
          </cell>
        </row>
        <row r="2755">
          <cell r="B2755">
            <v>73922</v>
          </cell>
          <cell r="C2755" t="str">
            <v>FW Goulee rouge 2018 75x6</v>
          </cell>
          <cell r="D2755" t="str">
            <v>Goulee de Cos d'Estournal 2018 75cl</v>
          </cell>
          <cell r="E2755" t="str">
            <v>EA</v>
          </cell>
          <cell r="F2755">
            <v>6</v>
          </cell>
          <cell r="G2755" t="str">
            <v>75 cl x 6</v>
          </cell>
          <cell r="H2755" t="str">
            <v>U</v>
          </cell>
          <cell r="I2755" t="str">
            <v>France</v>
          </cell>
          <cell r="J2755" t="str">
            <v>France</v>
          </cell>
          <cell r="K2755" t="str">
            <v>Burgundy</v>
          </cell>
          <cell r="L2755" t="str">
            <v>sr</v>
          </cell>
          <cell r="M2755" t="str">
            <v>Fine Wine</v>
          </cell>
          <cell r="N2755">
            <v>17.1447</v>
          </cell>
          <cell r="O2755">
            <v>2.6718999999999999</v>
          </cell>
        </row>
        <row r="2756">
          <cell r="B2756">
            <v>73925</v>
          </cell>
          <cell r="C2756" t="str">
            <v>FW COS D'ESTOURNEL BLC 15 75X6</v>
          </cell>
          <cell r="D2756" t="str">
            <v>Chateau Cos d'Estournel Blanc 2015 6x75cl</v>
          </cell>
          <cell r="E2756" t="str">
            <v>EA</v>
          </cell>
          <cell r="F2756">
            <v>6</v>
          </cell>
          <cell r="G2756" t="str">
            <v>75 cl x 6</v>
          </cell>
          <cell r="H2756" t="str">
            <v>S</v>
          </cell>
          <cell r="I2756" t="str">
            <v>France</v>
          </cell>
          <cell r="J2756" t="str">
            <v>France</v>
          </cell>
          <cell r="K2756" t="str">
            <v>Burgundy</v>
          </cell>
          <cell r="L2756" t="str">
            <v>Still White</v>
          </cell>
          <cell r="M2756" t="str">
            <v>Fine Wine</v>
          </cell>
          <cell r="N2756">
            <v>89.371399999999994</v>
          </cell>
          <cell r="O2756">
            <v>2.6718999999999999</v>
          </cell>
        </row>
        <row r="2757">
          <cell r="B2757">
            <v>76307</v>
          </cell>
          <cell r="C2757" t="str">
            <v>PULIGNY 1R FOL CARIL 15 75X12</v>
          </cell>
          <cell r="D2757" t="str">
            <v>Puligny-Montrachet Les Folatieres 1er Cru Domaine Francois Carillon 2015</v>
          </cell>
          <cell r="E2757" t="str">
            <v>EA</v>
          </cell>
          <cell r="F2757">
            <v>12</v>
          </cell>
          <cell r="G2757" t="str">
            <v>75 cl x 12</v>
          </cell>
          <cell r="H2757" t="str">
            <v>U</v>
          </cell>
          <cell r="I2757" t="str">
            <v>France</v>
          </cell>
          <cell r="J2757" t="str">
            <v>France</v>
          </cell>
          <cell r="K2757" t="str">
            <v>Burgundy</v>
          </cell>
          <cell r="L2757" t="str">
            <v>Still White</v>
          </cell>
          <cell r="M2757" t="str">
            <v>Fine Wine</v>
          </cell>
          <cell r="N2757">
            <v>65.092399999999998</v>
          </cell>
          <cell r="O2757">
            <v>2.6718999999999999</v>
          </cell>
        </row>
        <row r="2758">
          <cell r="B2758">
            <v>76470</v>
          </cell>
          <cell r="C2758" t="str">
            <v>FW INGLENOOK CAB SAUV 16 75X6</v>
          </cell>
          <cell r="D2758" t="str">
            <v>Inglenook Cabernet Sauvignon 2016</v>
          </cell>
          <cell r="E2758" t="str">
            <v>EA</v>
          </cell>
          <cell r="F2758">
            <v>6</v>
          </cell>
          <cell r="G2758" t="str">
            <v>75 cl x 6</v>
          </cell>
          <cell r="H2758" t="str">
            <v>Z</v>
          </cell>
          <cell r="I2758" t="str">
            <v>United States</v>
          </cell>
          <cell r="J2758" t="str">
            <v>USA</v>
          </cell>
          <cell r="K2758" t="str">
            <v>California</v>
          </cell>
          <cell r="L2758" t="str">
            <v>Still Red</v>
          </cell>
          <cell r="M2758" t="str">
            <v>Fine Wine</v>
          </cell>
          <cell r="N2758">
            <v>41.110900000000001</v>
          </cell>
          <cell r="O2758">
            <v>2.6718999999999999</v>
          </cell>
        </row>
        <row r="2759">
          <cell r="B2759">
            <v>41141</v>
          </cell>
          <cell r="C2759" t="str">
            <v>FW PEGAU CNDP CUV RES 05 75X12</v>
          </cell>
          <cell r="D2759" t="str">
            <v>Cuvee Reservee Domaine de Pegau Chateauneuf du Pape 2005</v>
          </cell>
          <cell r="E2759" t="str">
            <v>EA</v>
          </cell>
          <cell r="F2759">
            <v>12</v>
          </cell>
          <cell r="G2759" t="str">
            <v>75 cl x 12</v>
          </cell>
          <cell r="H2759" t="str">
            <v>U</v>
          </cell>
          <cell r="I2759" t="str">
            <v>France</v>
          </cell>
          <cell r="J2759" t="str">
            <v>France</v>
          </cell>
          <cell r="K2759" t="str">
            <v>Rhône Valley</v>
          </cell>
          <cell r="L2759" t="str">
            <v>Still Red</v>
          </cell>
          <cell r="M2759" t="str">
            <v>Fine Wine</v>
          </cell>
          <cell r="N2759">
            <v>51.712699999999998</v>
          </cell>
          <cell r="O2759">
            <v>2.6718999999999999</v>
          </cell>
        </row>
        <row r="2760">
          <cell r="B2760">
            <v>76294</v>
          </cell>
          <cell r="C2760" t="str">
            <v>GEVR 1R LAVOUX MORTET 08 75X12</v>
          </cell>
          <cell r="D2760" t="str">
            <v>Gevrey Chambertin 1er Cru Lavaux St Jacques Denis Mortet 2008</v>
          </cell>
          <cell r="E2760" t="str">
            <v>EA</v>
          </cell>
          <cell r="F2760">
            <v>12</v>
          </cell>
          <cell r="G2760" t="str">
            <v>75 cl x 12</v>
          </cell>
          <cell r="H2760" t="str">
            <v>U</v>
          </cell>
          <cell r="I2760" t="str">
            <v>France</v>
          </cell>
          <cell r="J2760" t="str">
            <v>France</v>
          </cell>
          <cell r="K2760" t="str">
            <v>Burgundy</v>
          </cell>
          <cell r="L2760" t="str">
            <v>Still Red</v>
          </cell>
          <cell r="M2760" t="str">
            <v>Fine Wine</v>
          </cell>
          <cell r="N2760">
            <v>175.0462</v>
          </cell>
          <cell r="O2760">
            <v>2.6718999999999999</v>
          </cell>
        </row>
        <row r="2761">
          <cell r="B2761">
            <v>74683</v>
          </cell>
          <cell r="C2761" t="str">
            <v>FW DGGC 1ER CLP CAZETI09 75X12</v>
          </cell>
          <cell r="D2761" t="str">
            <v>Domaine Gallois Gevrey-Chambertin 1er Cru Les Petits Cazetieres 2009</v>
          </cell>
          <cell r="E2761" t="str">
            <v>EA</v>
          </cell>
          <cell r="F2761">
            <v>12</v>
          </cell>
          <cell r="G2761" t="str">
            <v>75 cl x 12</v>
          </cell>
          <cell r="H2761" t="str">
            <v>Z</v>
          </cell>
          <cell r="I2761" t="str">
            <v>France</v>
          </cell>
          <cell r="J2761" t="str">
            <v>France</v>
          </cell>
          <cell r="K2761" t="str">
            <v>Burgundy</v>
          </cell>
          <cell r="L2761" t="str">
            <v>Still Red</v>
          </cell>
          <cell r="M2761" t="str">
            <v>Fine Wine</v>
          </cell>
          <cell r="N2761">
            <v>46.804400000000001</v>
          </cell>
          <cell r="O2761">
            <v>2.6718999999999999</v>
          </cell>
        </row>
        <row r="2762">
          <cell r="B2762">
            <v>76290</v>
          </cell>
          <cell r="C2762" t="str">
            <v>FW PULIGNY 1R GAR SAUZ 16 75X6</v>
          </cell>
          <cell r="D2762" t="str">
            <v>Puligny Montrachet 1er Cru La Garenne Etienne Sauzet 2016</v>
          </cell>
          <cell r="E2762" t="str">
            <v>EA</v>
          </cell>
          <cell r="F2762">
            <v>6</v>
          </cell>
          <cell r="G2762" t="str">
            <v>75 cl x 6</v>
          </cell>
          <cell r="H2762" t="str">
            <v>Z</v>
          </cell>
          <cell r="I2762" t="str">
            <v>France</v>
          </cell>
          <cell r="J2762" t="str">
            <v>France</v>
          </cell>
          <cell r="K2762" t="str">
            <v>Burgundy</v>
          </cell>
          <cell r="L2762" t="str">
            <v>Still White</v>
          </cell>
          <cell r="M2762" t="str">
            <v>Fine Wine</v>
          </cell>
          <cell r="N2762">
            <v>77.546199999999999</v>
          </cell>
          <cell r="O2762">
            <v>2.6718999999999999</v>
          </cell>
        </row>
        <row r="2763">
          <cell r="B2763">
            <v>76044</v>
          </cell>
          <cell r="C2763" t="str">
            <v>CHAMBO 1R CHARM NOEL 17 75X12</v>
          </cell>
          <cell r="D2763" t="str">
            <v>Chambolle Musigny 1er Cru Les Charmes Alain Hudelot-Noellat 2017</v>
          </cell>
          <cell r="E2763" t="str">
            <v>EA</v>
          </cell>
          <cell r="F2763">
            <v>12</v>
          </cell>
          <cell r="G2763" t="str">
            <v>75 cl x 12</v>
          </cell>
          <cell r="H2763" t="str">
            <v>U</v>
          </cell>
          <cell r="I2763" t="str">
            <v>France</v>
          </cell>
          <cell r="J2763" t="str">
            <v>France</v>
          </cell>
          <cell r="K2763" t="str">
            <v>Burgundy</v>
          </cell>
          <cell r="L2763" t="str">
            <v>Still Red</v>
          </cell>
          <cell r="M2763" t="str">
            <v>Fine Wine</v>
          </cell>
          <cell r="N2763">
            <v>91.712800000000001</v>
          </cell>
          <cell r="O2763">
            <v>2.6718999999999999</v>
          </cell>
        </row>
        <row r="2764">
          <cell r="B2764">
            <v>41140</v>
          </cell>
          <cell r="C2764" t="str">
            <v>NSG 1R VAUC CHEVILLON 14 75X12</v>
          </cell>
          <cell r="D2764" t="str">
            <v>Nuits St Georges Les Vaucrains 1er Cru Robert Chevillon 2014</v>
          </cell>
          <cell r="E2764" t="str">
            <v>EA</v>
          </cell>
          <cell r="F2764">
            <v>12</v>
          </cell>
          <cell r="G2764" t="str">
            <v>75 cl x 12</v>
          </cell>
          <cell r="H2764" t="str">
            <v>U</v>
          </cell>
          <cell r="I2764" t="str">
            <v>France</v>
          </cell>
          <cell r="J2764" t="str">
            <v>France</v>
          </cell>
          <cell r="K2764" t="str">
            <v>Burgundy</v>
          </cell>
          <cell r="L2764" t="str">
            <v>Still Red</v>
          </cell>
          <cell r="M2764" t="str">
            <v>Fine Wine</v>
          </cell>
          <cell r="N2764">
            <v>66.712699999999998</v>
          </cell>
          <cell r="O2764">
            <v>2.6718999999999999</v>
          </cell>
        </row>
        <row r="2765">
          <cell r="B2765">
            <v>76293</v>
          </cell>
          <cell r="C2765" t="str">
            <v>FW GEVREY VV DUGET PY 06 75X12</v>
          </cell>
          <cell r="D2765" t="str">
            <v>Gevrey Chambertin Vieilles Vignes Domaine Dugat-Py 2006</v>
          </cell>
          <cell r="E2765" t="str">
            <v>EA</v>
          </cell>
          <cell r="F2765">
            <v>12</v>
          </cell>
          <cell r="G2765" t="str">
            <v>75 cl x 12</v>
          </cell>
          <cell r="H2765" t="str">
            <v>Z</v>
          </cell>
          <cell r="I2765" t="str">
            <v>France</v>
          </cell>
          <cell r="J2765" t="str">
            <v>France</v>
          </cell>
          <cell r="K2765" t="str">
            <v>Burgundy</v>
          </cell>
          <cell r="L2765" t="str">
            <v>Still Red</v>
          </cell>
          <cell r="M2765" t="str">
            <v>Fine Wine</v>
          </cell>
          <cell r="N2765">
            <v>81.296199999999999</v>
          </cell>
          <cell r="O2765">
            <v>2.6718999999999999</v>
          </cell>
        </row>
        <row r="2766">
          <cell r="B2766">
            <v>76042</v>
          </cell>
          <cell r="C2766" t="str">
            <v>FW PULIGNY 1R PER CARIL16 75X6</v>
          </cell>
          <cell r="D2766" t="str">
            <v>Puligny Montrachet 1er Cru Les Perrieres Jacques Carillon 2016</v>
          </cell>
          <cell r="E2766" t="str">
            <v>EA</v>
          </cell>
          <cell r="F2766">
            <v>6</v>
          </cell>
          <cell r="G2766" t="str">
            <v>75 cl x 6</v>
          </cell>
          <cell r="H2766" t="str">
            <v>Z</v>
          </cell>
          <cell r="I2766" t="str">
            <v>France</v>
          </cell>
          <cell r="J2766" t="str">
            <v>France</v>
          </cell>
          <cell r="K2766" t="str">
            <v>Burgundy</v>
          </cell>
          <cell r="L2766" t="str">
            <v>Still White</v>
          </cell>
          <cell r="M2766" t="str">
            <v>Fine Wine</v>
          </cell>
          <cell r="N2766">
            <v>79.212800000000001</v>
          </cell>
          <cell r="O2766">
            <v>2.6718999999999999</v>
          </cell>
        </row>
        <row r="2767">
          <cell r="B2767">
            <v>41468</v>
          </cell>
          <cell r="C2767" t="str">
            <v>FW GUIDALBERTO 18 75X6</v>
          </cell>
          <cell r="D2767" t="str">
            <v>Tenuta San Guido Guidalberto Toscana 2018</v>
          </cell>
          <cell r="E2767" t="str">
            <v>EA</v>
          </cell>
          <cell r="F2767">
            <v>6</v>
          </cell>
          <cell r="G2767" t="str">
            <v>75 cl x 6</v>
          </cell>
          <cell r="H2767" t="str">
            <v>U</v>
          </cell>
          <cell r="I2767" t="str">
            <v>Italy</v>
          </cell>
          <cell r="J2767" t="str">
            <v>Italy</v>
          </cell>
          <cell r="K2767" t="str">
            <v>Italy</v>
          </cell>
          <cell r="L2767" t="str">
            <v>Still Red</v>
          </cell>
          <cell r="M2767" t="str">
            <v>Fine Wine</v>
          </cell>
          <cell r="N2767">
            <v>17.476199999999999</v>
          </cell>
          <cell r="O2767">
            <v>2.6718999999999999</v>
          </cell>
        </row>
        <row r="2768">
          <cell r="B2768">
            <v>75197</v>
          </cell>
          <cell r="C2768" t="str">
            <v>FW QUERCIABELLA BATAR 17 75X6</v>
          </cell>
          <cell r="D2768" t="str">
            <v>Querciabella Batar 2017</v>
          </cell>
          <cell r="E2768" t="str">
            <v>EA</v>
          </cell>
          <cell r="F2768">
            <v>6</v>
          </cell>
          <cell r="G2768" t="str">
            <v>75 cl x 6</v>
          </cell>
          <cell r="H2768" t="str">
            <v>S</v>
          </cell>
          <cell r="I2768" t="str">
            <v>Italy</v>
          </cell>
          <cell r="J2768" t="str">
            <v>Italy</v>
          </cell>
          <cell r="K2768" t="str">
            <v>Italy</v>
          </cell>
          <cell r="L2768" t="str">
            <v>Still White</v>
          </cell>
          <cell r="M2768" t="str">
            <v>Fine Wine</v>
          </cell>
          <cell r="N2768">
            <v>37.546199999999999</v>
          </cell>
          <cell r="O2768">
            <v>2.6718999999999999</v>
          </cell>
        </row>
        <row r="2769">
          <cell r="B2769">
            <v>76171</v>
          </cell>
          <cell r="C2769" t="str">
            <v>FW CH PALMER 10 75X3</v>
          </cell>
          <cell r="D2769" t="str">
            <v>Chateau Palmer 2010</v>
          </cell>
          <cell r="E2769" t="str">
            <v>EA</v>
          </cell>
          <cell r="F2769">
            <v>3</v>
          </cell>
          <cell r="G2769" t="str">
            <v>75 cl x 3</v>
          </cell>
          <cell r="H2769" t="str">
            <v>S</v>
          </cell>
          <cell r="I2769" t="str">
            <v>France</v>
          </cell>
          <cell r="J2769" t="str">
            <v>France</v>
          </cell>
          <cell r="K2769" t="str">
            <v>Bordeaux</v>
          </cell>
          <cell r="L2769" t="str">
            <v>Still Red</v>
          </cell>
          <cell r="M2769" t="str">
            <v>Fine Wine</v>
          </cell>
          <cell r="N2769">
            <v>220.58750000000001</v>
          </cell>
          <cell r="O2769">
            <v>2.6718999999999999</v>
          </cell>
        </row>
        <row r="2770">
          <cell r="B2770">
            <v>44914</v>
          </cell>
          <cell r="C2770" t="str">
            <v>FW CARBONNIEUX BLANC 21 75X12</v>
          </cell>
          <cell r="D2770" t="str">
            <v>Chateau Carbonnieux Blanc Pessac Leognan 2021</v>
          </cell>
          <cell r="E2770" t="str">
            <v>EA</v>
          </cell>
          <cell r="F2770">
            <v>12</v>
          </cell>
          <cell r="G2770" t="str">
            <v>75 cl x 12</v>
          </cell>
          <cell r="H2770" t="str">
            <v>S</v>
          </cell>
          <cell r="I2770" t="str">
            <v>France</v>
          </cell>
          <cell r="J2770" t="str">
            <v>France</v>
          </cell>
          <cell r="K2770" t="str">
            <v>France</v>
          </cell>
          <cell r="L2770" t="str">
            <v>Still White</v>
          </cell>
          <cell r="M2770" t="str">
            <v>Fine Wine</v>
          </cell>
          <cell r="N2770">
            <v>21.442799999999998</v>
          </cell>
          <cell r="O2770">
            <v>2.6718999999999999</v>
          </cell>
        </row>
        <row r="2771">
          <cell r="B2771">
            <v>41325</v>
          </cell>
          <cell r="C2771" t="str">
            <v>FW CH GRAV CERTEN POM 16 75X12</v>
          </cell>
          <cell r="D2771" t="str">
            <v>Chateau La Gravette de Certan Pomerol 2016</v>
          </cell>
          <cell r="E2771" t="str">
            <v>EA</v>
          </cell>
          <cell r="F2771">
            <v>12</v>
          </cell>
          <cell r="G2771" t="str">
            <v>75 cl x 12</v>
          </cell>
          <cell r="H2771" t="str">
            <v>U</v>
          </cell>
          <cell r="I2771" t="str">
            <v>France</v>
          </cell>
          <cell r="J2771" t="str">
            <v>France</v>
          </cell>
          <cell r="K2771" t="str">
            <v>Bordeaux</v>
          </cell>
          <cell r="L2771" t="str">
            <v>Still Red</v>
          </cell>
          <cell r="M2771" t="str">
            <v>Fine Wine</v>
          </cell>
          <cell r="N2771">
            <v>40.325600000000001</v>
          </cell>
          <cell r="O2771">
            <v>2.6718999999999999</v>
          </cell>
        </row>
        <row r="2772">
          <cell r="B2772">
            <v>43728</v>
          </cell>
          <cell r="C2772" t="str">
            <v>FW CH MONTROSE 98 75X6</v>
          </cell>
          <cell r="D2772" t="str">
            <v>Château Montrose St Estephe 1998 Wooden Case</v>
          </cell>
          <cell r="E2772" t="str">
            <v>EA</v>
          </cell>
          <cell r="F2772">
            <v>6</v>
          </cell>
          <cell r="G2772" t="str">
            <v>75 cl x 6</v>
          </cell>
          <cell r="H2772" t="str">
            <v>S</v>
          </cell>
          <cell r="I2772" t="str">
            <v>France</v>
          </cell>
          <cell r="J2772" t="str">
            <v>France</v>
          </cell>
          <cell r="K2772" t="str">
            <v>Bordeaux</v>
          </cell>
          <cell r="L2772" t="str">
            <v>Still Red</v>
          </cell>
          <cell r="M2772" t="str">
            <v>Fine Wine</v>
          </cell>
          <cell r="N2772">
            <v>118.6236</v>
          </cell>
          <cell r="O2772">
            <v>2.6718999999999999</v>
          </cell>
        </row>
        <row r="2773">
          <cell r="B2773">
            <v>43729</v>
          </cell>
          <cell r="C2773" t="str">
            <v>FW DAME DE MONTROSE 07 75X6</v>
          </cell>
          <cell r="D2773" t="str">
            <v>La Dame de Montrose St Estephe 2007 Wooden Box</v>
          </cell>
          <cell r="E2773" t="str">
            <v>EA</v>
          </cell>
          <cell r="F2773">
            <v>6</v>
          </cell>
          <cell r="G2773" t="str">
            <v>75 cl x 6</v>
          </cell>
          <cell r="H2773" t="str">
            <v>S</v>
          </cell>
          <cell r="I2773" t="str">
            <v>France</v>
          </cell>
          <cell r="J2773" t="str">
            <v>France</v>
          </cell>
          <cell r="K2773" t="str">
            <v>Bordeaux</v>
          </cell>
          <cell r="L2773" t="str">
            <v>Still Red</v>
          </cell>
          <cell r="M2773" t="str">
            <v>Fine Wine</v>
          </cell>
          <cell r="N2773">
            <v>24.1145</v>
          </cell>
          <cell r="O2773">
            <v>2.6718999999999999</v>
          </cell>
        </row>
        <row r="2774">
          <cell r="B2774">
            <v>43730</v>
          </cell>
          <cell r="C2774" t="str">
            <v>FW DAME DE MONTROSE 15 75X6</v>
          </cell>
          <cell r="D2774" t="str">
            <v>La Dame de Montrose St Estephe 2015 Wooden Case</v>
          </cell>
          <cell r="E2774" t="str">
            <v>EA</v>
          </cell>
          <cell r="F2774">
            <v>6</v>
          </cell>
          <cell r="G2774" t="str">
            <v>75 cl x 6</v>
          </cell>
          <cell r="H2774" t="str">
            <v>S</v>
          </cell>
          <cell r="I2774" t="str">
            <v>France</v>
          </cell>
          <cell r="J2774" t="str">
            <v>France</v>
          </cell>
          <cell r="K2774" t="str">
            <v>Bordeaux</v>
          </cell>
          <cell r="L2774" t="str">
            <v>Still Red</v>
          </cell>
          <cell r="M2774" t="str">
            <v>Fine Wine</v>
          </cell>
          <cell r="N2774">
            <v>27.352900000000002</v>
          </cell>
          <cell r="O2774">
            <v>2.6718999999999999</v>
          </cell>
        </row>
        <row r="2775">
          <cell r="B2775">
            <v>76108</v>
          </cell>
          <cell r="C2775" t="str">
            <v>FW CH PAVIE 08 75X12</v>
          </cell>
          <cell r="D2775" t="str">
            <v>Chateau Pavie 2008</v>
          </cell>
          <cell r="E2775" t="str">
            <v>EA</v>
          </cell>
          <cell r="F2775">
            <v>12</v>
          </cell>
          <cell r="G2775" t="str">
            <v>75 cl x 12</v>
          </cell>
          <cell r="H2775" t="str">
            <v>U</v>
          </cell>
          <cell r="I2775" t="str">
            <v>France</v>
          </cell>
          <cell r="J2775" t="str">
            <v>France</v>
          </cell>
          <cell r="K2775" t="str">
            <v>Bordeaux</v>
          </cell>
          <cell r="L2775" t="str">
            <v>Still Red</v>
          </cell>
          <cell r="M2775" t="str">
            <v>Fine Wine</v>
          </cell>
          <cell r="N2775">
            <v>187.5461</v>
          </cell>
          <cell r="O2775">
            <v>2.6718999999999999</v>
          </cell>
        </row>
        <row r="2776">
          <cell r="B2776">
            <v>41926</v>
          </cell>
          <cell r="C2776" t="str">
            <v>FW CH CLERC MILON 07 75X6</v>
          </cell>
          <cell r="D2776" t="str">
            <v>Chateau Clerc Milon Pauillac 2007</v>
          </cell>
          <cell r="E2776" t="str">
            <v>EA</v>
          </cell>
          <cell r="F2776">
            <v>6</v>
          </cell>
          <cell r="G2776" t="str">
            <v>75 cl x 6</v>
          </cell>
          <cell r="H2776" t="str">
            <v>S</v>
          </cell>
          <cell r="I2776" t="str">
            <v>France</v>
          </cell>
          <cell r="J2776" t="str">
            <v>France</v>
          </cell>
          <cell r="K2776" t="str">
            <v>Bordeaux</v>
          </cell>
          <cell r="L2776" t="str">
            <v>Still Rose</v>
          </cell>
          <cell r="M2776" t="str">
            <v>Fine Wine</v>
          </cell>
          <cell r="N2776">
            <v>59.2485</v>
          </cell>
          <cell r="O2776">
            <v>2.6718999999999999</v>
          </cell>
        </row>
        <row r="2777">
          <cell r="B2777">
            <v>46490</v>
          </cell>
          <cell r="C2777" t="str">
            <v>FW CH CLERC MILON 11 75X6</v>
          </cell>
          <cell r="D2777" t="str">
            <v>Chateau Clerc Milon Pauillac 2011</v>
          </cell>
          <cell r="E2777" t="str">
            <v>EA</v>
          </cell>
          <cell r="F2777">
            <v>6</v>
          </cell>
          <cell r="G2777" t="str">
            <v>75 cl x 6</v>
          </cell>
          <cell r="H2777" t="str">
            <v>S</v>
          </cell>
          <cell r="I2777" t="str">
            <v>France</v>
          </cell>
          <cell r="J2777" t="str">
            <v>France</v>
          </cell>
          <cell r="K2777" t="str">
            <v>Bordeaux</v>
          </cell>
          <cell r="L2777" t="str">
            <v>Still Rose</v>
          </cell>
          <cell r="M2777" t="str">
            <v>Fine Wine</v>
          </cell>
          <cell r="N2777">
            <v>57.674900000000001</v>
          </cell>
          <cell r="O2777">
            <v>2.6718999999999999</v>
          </cell>
        </row>
        <row r="2778">
          <cell r="B2778">
            <v>73913</v>
          </cell>
          <cell r="C2778" t="str">
            <v>FW PASTOURELLE DE CLERC12 75X6</v>
          </cell>
          <cell r="D2778" t="str">
            <v>Pastourelle de Clerc Milon 2012 75X6</v>
          </cell>
          <cell r="E2778" t="str">
            <v>EA</v>
          </cell>
          <cell r="F2778">
            <v>6</v>
          </cell>
          <cell r="G2778" t="str">
            <v>75 cl x 6</v>
          </cell>
          <cell r="H2778" t="str">
            <v>S</v>
          </cell>
          <cell r="I2778" t="str">
            <v>France</v>
          </cell>
          <cell r="J2778" t="str">
            <v>France</v>
          </cell>
          <cell r="K2778" t="str">
            <v>Bordeaux</v>
          </cell>
          <cell r="L2778" t="str">
            <v>Still Red</v>
          </cell>
          <cell r="M2778" t="str">
            <v>Fine Wine</v>
          </cell>
          <cell r="N2778">
            <v>22.406400000000001</v>
          </cell>
          <cell r="O2778">
            <v>2.6718999999999999</v>
          </cell>
        </row>
        <row r="2779">
          <cell r="B2779">
            <v>42471</v>
          </cell>
          <cell r="C2779" t="str">
            <v>FW CH MOUTON ROTHS 08 75X6</v>
          </cell>
          <cell r="D2779" t="str">
            <v>Chateau Mouton Rothschild Pauillac 2008</v>
          </cell>
          <cell r="E2779" t="str">
            <v>EA</v>
          </cell>
          <cell r="F2779">
            <v>6</v>
          </cell>
          <cell r="G2779" t="str">
            <v>75 cl x 6</v>
          </cell>
          <cell r="H2779" t="str">
            <v>U</v>
          </cell>
          <cell r="I2779" t="str">
            <v>France</v>
          </cell>
          <cell r="J2779" t="str">
            <v>France</v>
          </cell>
          <cell r="K2779" t="str">
            <v>Bordeaux</v>
          </cell>
          <cell r="L2779" t="str">
            <v>Still Rose</v>
          </cell>
          <cell r="M2779" t="str">
            <v>Fine Wine</v>
          </cell>
          <cell r="N2779">
            <v>351.44380000000001</v>
          </cell>
          <cell r="O2779">
            <v>2.6718999999999999</v>
          </cell>
        </row>
        <row r="2780">
          <cell r="B2780">
            <v>44314</v>
          </cell>
          <cell r="C2780" t="str">
            <v>FW CH MOUTON ROTH 14 75X6</v>
          </cell>
          <cell r="D2780" t="str">
            <v>Chateau Mouton Rothschild Pauillac 2014</v>
          </cell>
          <cell r="E2780" t="str">
            <v>EA</v>
          </cell>
          <cell r="F2780">
            <v>6</v>
          </cell>
          <cell r="G2780" t="str">
            <v>75 cl x 6</v>
          </cell>
          <cell r="H2780" t="str">
            <v>U</v>
          </cell>
          <cell r="I2780" t="str">
            <v>France</v>
          </cell>
          <cell r="J2780" t="str">
            <v>France</v>
          </cell>
          <cell r="K2780" t="str">
            <v>Bordeaux</v>
          </cell>
          <cell r="L2780" t="str">
            <v>Still Red</v>
          </cell>
          <cell r="M2780" t="str">
            <v>Fine Wine</v>
          </cell>
          <cell r="N2780">
            <v>386.44150000000002</v>
          </cell>
          <cell r="O2780">
            <v>2.6718999999999999</v>
          </cell>
        </row>
        <row r="2781">
          <cell r="B2781">
            <v>45686</v>
          </cell>
          <cell r="C2781" t="str">
            <v>FW CH MOUTON ROTHS 06 75X6</v>
          </cell>
          <cell r="D2781" t="str">
            <v>Chateau Mouton Rothschild Pauillac 2006</v>
          </cell>
          <cell r="E2781" t="str">
            <v>EA</v>
          </cell>
          <cell r="F2781">
            <v>6</v>
          </cell>
          <cell r="G2781" t="str">
            <v>75 cl x 6</v>
          </cell>
          <cell r="H2781" t="str">
            <v>S</v>
          </cell>
          <cell r="I2781" t="str">
            <v>France</v>
          </cell>
          <cell r="J2781" t="str">
            <v>France</v>
          </cell>
          <cell r="K2781" t="str">
            <v>Bordeaux</v>
          </cell>
          <cell r="L2781" t="str">
            <v>Still Rose</v>
          </cell>
          <cell r="M2781" t="str">
            <v>Fine Wine</v>
          </cell>
          <cell r="N2781">
            <v>355.7398</v>
          </cell>
          <cell r="O2781">
            <v>2.6718999999999999</v>
          </cell>
        </row>
        <row r="2782">
          <cell r="B2782">
            <v>76314</v>
          </cell>
          <cell r="C2782" t="str">
            <v>FW TRONQUOY LALANDE 15 75X12</v>
          </cell>
          <cell r="D2782" t="str">
            <v>Tronquoy Lalande St-Estephe 2015</v>
          </cell>
          <cell r="E2782" t="str">
            <v>EA</v>
          </cell>
          <cell r="F2782">
            <v>12</v>
          </cell>
          <cell r="G2782" t="str">
            <v>75 cl x 12</v>
          </cell>
          <cell r="H2782" t="str">
            <v>S</v>
          </cell>
          <cell r="I2782" t="str">
            <v>France</v>
          </cell>
          <cell r="J2782" t="str">
            <v>France</v>
          </cell>
          <cell r="K2782" t="str">
            <v>Bordeaux</v>
          </cell>
          <cell r="L2782" t="str">
            <v>Still Red</v>
          </cell>
          <cell r="M2782" t="str">
            <v>Fine Wine</v>
          </cell>
          <cell r="N2782">
            <v>17.4955</v>
          </cell>
          <cell r="O2782">
            <v>2.6718999999999999</v>
          </cell>
        </row>
        <row r="2783">
          <cell r="B2783">
            <v>41142</v>
          </cell>
          <cell r="C2783" t="str">
            <v>FW DRC ECHEZEAUX 03 75X3</v>
          </cell>
          <cell r="D2783" t="str">
            <v>Domaine Romanee-Conti Grands-Echezeaux 2003</v>
          </cell>
          <cell r="E2783" t="str">
            <v>EA</v>
          </cell>
          <cell r="F2783">
            <v>3</v>
          </cell>
          <cell r="G2783" t="str">
            <v>75 cl x 3</v>
          </cell>
          <cell r="H2783" t="str">
            <v>U</v>
          </cell>
          <cell r="I2783" t="str">
            <v>France</v>
          </cell>
          <cell r="J2783" t="str">
            <v>France</v>
          </cell>
          <cell r="K2783" t="str">
            <v>Burgundy</v>
          </cell>
          <cell r="L2783" t="str">
            <v>Still Red</v>
          </cell>
          <cell r="M2783" t="str">
            <v>Fine Wine</v>
          </cell>
          <cell r="N2783">
            <v>2166.7145</v>
          </cell>
          <cell r="O2783">
            <v>2.6718999999999999</v>
          </cell>
        </row>
        <row r="2784">
          <cell r="B2784">
            <v>43282</v>
          </cell>
          <cell r="C2784" t="str">
            <v>CH BEYCHEVELLE 01 75X12</v>
          </cell>
          <cell r="D2784" t="str">
            <v>Chateau Beychevelle, St Julien, 2001</v>
          </cell>
          <cell r="E2784" t="str">
            <v>EA</v>
          </cell>
          <cell r="F2784">
            <v>12</v>
          </cell>
          <cell r="G2784" t="str">
            <v>75 cl x 12</v>
          </cell>
          <cell r="H2784" t="str">
            <v>U</v>
          </cell>
          <cell r="I2784" t="str">
            <v>France</v>
          </cell>
          <cell r="J2784" t="str">
            <v>France</v>
          </cell>
          <cell r="K2784" t="str">
            <v>Bordeaux</v>
          </cell>
          <cell r="M2784" t="str">
            <v>Fine Wine</v>
          </cell>
          <cell r="N2784">
            <v>82.832800000000006</v>
          </cell>
          <cell r="O2784">
            <v>2.6718999999999999</v>
          </cell>
        </row>
        <row r="2785">
          <cell r="B2785">
            <v>44408</v>
          </cell>
          <cell r="C2785" t="str">
            <v>FW CH BEYCHEVELLE 14 75X6</v>
          </cell>
          <cell r="D2785" t="str">
            <v>Chateau Beychevelle, Saint-Julien 2014, France</v>
          </cell>
          <cell r="E2785" t="str">
            <v>EA</v>
          </cell>
          <cell r="F2785">
            <v>6</v>
          </cell>
          <cell r="G2785" t="str">
            <v>75 cl x 6</v>
          </cell>
          <cell r="H2785" t="str">
            <v>S</v>
          </cell>
          <cell r="I2785" t="str">
            <v>France</v>
          </cell>
          <cell r="J2785" t="str">
            <v>France</v>
          </cell>
          <cell r="K2785" t="str">
            <v>Bordeaux</v>
          </cell>
          <cell r="L2785" t="str">
            <v>Still Red</v>
          </cell>
          <cell r="M2785" t="str">
            <v>Fine Wine</v>
          </cell>
          <cell r="N2785">
            <v>83.809899999999999</v>
          </cell>
          <cell r="O2785">
            <v>2.6718999999999999</v>
          </cell>
        </row>
        <row r="2786">
          <cell r="B2786">
            <v>41143</v>
          </cell>
          <cell r="C2786" t="str">
            <v>FW VEGA SICILIA UNICO 04 75X3</v>
          </cell>
          <cell r="D2786" t="str">
            <v>Vega Sicilia Unico 2004</v>
          </cell>
          <cell r="E2786" t="str">
            <v>EA</v>
          </cell>
          <cell r="F2786">
            <v>3</v>
          </cell>
          <cell r="G2786" t="str">
            <v>75 cl x 3</v>
          </cell>
          <cell r="H2786" t="str">
            <v>U</v>
          </cell>
          <cell r="I2786" t="str">
            <v>Spain</v>
          </cell>
          <cell r="J2786" t="str">
            <v>Spain</v>
          </cell>
          <cell r="K2786" t="str">
            <v>Castilla y Leon</v>
          </cell>
          <cell r="L2786" t="str">
            <v>Still Red</v>
          </cell>
          <cell r="M2786" t="str">
            <v>Fine Wine</v>
          </cell>
          <cell r="N2786">
            <v>236.71449999999999</v>
          </cell>
          <cell r="O2786">
            <v>2.6718999999999999</v>
          </cell>
        </row>
        <row r="2787">
          <cell r="B2787">
            <v>41925</v>
          </cell>
          <cell r="C2787" t="str">
            <v>FW CLOS DU MARQUIS 11 75X6</v>
          </cell>
          <cell r="D2787" t="str">
            <v>Chateau Clos du Marquis St Julien 2011</v>
          </cell>
          <cell r="E2787" t="str">
            <v>EA</v>
          </cell>
          <cell r="F2787">
            <v>6</v>
          </cell>
          <cell r="G2787" t="str">
            <v>75 cl x 6</v>
          </cell>
          <cell r="H2787" t="str">
            <v>S</v>
          </cell>
          <cell r="I2787" t="str">
            <v>France</v>
          </cell>
          <cell r="J2787" t="str">
            <v>France</v>
          </cell>
          <cell r="K2787" t="str">
            <v>Bordeaux</v>
          </cell>
          <cell r="L2787" t="str">
            <v>Still Rose</v>
          </cell>
          <cell r="M2787" t="str">
            <v>Fine Wine</v>
          </cell>
          <cell r="N2787">
            <v>35.3889</v>
          </cell>
          <cell r="O2787">
            <v>2.6718999999999999</v>
          </cell>
        </row>
        <row r="2788">
          <cell r="B2788">
            <v>73915</v>
          </cell>
          <cell r="C2788" t="str">
            <v>FWClos du Marquis 2008 6x75</v>
          </cell>
          <cell r="D2788" t="str">
            <v>Clos du Marquis 2008 6x75cl</v>
          </cell>
          <cell r="E2788" t="str">
            <v>EA</v>
          </cell>
          <cell r="F2788">
            <v>6</v>
          </cell>
          <cell r="G2788" t="str">
            <v>75 cl x 6</v>
          </cell>
          <cell r="H2788" t="str">
            <v>U</v>
          </cell>
          <cell r="I2788" t="str">
            <v>France</v>
          </cell>
          <cell r="J2788" t="str">
            <v>France</v>
          </cell>
          <cell r="K2788" t="str">
            <v>Burgundy</v>
          </cell>
          <cell r="L2788" t="str">
            <v>sr</v>
          </cell>
          <cell r="M2788" t="str">
            <v>Fine Wine</v>
          </cell>
          <cell r="N2788">
            <v>34.448500000000003</v>
          </cell>
          <cell r="O2788">
            <v>2.6718999999999999</v>
          </cell>
        </row>
        <row r="2789">
          <cell r="B2789">
            <v>76260</v>
          </cell>
          <cell r="C2789" t="str">
            <v>FW Ch Pedesclaux 2016 75x6</v>
          </cell>
          <cell r="D2789" t="str">
            <v>Chateau Pedesclaux 2016 6x75cl</v>
          </cell>
          <cell r="E2789" t="str">
            <v>EA</v>
          </cell>
          <cell r="F2789">
            <v>6</v>
          </cell>
          <cell r="G2789" t="str">
            <v>75 cl x 6</v>
          </cell>
          <cell r="H2789" t="str">
            <v>S</v>
          </cell>
          <cell r="I2789" t="str">
            <v>France</v>
          </cell>
          <cell r="J2789" t="str">
            <v>France</v>
          </cell>
          <cell r="K2789" t="str">
            <v>Burgundy</v>
          </cell>
          <cell r="L2789" t="str">
            <v>Still Red</v>
          </cell>
          <cell r="M2789" t="str">
            <v>Fine Wine</v>
          </cell>
          <cell r="N2789">
            <v>28.195900000000002</v>
          </cell>
          <cell r="O2789">
            <v>2.6718999999999999</v>
          </cell>
        </row>
        <row r="2790">
          <cell r="B2790">
            <v>43276</v>
          </cell>
          <cell r="C2790" t="str">
            <v>FW CARILLON D'ANGELUS 12 75X12</v>
          </cell>
          <cell r="D2790" t="str">
            <v>Carillon d'Angelus, St Emilion, 2012</v>
          </cell>
          <cell r="E2790" t="str">
            <v>EA</v>
          </cell>
          <cell r="F2790">
            <v>12</v>
          </cell>
          <cell r="G2790" t="str">
            <v>75 cl x 12</v>
          </cell>
          <cell r="H2790" t="str">
            <v>S</v>
          </cell>
          <cell r="I2790" t="str">
            <v>France</v>
          </cell>
          <cell r="J2790" t="str">
            <v>France</v>
          </cell>
          <cell r="K2790" t="str">
            <v>Bordeaux</v>
          </cell>
          <cell r="L2790" t="str">
            <v>Still Red</v>
          </cell>
          <cell r="M2790" t="str">
            <v>Fine Wine</v>
          </cell>
          <cell r="N2790">
            <v>66.179699999999997</v>
          </cell>
          <cell r="O2790">
            <v>2.6718999999999999</v>
          </cell>
        </row>
        <row r="2791">
          <cell r="B2791">
            <v>43294</v>
          </cell>
          <cell r="C2791" t="str">
            <v>FW CHATEAU ANGELUS 2014 75X6</v>
          </cell>
          <cell r="D2791" t="str">
            <v>Chateau Angelus, St Emilion, 2014</v>
          </cell>
          <cell r="E2791" t="str">
            <v>EA</v>
          </cell>
          <cell r="F2791">
            <v>6</v>
          </cell>
          <cell r="G2791" t="str">
            <v>75 cl x 6</v>
          </cell>
          <cell r="H2791" t="str">
            <v>S</v>
          </cell>
          <cell r="I2791" t="str">
            <v>France</v>
          </cell>
          <cell r="J2791" t="str">
            <v>France</v>
          </cell>
          <cell r="K2791" t="str">
            <v>Bordeaux</v>
          </cell>
          <cell r="M2791" t="str">
            <v>Fine Wine</v>
          </cell>
          <cell r="N2791">
            <v>208.77109999999999</v>
          </cell>
          <cell r="O2791">
            <v>2.6718999999999999</v>
          </cell>
        </row>
        <row r="2792">
          <cell r="B2792">
            <v>76461</v>
          </cell>
          <cell r="C2792" t="str">
            <v>FW CARIL ANGELUS 15 75X6</v>
          </cell>
          <cell r="D2792" t="str">
            <v>Carillon de l'Angelus 2015</v>
          </cell>
          <cell r="E2792" t="str">
            <v>EA</v>
          </cell>
          <cell r="F2792">
            <v>6</v>
          </cell>
          <cell r="G2792" t="str">
            <v>75 cl x 6</v>
          </cell>
          <cell r="H2792" t="str">
            <v>S</v>
          </cell>
          <cell r="I2792" t="str">
            <v>France</v>
          </cell>
          <cell r="J2792" t="str">
            <v>France</v>
          </cell>
          <cell r="K2792" t="str">
            <v>Bordeaux</v>
          </cell>
          <cell r="L2792" t="str">
            <v>Still Red</v>
          </cell>
          <cell r="M2792" t="str">
            <v>Fine Wine</v>
          </cell>
          <cell r="N2792">
            <v>60.125700000000002</v>
          </cell>
          <cell r="O2792">
            <v>2.6718999999999999</v>
          </cell>
        </row>
        <row r="2793">
          <cell r="B2793">
            <v>43259</v>
          </cell>
          <cell r="C2793" t="str">
            <v>FW CH PHELAN SEGUR 11 150X6</v>
          </cell>
          <cell r="D2793" t="str">
            <v>Chateau Phelan Segur, St Estephe, 2011</v>
          </cell>
          <cell r="E2793" t="str">
            <v>EA</v>
          </cell>
          <cell r="F2793">
            <v>6</v>
          </cell>
          <cell r="G2793" t="str">
            <v>150cl x 6</v>
          </cell>
          <cell r="H2793" t="str">
            <v>S</v>
          </cell>
          <cell r="I2793" t="str">
            <v>France</v>
          </cell>
          <cell r="J2793" t="str">
            <v>France</v>
          </cell>
          <cell r="K2793" t="str">
            <v>Bordeaux</v>
          </cell>
          <cell r="L2793" t="str">
            <v>sr</v>
          </cell>
          <cell r="M2793" t="str">
            <v>Fine Wine</v>
          </cell>
          <cell r="N2793">
            <v>65.202100000000002</v>
          </cell>
          <cell r="O2793">
            <v>5.3437999999999999</v>
          </cell>
        </row>
        <row r="2794">
          <cell r="B2794">
            <v>76459</v>
          </cell>
          <cell r="C2794" t="str">
            <v>FW PARDE DE HT BAILLY 16 75X12</v>
          </cell>
          <cell r="D2794" t="str">
            <v>La Parde de Haut Bailly 2016</v>
          </cell>
          <cell r="E2794" t="str">
            <v>EA</v>
          </cell>
          <cell r="F2794">
            <v>12</v>
          </cell>
          <cell r="G2794" t="str">
            <v>75 cl x 12</v>
          </cell>
          <cell r="H2794" t="str">
            <v>S</v>
          </cell>
          <cell r="I2794" t="str">
            <v>France</v>
          </cell>
          <cell r="J2794" t="str">
            <v>France</v>
          </cell>
          <cell r="K2794" t="str">
            <v>Bordeaux</v>
          </cell>
          <cell r="L2794" t="str">
            <v>Still Red</v>
          </cell>
          <cell r="M2794" t="str">
            <v>Fine Wine</v>
          </cell>
          <cell r="N2794">
            <v>18.293700000000001</v>
          </cell>
          <cell r="O2794">
            <v>2.6718999999999999</v>
          </cell>
        </row>
        <row r="2795">
          <cell r="B2795">
            <v>44315</v>
          </cell>
          <cell r="C2795" t="str">
            <v>FW CHATEAU HAUT BAILLY 08 75x6</v>
          </cell>
          <cell r="D2795" t="str">
            <v>Chateau Haut-Bailly 2008 75cl</v>
          </cell>
          <cell r="E2795" t="str">
            <v>EA</v>
          </cell>
          <cell r="F2795">
            <v>6</v>
          </cell>
          <cell r="G2795" t="str">
            <v>75 cl x 6</v>
          </cell>
          <cell r="H2795" t="str">
            <v>S</v>
          </cell>
          <cell r="I2795" t="str">
            <v>France</v>
          </cell>
          <cell r="J2795" t="str">
            <v>France</v>
          </cell>
          <cell r="K2795" t="str">
            <v>50n</v>
          </cell>
          <cell r="L2795" t="str">
            <v>Still Red</v>
          </cell>
          <cell r="M2795" t="str">
            <v>Fine Wine</v>
          </cell>
          <cell r="N2795">
            <v>70.652000000000001</v>
          </cell>
          <cell r="O2795">
            <v>2.6718999999999999</v>
          </cell>
        </row>
        <row r="2796">
          <cell r="B2796">
            <v>46320</v>
          </cell>
          <cell r="C2796" t="str">
            <v>FW CH HAUT BAILLY 15 75X6</v>
          </cell>
          <cell r="D2796" t="str">
            <v>Chateau Haut-Bailly 2015 75cl</v>
          </cell>
          <cell r="E2796" t="str">
            <v>EA</v>
          </cell>
          <cell r="F2796">
            <v>6</v>
          </cell>
          <cell r="G2796" t="str">
            <v>75 cl x 6</v>
          </cell>
          <cell r="H2796" t="str">
            <v>S</v>
          </cell>
          <cell r="I2796" t="str">
            <v>France</v>
          </cell>
          <cell r="J2796" t="str">
            <v>France</v>
          </cell>
          <cell r="K2796" t="str">
            <v>Bordeaux</v>
          </cell>
          <cell r="L2796" t="str">
            <v>Still Red</v>
          </cell>
          <cell r="M2796" t="str">
            <v>Fine Wine</v>
          </cell>
          <cell r="N2796">
            <v>91.554000000000002</v>
          </cell>
          <cell r="O2796">
            <v>2.6718999999999999</v>
          </cell>
        </row>
        <row r="2797">
          <cell r="B2797">
            <v>43629</v>
          </cell>
          <cell r="C2797" t="str">
            <v>FW CH TROPLONG MONDOT 11 75X6</v>
          </cell>
          <cell r="D2797" t="str">
            <v>Chateau Troplong Mondot 2011</v>
          </cell>
          <cell r="E2797" t="str">
            <v>EA</v>
          </cell>
          <cell r="F2797">
            <v>6</v>
          </cell>
          <cell r="G2797" t="str">
            <v>75 cl x 6</v>
          </cell>
          <cell r="H2797" t="str">
            <v>S</v>
          </cell>
          <cell r="I2797" t="str">
            <v>France</v>
          </cell>
          <cell r="J2797" t="str">
            <v>France</v>
          </cell>
          <cell r="K2797" t="str">
            <v>France</v>
          </cell>
          <cell r="M2797" t="str">
            <v>Fine Wine</v>
          </cell>
          <cell r="N2797">
            <v>60.400100000000002</v>
          </cell>
          <cell r="O2797">
            <v>2.6718999999999999</v>
          </cell>
        </row>
        <row r="2798">
          <cell r="B2798">
            <v>45931</v>
          </cell>
          <cell r="C2798" t="str">
            <v>FW MONDOT DE TROPLONG 18 75X6</v>
          </cell>
          <cell r="D2798" t="str">
            <v>Mondot de Troplong Mondot 2018</v>
          </cell>
          <cell r="E2798" t="str">
            <v>EA</v>
          </cell>
          <cell r="F2798">
            <v>6</v>
          </cell>
          <cell r="G2798" t="str">
            <v>75 cl x 6</v>
          </cell>
          <cell r="H2798" t="str">
            <v>S</v>
          </cell>
          <cell r="I2798" t="str">
            <v>France</v>
          </cell>
          <cell r="J2798" t="str">
            <v>France</v>
          </cell>
          <cell r="K2798" t="str">
            <v>Bordeaux</v>
          </cell>
          <cell r="L2798" t="str">
            <v>Still Red</v>
          </cell>
          <cell r="M2798" t="str">
            <v>Fine Wine</v>
          </cell>
          <cell r="N2798">
            <v>21.501799999999999</v>
          </cell>
          <cell r="O2798">
            <v>2.6718999999999999</v>
          </cell>
        </row>
        <row r="2799">
          <cell r="B2799">
            <v>46252</v>
          </cell>
          <cell r="C2799" t="str">
            <v>FW CH TROPLONG MONDOT 14 75X6</v>
          </cell>
          <cell r="D2799" t="str">
            <v>Chateau Troplong Mondot 2014</v>
          </cell>
          <cell r="E2799" t="str">
            <v>EA</v>
          </cell>
          <cell r="F2799">
            <v>6</v>
          </cell>
          <cell r="G2799" t="str">
            <v>75 cl x 6</v>
          </cell>
          <cell r="H2799" t="str">
            <v>S</v>
          </cell>
          <cell r="I2799" t="str">
            <v>France</v>
          </cell>
          <cell r="J2799" t="str">
            <v>France</v>
          </cell>
          <cell r="K2799" t="str">
            <v>France</v>
          </cell>
          <cell r="M2799" t="str">
            <v>Fine Wine</v>
          </cell>
          <cell r="N2799">
            <v>62.0747</v>
          </cell>
          <cell r="O2799">
            <v>2.6718999999999999</v>
          </cell>
        </row>
        <row r="2800">
          <cell r="B2800">
            <v>76451</v>
          </cell>
          <cell r="C2800" t="str">
            <v>FW CH TROPLONG MONDOT 06 75X6</v>
          </cell>
          <cell r="D2800" t="str">
            <v>Chateau Troplong Mondot 2006</v>
          </cell>
          <cell r="E2800" t="str">
            <v>EA</v>
          </cell>
          <cell r="F2800">
            <v>6</v>
          </cell>
          <cell r="G2800" t="str">
            <v>75 cl x 6</v>
          </cell>
          <cell r="H2800" t="str">
            <v>U</v>
          </cell>
          <cell r="I2800" t="str">
            <v>France</v>
          </cell>
          <cell r="J2800" t="str">
            <v>France</v>
          </cell>
          <cell r="K2800" t="str">
            <v>Bordeaux</v>
          </cell>
          <cell r="L2800" t="str">
            <v>Still Red</v>
          </cell>
          <cell r="M2800" t="str">
            <v>Fine Wine</v>
          </cell>
          <cell r="N2800">
            <v>72.844999999999999</v>
          </cell>
          <cell r="O2800">
            <v>2.6718999999999999</v>
          </cell>
        </row>
        <row r="2801">
          <cell r="B2801">
            <v>45001</v>
          </cell>
          <cell r="C2801" t="str">
            <v>FW TROPLONG MONDOT 96 150X3</v>
          </cell>
          <cell r="D2801" t="str">
            <v>TROPLONG MONDOT 96 150X3</v>
          </cell>
          <cell r="E2801" t="str">
            <v>EA</v>
          </cell>
          <cell r="F2801">
            <v>3</v>
          </cell>
          <cell r="G2801" t="str">
            <v>150cl x 3</v>
          </cell>
          <cell r="H2801" t="str">
            <v>S</v>
          </cell>
          <cell r="I2801" t="str">
            <v>France</v>
          </cell>
          <cell r="J2801" t="str">
            <v>France</v>
          </cell>
          <cell r="K2801" t="str">
            <v>Bordeaux</v>
          </cell>
          <cell r="L2801" t="str">
            <v>Still Red</v>
          </cell>
          <cell r="M2801" t="str">
            <v>Fine Wine</v>
          </cell>
          <cell r="N2801">
            <v>176.39230000000001</v>
          </cell>
          <cell r="O2801">
            <v>5.3437999999999999</v>
          </cell>
        </row>
        <row r="2802">
          <cell r="B2802">
            <v>41920</v>
          </cell>
          <cell r="C2802" t="str">
            <v>FW CH LYNCH BAGES 14 75X6</v>
          </cell>
          <cell r="D2802" t="str">
            <v>Chateau Lynch Bages Pauillac 2014</v>
          </cell>
          <cell r="E2802" t="str">
            <v>EA</v>
          </cell>
          <cell r="F2802">
            <v>6</v>
          </cell>
          <cell r="G2802" t="str">
            <v>75 cl x 6</v>
          </cell>
          <cell r="H2802" t="str">
            <v>U</v>
          </cell>
          <cell r="I2802" t="str">
            <v>France</v>
          </cell>
          <cell r="J2802" t="str">
            <v>France</v>
          </cell>
          <cell r="K2802" t="str">
            <v>Bordeaux</v>
          </cell>
          <cell r="L2802" t="str">
            <v>Still Rose</v>
          </cell>
          <cell r="M2802" t="str">
            <v>Fine Wine</v>
          </cell>
          <cell r="N2802">
            <v>73.283600000000007</v>
          </cell>
          <cell r="O2802">
            <v>2.6718999999999999</v>
          </cell>
        </row>
        <row r="2803">
          <cell r="B2803">
            <v>76447</v>
          </cell>
          <cell r="C2803" t="str">
            <v>CH LYNCH BAGES 88 75X6</v>
          </cell>
          <cell r="D2803" t="str">
            <v>Chateau Lynch Bages 1988</v>
          </cell>
          <cell r="E2803" t="str">
            <v>EA</v>
          </cell>
          <cell r="F2803">
            <v>6</v>
          </cell>
          <cell r="G2803" t="str">
            <v>75 cl x 6</v>
          </cell>
          <cell r="H2803" t="str">
            <v>U</v>
          </cell>
          <cell r="I2803" t="str">
            <v>France</v>
          </cell>
          <cell r="J2803" t="str">
            <v>France</v>
          </cell>
          <cell r="K2803" t="str">
            <v>Bordeaux</v>
          </cell>
          <cell r="L2803" t="str">
            <v>Still Red</v>
          </cell>
          <cell r="M2803" t="str">
            <v>Fine Wine</v>
          </cell>
          <cell r="N2803">
            <v>136.84790000000001</v>
          </cell>
          <cell r="O2803">
            <v>2.6718999999999999</v>
          </cell>
        </row>
        <row r="2804">
          <cell r="B2804">
            <v>43281</v>
          </cell>
          <cell r="C2804" t="str">
            <v>FW SMITH HT LAFITTE RG 10 75X6</v>
          </cell>
          <cell r="D2804" t="str">
            <v>Chateau Smith Haut Lafitte Rouge, Pessac-Leognan, 2010</v>
          </cell>
          <cell r="E2804" t="str">
            <v>EA</v>
          </cell>
          <cell r="F2804">
            <v>6</v>
          </cell>
          <cell r="G2804" t="str">
            <v>75 cl x 6</v>
          </cell>
          <cell r="H2804" t="str">
            <v>S</v>
          </cell>
          <cell r="I2804" t="str">
            <v>France</v>
          </cell>
          <cell r="J2804" t="str">
            <v>France</v>
          </cell>
          <cell r="K2804" t="str">
            <v>Bordeaux</v>
          </cell>
          <cell r="M2804" t="str">
            <v>Fine Wine</v>
          </cell>
          <cell r="N2804">
            <v>97.152000000000001</v>
          </cell>
          <cell r="O2804">
            <v>2.6718999999999999</v>
          </cell>
        </row>
        <row r="2805">
          <cell r="B2805">
            <v>72500</v>
          </cell>
          <cell r="C2805" t="str">
            <v>FW LANESSAN HAUT MEDOC08 75X12</v>
          </cell>
          <cell r="D2805" t="str">
            <v>Chateau Lanessan Haut-Medoc 2008</v>
          </cell>
          <cell r="E2805" t="str">
            <v>EA</v>
          </cell>
          <cell r="F2805">
            <v>12</v>
          </cell>
          <cell r="G2805" t="str">
            <v>75 cl x 12</v>
          </cell>
          <cell r="H2805" t="str">
            <v>S</v>
          </cell>
          <cell r="I2805" t="str">
            <v>France</v>
          </cell>
          <cell r="J2805" t="str">
            <v>France</v>
          </cell>
          <cell r="K2805" t="str">
            <v>Bordeaux</v>
          </cell>
          <cell r="L2805" t="str">
            <v>Still Red</v>
          </cell>
          <cell r="M2805" t="str">
            <v>Fine Wine</v>
          </cell>
          <cell r="N2805">
            <v>9.74</v>
          </cell>
          <cell r="O2805">
            <v>2.6718999999999999</v>
          </cell>
        </row>
        <row r="2806">
          <cell r="B2806">
            <v>43249</v>
          </cell>
          <cell r="C2806" t="str">
            <v>FW LAFITE ROTHSCHILD 2002 75X6</v>
          </cell>
          <cell r="D2806" t="str">
            <v>Chateau Lafite Rothschild, Pauillac, 2002</v>
          </cell>
          <cell r="E2806" t="str">
            <v>EA</v>
          </cell>
          <cell r="F2806">
            <v>6</v>
          </cell>
          <cell r="G2806" t="str">
            <v>75 cl x 6</v>
          </cell>
          <cell r="H2806" t="str">
            <v>U</v>
          </cell>
          <cell r="I2806" t="str">
            <v>France</v>
          </cell>
          <cell r="J2806" t="str">
            <v>France</v>
          </cell>
          <cell r="K2806" t="str">
            <v>Bordeaux</v>
          </cell>
          <cell r="M2806" t="str">
            <v>Fine Wine</v>
          </cell>
          <cell r="N2806">
            <v>502.45030000000003</v>
          </cell>
          <cell r="O2806">
            <v>2.6718999999999999</v>
          </cell>
        </row>
        <row r="2807">
          <cell r="B2807">
            <v>43267</v>
          </cell>
          <cell r="C2807" t="str">
            <v>FW LAFITE ROTHSCHILD 04 75X6</v>
          </cell>
          <cell r="D2807" t="str">
            <v>Chateau Lafite Rothschild, Pauillac, 2004</v>
          </cell>
          <cell r="E2807" t="str">
            <v>EA</v>
          </cell>
          <cell r="F2807">
            <v>6</v>
          </cell>
          <cell r="G2807" t="str">
            <v>75 cl x 6</v>
          </cell>
          <cell r="H2807" t="str">
            <v>S</v>
          </cell>
          <cell r="I2807" t="str">
            <v>France</v>
          </cell>
          <cell r="J2807" t="str">
            <v>France</v>
          </cell>
          <cell r="K2807" t="str">
            <v>Bordeaux</v>
          </cell>
          <cell r="L2807" t="str">
            <v>Still Red</v>
          </cell>
          <cell r="M2807" t="str">
            <v>Fine Wine</v>
          </cell>
          <cell r="N2807">
            <v>503.73099999999999</v>
          </cell>
          <cell r="O2807">
            <v>2.6718999999999999</v>
          </cell>
        </row>
        <row r="2808">
          <cell r="B2808">
            <v>43304</v>
          </cell>
          <cell r="C2808" t="str">
            <v>FW CARRUADES DE LAFITE 05 75X6</v>
          </cell>
          <cell r="D2808" t="str">
            <v>Carruades de Lafite, Pauillac, 2005</v>
          </cell>
          <cell r="E2808" t="str">
            <v>EA</v>
          </cell>
          <cell r="F2808">
            <v>6</v>
          </cell>
          <cell r="G2808" t="str">
            <v>75 cl x 6</v>
          </cell>
          <cell r="H2808" t="str">
            <v>S</v>
          </cell>
          <cell r="I2808" t="str">
            <v>France</v>
          </cell>
          <cell r="J2808" t="str">
            <v>France</v>
          </cell>
          <cell r="K2808" t="str">
            <v>Bordeaux</v>
          </cell>
          <cell r="M2808" t="str">
            <v>Fine Wine</v>
          </cell>
          <cell r="N2808">
            <v>262.4941</v>
          </cell>
          <cell r="O2808">
            <v>2.6718999999999999</v>
          </cell>
        </row>
        <row r="2809">
          <cell r="B2809">
            <v>43314</v>
          </cell>
          <cell r="C2809" t="str">
            <v>FW DUHART MILON 2008 75X6</v>
          </cell>
          <cell r="D2809" t="str">
            <v>Chateau Duhart-Milon, Pauillac, 2008</v>
          </cell>
          <cell r="E2809" t="str">
            <v>EA</v>
          </cell>
          <cell r="F2809">
            <v>6</v>
          </cell>
          <cell r="G2809" t="str">
            <v>75 cl x 6</v>
          </cell>
          <cell r="H2809" t="str">
            <v>S</v>
          </cell>
          <cell r="I2809" t="str">
            <v>France</v>
          </cell>
          <cell r="J2809" t="str">
            <v>France</v>
          </cell>
          <cell r="K2809" t="str">
            <v>Bordeaux</v>
          </cell>
          <cell r="M2809" t="str">
            <v>Fine Wine</v>
          </cell>
          <cell r="N2809">
            <v>54.002899999999997</v>
          </cell>
          <cell r="O2809">
            <v>2.6718999999999999</v>
          </cell>
        </row>
        <row r="2810">
          <cell r="B2810">
            <v>43269</v>
          </cell>
          <cell r="C2810" t="str">
            <v>FW CARRUADES DE LAFITE05 150X3</v>
          </cell>
          <cell r="D2810" t="str">
            <v>Carruades de Lafite, Pauillac, 2005</v>
          </cell>
          <cell r="E2810" t="str">
            <v>EA</v>
          </cell>
          <cell r="F2810">
            <v>3</v>
          </cell>
          <cell r="G2810" t="str">
            <v>150cl x 3</v>
          </cell>
          <cell r="H2810" t="str">
            <v>S</v>
          </cell>
          <cell r="I2810" t="str">
            <v>France</v>
          </cell>
          <cell r="J2810" t="str">
            <v>France</v>
          </cell>
          <cell r="K2810" t="str">
            <v>Bordeaux</v>
          </cell>
          <cell r="L2810" t="str">
            <v>Still Red</v>
          </cell>
          <cell r="M2810" t="str">
            <v>Fine Wine</v>
          </cell>
          <cell r="N2810">
            <v>524.98879999999997</v>
          </cell>
          <cell r="O2810">
            <v>5.3437999999999999</v>
          </cell>
        </row>
        <row r="2811">
          <cell r="B2811">
            <v>43271</v>
          </cell>
          <cell r="C2811" t="str">
            <v>FW LAFITE ROTHSCHILD 04 150X3</v>
          </cell>
          <cell r="D2811" t="str">
            <v>Chateau Lafite Rothschild, Pauillac, 2004</v>
          </cell>
          <cell r="E2811" t="str">
            <v>EA</v>
          </cell>
          <cell r="F2811">
            <v>3</v>
          </cell>
          <cell r="G2811" t="str">
            <v>150cl x 3</v>
          </cell>
          <cell r="H2811" t="str">
            <v>S</v>
          </cell>
          <cell r="I2811" t="str">
            <v>France</v>
          </cell>
          <cell r="J2811" t="str">
            <v>France</v>
          </cell>
          <cell r="K2811" t="str">
            <v>Bordeaux</v>
          </cell>
          <cell r="L2811" t="str">
            <v>Still Red</v>
          </cell>
          <cell r="M2811" t="str">
            <v>Fine Wine</v>
          </cell>
          <cell r="N2811">
            <v>1007.4625</v>
          </cell>
          <cell r="O2811">
            <v>5.3437999999999999</v>
          </cell>
        </row>
        <row r="2812">
          <cell r="B2812">
            <v>43280</v>
          </cell>
          <cell r="C2812" t="str">
            <v>FW LAFITE ROTHSCHILD 02 150X3</v>
          </cell>
          <cell r="D2812" t="str">
            <v>Chateau Lafite Rothschild, Pauillac, 2002</v>
          </cell>
          <cell r="E2812" t="str">
            <v>EA</v>
          </cell>
          <cell r="F2812">
            <v>3</v>
          </cell>
          <cell r="G2812" t="str">
            <v>150cl x 3</v>
          </cell>
          <cell r="H2812" t="str">
            <v>S</v>
          </cell>
          <cell r="I2812" t="str">
            <v>France</v>
          </cell>
          <cell r="J2812" t="str">
            <v>France</v>
          </cell>
          <cell r="K2812" t="str">
            <v>Bordeaux</v>
          </cell>
          <cell r="M2812" t="str">
            <v>Fine Wine</v>
          </cell>
          <cell r="N2812">
            <v>1004.9011</v>
          </cell>
          <cell r="O2812">
            <v>5.3437999999999999</v>
          </cell>
        </row>
        <row r="2813">
          <cell r="B2813">
            <v>43272</v>
          </cell>
          <cell r="C2813" t="str">
            <v>FW CH L'EVANGILE 2012 75X6</v>
          </cell>
          <cell r="D2813" t="str">
            <v>Chateau l'Evangile, Pomerol, 2012</v>
          </cell>
          <cell r="E2813" t="str">
            <v>EA</v>
          </cell>
          <cell r="F2813">
            <v>6</v>
          </cell>
          <cell r="G2813" t="str">
            <v>75 cl x 6</v>
          </cell>
          <cell r="H2813" t="str">
            <v>S</v>
          </cell>
          <cell r="I2813" t="str">
            <v>France</v>
          </cell>
          <cell r="J2813" t="str">
            <v>France</v>
          </cell>
          <cell r="K2813" t="str">
            <v>Bordeaux</v>
          </cell>
          <cell r="L2813" t="str">
            <v>Still Red</v>
          </cell>
          <cell r="M2813" t="str">
            <v>Fine Wine</v>
          </cell>
          <cell r="N2813">
            <v>96.967799999999997</v>
          </cell>
          <cell r="O2813">
            <v>2.6718999999999999</v>
          </cell>
        </row>
        <row r="2814">
          <cell r="B2814">
            <v>46491</v>
          </cell>
          <cell r="C2814" t="str">
            <v>FW CH L EVANGILE 2014 75X6</v>
          </cell>
          <cell r="D2814" t="str">
            <v>Chateau l Evangile, Pomerol, 2014</v>
          </cell>
          <cell r="E2814" t="str">
            <v>EA</v>
          </cell>
          <cell r="F2814">
            <v>6</v>
          </cell>
          <cell r="G2814" t="str">
            <v>75 cl x 6</v>
          </cell>
          <cell r="H2814" t="str">
            <v>S</v>
          </cell>
          <cell r="I2814" t="str">
            <v>France</v>
          </cell>
          <cell r="J2814" t="str">
            <v>France</v>
          </cell>
          <cell r="K2814" t="str">
            <v>Bordeaux</v>
          </cell>
          <cell r="L2814" t="str">
            <v>Still Red</v>
          </cell>
          <cell r="M2814" t="str">
            <v>Fine Wine</v>
          </cell>
          <cell r="N2814">
            <v>119.27290000000001</v>
          </cell>
          <cell r="O2814">
            <v>2.6718999999999999</v>
          </cell>
        </row>
        <row r="2815">
          <cell r="B2815">
            <v>43274</v>
          </cell>
          <cell r="C2815" t="str">
            <v>FW CH L'EVANGILE 2012 150X3</v>
          </cell>
          <cell r="D2815" t="str">
            <v>Chateau l'Evangile, Pomerol, 2012</v>
          </cell>
          <cell r="E2815" t="str">
            <v>EA</v>
          </cell>
          <cell r="F2815">
            <v>3</v>
          </cell>
          <cell r="G2815" t="str">
            <v>150cl x 3</v>
          </cell>
          <cell r="H2815" t="str">
            <v>S</v>
          </cell>
          <cell r="I2815" t="str">
            <v>France</v>
          </cell>
          <cell r="J2815" t="str">
            <v>France</v>
          </cell>
          <cell r="K2815" t="str">
            <v>Bordeaux</v>
          </cell>
          <cell r="M2815" t="str">
            <v>Fine Wine</v>
          </cell>
          <cell r="N2815">
            <v>215.86600000000001</v>
          </cell>
          <cell r="O2815">
            <v>5.3437999999999999</v>
          </cell>
        </row>
        <row r="2816">
          <cell r="B2816">
            <v>43283</v>
          </cell>
          <cell r="C2816" t="str">
            <v>FW PETIT MOUTON PAUILL 15 75X6</v>
          </cell>
          <cell r="D2816" t="str">
            <v>Petit Mouton, Pauillac, 2015</v>
          </cell>
          <cell r="E2816" t="str">
            <v>EA</v>
          </cell>
          <cell r="F2816">
            <v>6</v>
          </cell>
          <cell r="G2816" t="str">
            <v>75 cl x 6</v>
          </cell>
          <cell r="H2816" t="str">
            <v>U</v>
          </cell>
          <cell r="I2816" t="str">
            <v>France</v>
          </cell>
          <cell r="J2816" t="str">
            <v>France</v>
          </cell>
          <cell r="K2816" t="str">
            <v>Bordeaux</v>
          </cell>
          <cell r="M2816" t="str">
            <v>Fine Wine</v>
          </cell>
          <cell r="N2816">
            <v>186.44149999999999</v>
          </cell>
          <cell r="O2816">
            <v>2.6718999999999999</v>
          </cell>
        </row>
        <row r="2817">
          <cell r="B2817">
            <v>43290</v>
          </cell>
          <cell r="C2817" t="str">
            <v>FW PETIT FIGEAC 2016 75X12</v>
          </cell>
          <cell r="D2817" t="str">
            <v>Petit Figeac, St Emilion, 2016</v>
          </cell>
          <cell r="E2817" t="str">
            <v>EA</v>
          </cell>
          <cell r="F2817">
            <v>12</v>
          </cell>
          <cell r="G2817" t="str">
            <v>75 cl x 12</v>
          </cell>
          <cell r="H2817" t="str">
            <v>S</v>
          </cell>
          <cell r="I2817" t="str">
            <v>France</v>
          </cell>
          <cell r="J2817" t="str">
            <v>France</v>
          </cell>
          <cell r="K2817" t="str">
            <v>Bordeaux</v>
          </cell>
          <cell r="M2817" t="str">
            <v>Fine Wine</v>
          </cell>
          <cell r="N2817">
            <v>34.469099999999997</v>
          </cell>
          <cell r="O2817">
            <v>2.6718999999999999</v>
          </cell>
        </row>
        <row r="2818">
          <cell r="B2818">
            <v>43251</v>
          </cell>
          <cell r="C2818" t="str">
            <v>FW CH LEOVILLE LAS CASE01 75X6</v>
          </cell>
          <cell r="D2818" t="str">
            <v>Chateau Leoville Las Cases, St Julien, 2001</v>
          </cell>
          <cell r="E2818" t="str">
            <v>EA</v>
          </cell>
          <cell r="F2818">
            <v>6</v>
          </cell>
          <cell r="G2818" t="str">
            <v>75 cl x 6</v>
          </cell>
          <cell r="H2818" t="str">
            <v>S</v>
          </cell>
          <cell r="I2818" t="str">
            <v>France</v>
          </cell>
          <cell r="J2818" t="str">
            <v>France</v>
          </cell>
          <cell r="K2818" t="str">
            <v>Bordeaux</v>
          </cell>
          <cell r="M2818" t="str">
            <v>Fine Wine</v>
          </cell>
          <cell r="N2818">
            <v>149.5994</v>
          </cell>
          <cell r="O2818">
            <v>2.6718999999999999</v>
          </cell>
        </row>
        <row r="2819">
          <cell r="B2819">
            <v>43312</v>
          </cell>
          <cell r="C2819" t="str">
            <v>FW CHATEAU POTENSAC 2008 150X6</v>
          </cell>
          <cell r="D2819" t="str">
            <v>Chateau Potensac, Haut Medoc, 2008</v>
          </cell>
          <cell r="E2819" t="str">
            <v>EA</v>
          </cell>
          <cell r="F2819">
            <v>6</v>
          </cell>
          <cell r="G2819" t="str">
            <v>150cl x 6</v>
          </cell>
          <cell r="H2819" t="str">
            <v>S</v>
          </cell>
          <cell r="I2819" t="str">
            <v>France</v>
          </cell>
          <cell r="J2819" t="str">
            <v>France</v>
          </cell>
          <cell r="K2819" t="str">
            <v>Bordeaux</v>
          </cell>
          <cell r="M2819" t="str">
            <v>Fine Wine</v>
          </cell>
          <cell r="N2819">
            <v>36.307299999999998</v>
          </cell>
          <cell r="O2819">
            <v>5.3437999999999999</v>
          </cell>
        </row>
        <row r="2820">
          <cell r="B2820">
            <v>43310</v>
          </cell>
          <cell r="C2820" t="str">
            <v>FW CH BEAU-SEJOR-BECOT 14 75X6</v>
          </cell>
          <cell r="D2820" t="str">
            <v>Chateau Beau-Sejour-Becot, St Emilion, 2014</v>
          </cell>
          <cell r="E2820" t="str">
            <v>EA</v>
          </cell>
          <cell r="F2820">
            <v>6</v>
          </cell>
          <cell r="G2820" t="str">
            <v>75 cl x 6</v>
          </cell>
          <cell r="H2820" t="str">
            <v>S</v>
          </cell>
          <cell r="I2820" t="str">
            <v>France</v>
          </cell>
          <cell r="J2820" t="str">
            <v>France</v>
          </cell>
          <cell r="K2820" t="str">
            <v>Bordeaux</v>
          </cell>
          <cell r="M2820" t="str">
            <v>Fine Wine</v>
          </cell>
          <cell r="N2820">
            <v>44.336199999999998</v>
          </cell>
          <cell r="O2820">
            <v>2.6718999999999999</v>
          </cell>
        </row>
        <row r="2821">
          <cell r="B2821">
            <v>41861</v>
          </cell>
          <cell r="C2821" t="str">
            <v>PETH ESTATE SPATBURG 75X6</v>
          </cell>
          <cell r="D2821" t="str">
            <v>Peth Wetz Estate Spatburgunder Rheinhessen</v>
          </cell>
          <cell r="E2821" t="str">
            <v>EA</v>
          </cell>
          <cell r="F2821">
            <v>6</v>
          </cell>
          <cell r="G2821" t="str">
            <v>75 cl x 6</v>
          </cell>
          <cell r="H2821" t="str">
            <v>S</v>
          </cell>
          <cell r="I2821" t="str">
            <v>Germany</v>
          </cell>
          <cell r="J2821" t="str">
            <v>Germany</v>
          </cell>
          <cell r="K2821" t="str">
            <v>Rheinhessen</v>
          </cell>
          <cell r="L2821" t="str">
            <v>Still Red</v>
          </cell>
          <cell r="M2821" t="str">
            <v>Good</v>
          </cell>
          <cell r="N2821">
            <v>4.4904000000000002</v>
          </cell>
          <cell r="O2821">
            <v>2.6718999999999999</v>
          </cell>
        </row>
        <row r="2822">
          <cell r="B2822">
            <v>41862</v>
          </cell>
          <cell r="C2822" t="str">
            <v>PETH RIESLING RHEINH 75X6</v>
          </cell>
          <cell r="D2822" t="str">
            <v>Peth Wetz Estate Riesling Rheinhessen</v>
          </cell>
          <cell r="E2822" t="str">
            <v>EA</v>
          </cell>
          <cell r="F2822">
            <v>6</v>
          </cell>
          <cell r="G2822" t="str">
            <v>75 cl x 6</v>
          </cell>
          <cell r="H2822" t="str">
            <v>S</v>
          </cell>
          <cell r="I2822" t="str">
            <v>Germany</v>
          </cell>
          <cell r="J2822" t="str">
            <v>Germany</v>
          </cell>
          <cell r="K2822" t="str">
            <v>Rheinhessen</v>
          </cell>
          <cell r="L2822" t="str">
            <v>Still White</v>
          </cell>
          <cell r="M2822" t="str">
            <v>Good</v>
          </cell>
          <cell r="N2822">
            <v>3.2008999999999999</v>
          </cell>
          <cell r="O2822">
            <v>2.6718999999999999</v>
          </cell>
        </row>
        <row r="2823">
          <cell r="B2823">
            <v>75189</v>
          </cell>
          <cell r="C2823" t="str">
            <v>PETH UNFIL RIESLING 75X6</v>
          </cell>
          <cell r="D2823" t="str">
            <v>Peth Wetz Unfiltered Riesling Rheinhessen</v>
          </cell>
          <cell r="E2823" t="str">
            <v>EA</v>
          </cell>
          <cell r="F2823">
            <v>6</v>
          </cell>
          <cell r="G2823" t="str">
            <v>75 cl x 6</v>
          </cell>
          <cell r="H2823" t="str">
            <v>S</v>
          </cell>
          <cell r="I2823" t="str">
            <v>Germany</v>
          </cell>
          <cell r="J2823" t="str">
            <v>Germany</v>
          </cell>
          <cell r="K2823" t="str">
            <v>Rheinhessen</v>
          </cell>
          <cell r="L2823" t="str">
            <v>Still White</v>
          </cell>
          <cell r="M2823" t="str">
            <v>Better</v>
          </cell>
          <cell r="N2823">
            <v>5.5606</v>
          </cell>
          <cell r="O2823">
            <v>2.6718999999999999</v>
          </cell>
        </row>
        <row r="2824">
          <cell r="B2824">
            <v>75191</v>
          </cell>
          <cell r="C2824" t="str">
            <v>PETH UNFILT PINOT NOIR 75X6</v>
          </cell>
          <cell r="D2824" t="str">
            <v>Peth Wetz Unfiltered Pinot Noir Rheinhessen</v>
          </cell>
          <cell r="E2824" t="str">
            <v>EA</v>
          </cell>
          <cell r="F2824">
            <v>6</v>
          </cell>
          <cell r="G2824" t="str">
            <v>75 cl x 6</v>
          </cell>
          <cell r="H2824" t="str">
            <v>S</v>
          </cell>
          <cell r="I2824" t="str">
            <v>Germany</v>
          </cell>
          <cell r="J2824" t="str">
            <v>Germany</v>
          </cell>
          <cell r="K2824" t="str">
            <v>Rheinhessen</v>
          </cell>
          <cell r="L2824" t="str">
            <v>Still Red</v>
          </cell>
          <cell r="M2824" t="str">
            <v>Best</v>
          </cell>
          <cell r="N2824">
            <v>7.7710999999999997</v>
          </cell>
          <cell r="O2824">
            <v>2.6718999999999999</v>
          </cell>
        </row>
        <row r="2825">
          <cell r="B2825">
            <v>76087</v>
          </cell>
          <cell r="C2825" t="str">
            <v>PETH GRAUR BURGUNDER 75X6</v>
          </cell>
          <cell r="D2825" t="str">
            <v>Peth Wetz Estate Grauer Burgunder Rheinhessen</v>
          </cell>
          <cell r="E2825" t="str">
            <v>EA</v>
          </cell>
          <cell r="F2825">
            <v>6</v>
          </cell>
          <cell r="G2825" t="str">
            <v>75 cl x 6</v>
          </cell>
          <cell r="H2825" t="str">
            <v>S</v>
          </cell>
          <cell r="I2825" t="str">
            <v>Germany</v>
          </cell>
          <cell r="J2825" t="str">
            <v>Germany</v>
          </cell>
          <cell r="K2825" t="str">
            <v>Rheinhessen</v>
          </cell>
          <cell r="L2825" t="str">
            <v>Still White</v>
          </cell>
          <cell r="M2825" t="str">
            <v>Better</v>
          </cell>
          <cell r="N2825">
            <v>3.5956000000000001</v>
          </cell>
          <cell r="O2825">
            <v>2.6718999999999999</v>
          </cell>
        </row>
        <row r="2826">
          <cell r="B2826">
            <v>67403</v>
          </cell>
          <cell r="C2826" t="str">
            <v>LA MADELEINE VIN MOUS NV 75X6</v>
          </cell>
          <cell r="D2826" t="str">
            <v>La Madeleine Vin Mousseux Brut NV</v>
          </cell>
          <cell r="E2826" t="str">
            <v>EA</v>
          </cell>
          <cell r="F2826">
            <v>6</v>
          </cell>
          <cell r="G2826" t="str">
            <v>75 cl x 6</v>
          </cell>
          <cell r="H2826" t="str">
            <v>S</v>
          </cell>
          <cell r="I2826" t="str">
            <v>Spain</v>
          </cell>
          <cell r="J2826" t="str">
            <v>Spain</v>
          </cell>
          <cell r="K2826" t="str">
            <v>Spain</v>
          </cell>
          <cell r="M2826" t="str">
            <v>Price Fighter</v>
          </cell>
          <cell r="N2826">
            <v>1.4701</v>
          </cell>
          <cell r="O2826">
            <v>2.2444000000000002</v>
          </cell>
        </row>
        <row r="2827">
          <cell r="B2827">
            <v>69952</v>
          </cell>
          <cell r="C2827" t="str">
            <v>TABANCO AMONTILLADO NV 75X6</v>
          </cell>
          <cell r="D2827" t="str">
            <v>Tabanco Dry Amontillado Jerez NV</v>
          </cell>
          <cell r="E2827" t="str">
            <v>EA</v>
          </cell>
          <cell r="F2827">
            <v>6</v>
          </cell>
          <cell r="G2827" t="str">
            <v>75 cl x 6</v>
          </cell>
          <cell r="H2827" t="str">
            <v>S</v>
          </cell>
          <cell r="I2827" t="str">
            <v>Spain</v>
          </cell>
          <cell r="J2827" t="str">
            <v>Spain</v>
          </cell>
          <cell r="K2827" t="str">
            <v>Andalucía</v>
          </cell>
          <cell r="L2827" t="str">
            <v>Still White</v>
          </cell>
          <cell r="M2827" t="str">
            <v>Better</v>
          </cell>
          <cell r="N2827">
            <v>4.7610000000000001</v>
          </cell>
          <cell r="O2827">
            <v>3.9544000000000001</v>
          </cell>
        </row>
        <row r="2828">
          <cell r="B2828">
            <v>34807</v>
          </cell>
          <cell r="C2828" t="str">
            <v>TERRES BLANCHES P-FUME 75X6</v>
          </cell>
          <cell r="D2828" t="str">
            <v>Pouilly Fumé, Domaine de Terres Blanches</v>
          </cell>
          <cell r="E2828" t="str">
            <v>EA</v>
          </cell>
          <cell r="F2828">
            <v>6</v>
          </cell>
          <cell r="G2828" t="str">
            <v>75 cl x 6</v>
          </cell>
          <cell r="H2828" t="str">
            <v>S</v>
          </cell>
          <cell r="I2828" t="str">
            <v>France</v>
          </cell>
          <cell r="J2828" t="str">
            <v>France</v>
          </cell>
          <cell r="K2828" t="str">
            <v>Loire Valley</v>
          </cell>
          <cell r="L2828" t="str">
            <v>Still White</v>
          </cell>
          <cell r="M2828" t="str">
            <v>Better</v>
          </cell>
          <cell r="N2828">
            <v>10.827500000000001</v>
          </cell>
          <cell r="O2828">
            <v>2.6718999999999999</v>
          </cell>
        </row>
        <row r="2829">
          <cell r="B2829">
            <v>34808</v>
          </cell>
          <cell r="C2829" t="str">
            <v>TERRES BLANCHES SANCERRE 75X6</v>
          </cell>
          <cell r="D2829" t="str">
            <v>Sancerre Blanc, Domaine de Terres Blanches</v>
          </cell>
          <cell r="E2829" t="str">
            <v>EA</v>
          </cell>
          <cell r="F2829">
            <v>6</v>
          </cell>
          <cell r="G2829" t="str">
            <v>75 cl x 6</v>
          </cell>
          <cell r="H2829" t="str">
            <v>S</v>
          </cell>
          <cell r="I2829" t="str">
            <v>France</v>
          </cell>
          <cell r="J2829" t="str">
            <v>France</v>
          </cell>
          <cell r="K2829" t="str">
            <v>Loire Valley</v>
          </cell>
          <cell r="L2829" t="str">
            <v>Still White</v>
          </cell>
          <cell r="M2829" t="str">
            <v>Better</v>
          </cell>
          <cell r="N2829">
            <v>10.827500000000001</v>
          </cell>
          <cell r="O2829">
            <v>2.6718999999999999</v>
          </cell>
        </row>
        <row r="2830">
          <cell r="B2830">
            <v>34809</v>
          </cell>
          <cell r="C2830" t="str">
            <v>BLANCHES SANCERRE ROSE 75X6</v>
          </cell>
          <cell r="D2830" t="str">
            <v>Sancerre Rosé, Domaine de Terres Blanches</v>
          </cell>
          <cell r="E2830" t="str">
            <v>EA</v>
          </cell>
          <cell r="F2830">
            <v>6</v>
          </cell>
          <cell r="G2830" t="str">
            <v>75 cl x 6</v>
          </cell>
          <cell r="H2830" t="str">
            <v>U</v>
          </cell>
          <cell r="I2830" t="str">
            <v>France</v>
          </cell>
          <cell r="J2830" t="str">
            <v>France</v>
          </cell>
          <cell r="K2830" t="str">
            <v>Loire Valley</v>
          </cell>
          <cell r="L2830" t="str">
            <v>Still Rose</v>
          </cell>
          <cell r="M2830" t="str">
            <v>Better</v>
          </cell>
          <cell r="N2830">
            <v>8.0370000000000008</v>
          </cell>
          <cell r="O2830">
            <v>2.6718999999999999</v>
          </cell>
        </row>
        <row r="2831">
          <cell r="B2831">
            <v>34810</v>
          </cell>
          <cell r="C2831" t="str">
            <v>BLANCHES SANCERRE ROUGE 75X6</v>
          </cell>
          <cell r="D2831" t="str">
            <v>Sancerre Rouge, Domaine de Terres Blanches</v>
          </cell>
          <cell r="E2831" t="str">
            <v>EA</v>
          </cell>
          <cell r="F2831">
            <v>6</v>
          </cell>
          <cell r="G2831" t="str">
            <v>75 cl x 6</v>
          </cell>
          <cell r="H2831" t="str">
            <v>U</v>
          </cell>
          <cell r="I2831" t="str">
            <v>France</v>
          </cell>
          <cell r="J2831" t="str">
            <v>France</v>
          </cell>
          <cell r="K2831" t="str">
            <v>Loire Valley</v>
          </cell>
          <cell r="L2831" t="str">
            <v>Still Red</v>
          </cell>
          <cell r="M2831" t="str">
            <v>Better</v>
          </cell>
          <cell r="N2831">
            <v>9.1616</v>
          </cell>
          <cell r="O2831">
            <v>2.6718999999999999</v>
          </cell>
        </row>
        <row r="2832">
          <cell r="B2832">
            <v>34845</v>
          </cell>
          <cell r="C2832" t="str">
            <v>BLANCHES SANCERRE VALLON 75X6</v>
          </cell>
          <cell r="D2832" t="str">
            <v>Sancerre Blanc, Le Vallon, Domaine de Terres Blanches</v>
          </cell>
          <cell r="E2832" t="str">
            <v>EA</v>
          </cell>
          <cell r="F2832">
            <v>6</v>
          </cell>
          <cell r="G2832" t="str">
            <v>75 cl x 6</v>
          </cell>
          <cell r="H2832" t="str">
            <v>S</v>
          </cell>
          <cell r="I2832" t="str">
            <v>France</v>
          </cell>
          <cell r="J2832" t="str">
            <v>France</v>
          </cell>
          <cell r="K2832" t="str">
            <v>Loire Valley</v>
          </cell>
          <cell r="L2832" t="str">
            <v>Still White</v>
          </cell>
          <cell r="M2832" t="str">
            <v>Best</v>
          </cell>
          <cell r="N2832">
            <v>14.0731</v>
          </cell>
          <cell r="O2832">
            <v>2.6718999999999999</v>
          </cell>
        </row>
        <row r="2833">
          <cell r="B2833">
            <v>70236</v>
          </cell>
          <cell r="C2833" t="str">
            <v>CORZETTI PROSECCO NV 75X6</v>
          </cell>
          <cell r="D2833" t="str">
            <v>Corzetti Prosecco DOC Spumante Extra Dry NV</v>
          </cell>
          <cell r="E2833" t="str">
            <v>EA</v>
          </cell>
          <cell r="F2833">
            <v>6</v>
          </cell>
          <cell r="G2833" t="str">
            <v>75 cl x 6</v>
          </cell>
          <cell r="H2833" t="str">
            <v>S</v>
          </cell>
          <cell r="I2833" t="str">
            <v>Italy</v>
          </cell>
          <cell r="J2833" t="str">
            <v>Italy</v>
          </cell>
          <cell r="K2833" t="str">
            <v>Prosecco</v>
          </cell>
          <cell r="L2833" t="str">
            <v>Sparkling White</v>
          </cell>
          <cell r="M2833" t="str">
            <v>Good</v>
          </cell>
          <cell r="N2833">
            <v>2.6539000000000001</v>
          </cell>
          <cell r="O2833">
            <v>2.2444000000000002</v>
          </cell>
        </row>
        <row r="2834">
          <cell r="B2834">
            <v>35763</v>
          </cell>
          <cell r="C2834" t="str">
            <v>ALMA MORA CHARDONNAY 75X6</v>
          </cell>
          <cell r="D2834" t="str">
            <v>Alma Mora Chardonnay, San Juan</v>
          </cell>
          <cell r="E2834" t="str">
            <v>EA</v>
          </cell>
          <cell r="F2834">
            <v>6</v>
          </cell>
          <cell r="G2834" t="str">
            <v>75 cl x 6</v>
          </cell>
          <cell r="H2834" t="str">
            <v>S</v>
          </cell>
          <cell r="I2834" t="str">
            <v>Argentina</v>
          </cell>
          <cell r="J2834" t="str">
            <v>Argentina</v>
          </cell>
          <cell r="K2834" t="str">
            <v>San Juan</v>
          </cell>
          <cell r="L2834" t="str">
            <v>Still White</v>
          </cell>
          <cell r="M2834" t="str">
            <v>Good</v>
          </cell>
          <cell r="N2834">
            <v>2.7795999999999998</v>
          </cell>
          <cell r="O2834">
            <v>2.6718999999999999</v>
          </cell>
        </row>
        <row r="2835">
          <cell r="B2835">
            <v>35764</v>
          </cell>
          <cell r="C2835" t="str">
            <v>FC ALMA MORA MALBEC 75X6</v>
          </cell>
          <cell r="D2835" t="str">
            <v>Alma Mora Malbec, San Juan</v>
          </cell>
          <cell r="E2835" t="str">
            <v>EA</v>
          </cell>
          <cell r="F2835">
            <v>6</v>
          </cell>
          <cell r="G2835" t="str">
            <v>75 cl x 6</v>
          </cell>
          <cell r="H2835" t="str">
            <v>S</v>
          </cell>
          <cell r="I2835" t="str">
            <v>Argentina</v>
          </cell>
          <cell r="J2835" t="str">
            <v>Argentina</v>
          </cell>
          <cell r="K2835" t="str">
            <v>San Juan</v>
          </cell>
          <cell r="L2835" t="str">
            <v>Still Red</v>
          </cell>
          <cell r="M2835" t="str">
            <v>Good</v>
          </cell>
          <cell r="N2835">
            <v>2.7646000000000002</v>
          </cell>
          <cell r="O2835">
            <v>2.6718999999999999</v>
          </cell>
        </row>
        <row r="2836">
          <cell r="B2836">
            <v>35765</v>
          </cell>
          <cell r="C2836" t="str">
            <v>ALMA MORA RESERVE MALBEC 75X6</v>
          </cell>
          <cell r="D2836" t="str">
            <v>Alma Mora Reserve Malbec, San Juan</v>
          </cell>
          <cell r="E2836" t="str">
            <v>EA</v>
          </cell>
          <cell r="F2836">
            <v>6</v>
          </cell>
          <cell r="G2836" t="str">
            <v>75 cl x 6</v>
          </cell>
          <cell r="H2836" t="str">
            <v>S</v>
          </cell>
          <cell r="I2836" t="str">
            <v>Argentina</v>
          </cell>
          <cell r="J2836" t="str">
            <v>Argentina</v>
          </cell>
          <cell r="K2836" t="str">
            <v>San Juan</v>
          </cell>
          <cell r="L2836" t="str">
            <v>Still Red</v>
          </cell>
          <cell r="M2836" t="str">
            <v>Good</v>
          </cell>
          <cell r="N2836">
            <v>3.1880999999999999</v>
          </cell>
          <cell r="O2836">
            <v>2.6718999999999999</v>
          </cell>
        </row>
        <row r="2837">
          <cell r="B2837">
            <v>35697</v>
          </cell>
          <cell r="C2837" t="str">
            <v>CAP DE COSTE ROSE D'OC 75X6</v>
          </cell>
          <cell r="D2837" t="str">
            <v>Cap de Coste Rosé IGP Pays d'Oc</v>
          </cell>
          <cell r="E2837" t="str">
            <v>EA</v>
          </cell>
          <cell r="F2837">
            <v>6</v>
          </cell>
          <cell r="G2837" t="str">
            <v>75 cl x 6</v>
          </cell>
          <cell r="H2837" t="str">
            <v>S</v>
          </cell>
          <cell r="I2837" t="str">
            <v>France</v>
          </cell>
          <cell r="J2837" t="str">
            <v>France</v>
          </cell>
          <cell r="K2837" t="str">
            <v>Languedoc-Roussillon</v>
          </cell>
          <cell r="L2837" t="str">
            <v>Still Rose</v>
          </cell>
          <cell r="M2837" t="str">
            <v>Good</v>
          </cell>
          <cell r="N2837">
            <v>2.617</v>
          </cell>
          <cell r="O2837">
            <v>2.6718999999999999</v>
          </cell>
        </row>
        <row r="2838">
          <cell r="B2838">
            <v>35699</v>
          </cell>
          <cell r="C2838" t="str">
            <v>ORG MUREVAANIC TEMPR 75X6</v>
          </cell>
          <cell r="D2838" t="str">
            <v>Castillo de Mureva Organic Tempranillo, Castilla</v>
          </cell>
          <cell r="E2838" t="str">
            <v>EA</v>
          </cell>
          <cell r="F2838">
            <v>6</v>
          </cell>
          <cell r="G2838" t="str">
            <v>75 cl x 6</v>
          </cell>
          <cell r="H2838" t="str">
            <v>S</v>
          </cell>
          <cell r="I2838" t="str">
            <v>Spain</v>
          </cell>
          <cell r="J2838" t="str">
            <v>Spain</v>
          </cell>
          <cell r="K2838" t="str">
            <v>Castilla - La Mancha</v>
          </cell>
          <cell r="M2838" t="str">
            <v>Price Fighter</v>
          </cell>
          <cell r="N2838">
            <v>1.4350000000000001</v>
          </cell>
          <cell r="O2838">
            <v>2.6718999999999999</v>
          </cell>
        </row>
        <row r="2839">
          <cell r="B2839">
            <v>35700</v>
          </cell>
          <cell r="C2839" t="str">
            <v>ORG MUREVA VERDEJO 75X6</v>
          </cell>
          <cell r="D2839" t="str">
            <v>Castillo de Mureva Organic Verdejo, Castilla</v>
          </cell>
          <cell r="E2839" t="str">
            <v>EA</v>
          </cell>
          <cell r="F2839">
            <v>6</v>
          </cell>
          <cell r="G2839" t="str">
            <v>75 cl x 6</v>
          </cell>
          <cell r="H2839" t="str">
            <v>S</v>
          </cell>
          <cell r="I2839" t="str">
            <v>Spain</v>
          </cell>
          <cell r="J2839" t="str">
            <v>Spain</v>
          </cell>
          <cell r="K2839" t="str">
            <v>Castilla - La Mancha</v>
          </cell>
          <cell r="M2839" t="str">
            <v>Price Fighter</v>
          </cell>
          <cell r="N2839">
            <v>1.4701</v>
          </cell>
          <cell r="O2839">
            <v>2.6718999999999999</v>
          </cell>
        </row>
        <row r="2840">
          <cell r="B2840">
            <v>35701</v>
          </cell>
          <cell r="C2840" t="str">
            <v>PRENSA CHARDONNAY 75X6</v>
          </cell>
          <cell r="D2840" t="str">
            <v>La Prensa Chardonnay, Spain</v>
          </cell>
          <cell r="E2840" t="str">
            <v>EA</v>
          </cell>
          <cell r="F2840">
            <v>6</v>
          </cell>
          <cell r="G2840" t="str">
            <v>75 cl x 6</v>
          </cell>
          <cell r="H2840" t="str">
            <v>U</v>
          </cell>
          <cell r="I2840" t="str">
            <v>Spain</v>
          </cell>
          <cell r="J2840" t="str">
            <v>Spain</v>
          </cell>
          <cell r="K2840" t="str">
            <v>Spain</v>
          </cell>
          <cell r="M2840" t="str">
            <v>Price Fighter</v>
          </cell>
          <cell r="N2840">
            <v>1.4087000000000001</v>
          </cell>
          <cell r="O2840">
            <v>2.6718999999999999</v>
          </cell>
        </row>
        <row r="2841">
          <cell r="B2841">
            <v>35702</v>
          </cell>
          <cell r="C2841" t="str">
            <v>PRENSA CAB SAUV TEMP 75X6</v>
          </cell>
          <cell r="D2841" t="str">
            <v>La Prensa Cabernet Sauvignon Tempranillo, Spain</v>
          </cell>
          <cell r="E2841" t="str">
            <v>EA</v>
          </cell>
          <cell r="F2841">
            <v>6</v>
          </cell>
          <cell r="G2841" t="str">
            <v>75 cl x 6</v>
          </cell>
          <cell r="H2841" t="str">
            <v>U</v>
          </cell>
          <cell r="I2841" t="str">
            <v>Spain</v>
          </cell>
          <cell r="J2841" t="str">
            <v>Spain</v>
          </cell>
          <cell r="K2841" t="str">
            <v>Spain</v>
          </cell>
          <cell r="M2841" t="str">
            <v>Price Fighter</v>
          </cell>
          <cell r="N2841">
            <v>1.4087000000000001</v>
          </cell>
          <cell r="O2841">
            <v>2.6718999999999999</v>
          </cell>
        </row>
        <row r="2842">
          <cell r="B2842">
            <v>35791</v>
          </cell>
          <cell r="C2842" t="str">
            <v>HONORIS DE VALDUBON 75X6</v>
          </cell>
          <cell r="D2842" t="str">
            <v>Honoris de Valdubón Ribera del Duero</v>
          </cell>
          <cell r="E2842" t="str">
            <v>EA</v>
          </cell>
          <cell r="F2842">
            <v>6</v>
          </cell>
          <cell r="G2842" t="str">
            <v>75 cl x 6</v>
          </cell>
          <cell r="H2842" t="str">
            <v>U</v>
          </cell>
          <cell r="I2842" t="str">
            <v>Spain</v>
          </cell>
          <cell r="J2842" t="str">
            <v>Spain</v>
          </cell>
          <cell r="K2842" t="str">
            <v>Castilla y Leon</v>
          </cell>
          <cell r="L2842" t="str">
            <v>Still Red</v>
          </cell>
          <cell r="M2842" t="str">
            <v>Better</v>
          </cell>
          <cell r="N2842">
            <v>15.138400000000001</v>
          </cell>
          <cell r="O2842">
            <v>2.6718999999999999</v>
          </cell>
        </row>
        <row r="2843">
          <cell r="B2843">
            <v>35792</v>
          </cell>
          <cell r="C2843" t="str">
            <v>VALDUBON TEMPRANILLO 75X6</v>
          </cell>
          <cell r="D2843" t="str">
            <v>Valdubón Tempranillo Ribera del Duero</v>
          </cell>
          <cell r="E2843" t="str">
            <v>EA</v>
          </cell>
          <cell r="F2843">
            <v>6</v>
          </cell>
          <cell r="G2843" t="str">
            <v>75 cl x 6</v>
          </cell>
          <cell r="H2843" t="str">
            <v>U</v>
          </cell>
          <cell r="I2843" t="str">
            <v>Spain</v>
          </cell>
          <cell r="J2843" t="str">
            <v>Spain</v>
          </cell>
          <cell r="K2843" t="str">
            <v>Castilla y Leon</v>
          </cell>
          <cell r="L2843" t="str">
            <v>Still Red</v>
          </cell>
          <cell r="M2843" t="str">
            <v>Good</v>
          </cell>
          <cell r="N2843">
            <v>3.0929000000000002</v>
          </cell>
          <cell r="O2843">
            <v>2.6718999999999999</v>
          </cell>
        </row>
        <row r="2844">
          <cell r="B2844">
            <v>35793</v>
          </cell>
          <cell r="C2844" t="str">
            <v>VALDUBON CRIANZA 75X6</v>
          </cell>
          <cell r="D2844" t="str">
            <v>Valdubón Crianza Ribera del Duero</v>
          </cell>
          <cell r="E2844" t="str">
            <v>EA</v>
          </cell>
          <cell r="F2844">
            <v>6</v>
          </cell>
          <cell r="G2844" t="str">
            <v>75 cl x 6</v>
          </cell>
          <cell r="H2844" t="str">
            <v>U</v>
          </cell>
          <cell r="I2844" t="str">
            <v>Spain</v>
          </cell>
          <cell r="J2844" t="str">
            <v>Spain</v>
          </cell>
          <cell r="K2844" t="str">
            <v>Castilla y Leon</v>
          </cell>
          <cell r="L2844" t="str">
            <v>Still Red</v>
          </cell>
          <cell r="M2844" t="str">
            <v>Good</v>
          </cell>
          <cell r="N2844">
            <v>4.3647999999999998</v>
          </cell>
          <cell r="O2844">
            <v>2.6718999999999999</v>
          </cell>
        </row>
        <row r="2845">
          <cell r="B2845">
            <v>35794</v>
          </cell>
          <cell r="C2845" t="str">
            <v>VALDUBON VERDEJO 75X6</v>
          </cell>
          <cell r="D2845" t="str">
            <v>Valdubón Verdejo Rueda</v>
          </cell>
          <cell r="E2845" t="str">
            <v>EA</v>
          </cell>
          <cell r="F2845">
            <v>6</v>
          </cell>
          <cell r="G2845" t="str">
            <v>75 cl x 6</v>
          </cell>
          <cell r="H2845" t="str">
            <v>U</v>
          </cell>
          <cell r="I2845" t="str">
            <v>Spain</v>
          </cell>
          <cell r="J2845" t="str">
            <v>Spain</v>
          </cell>
          <cell r="K2845" t="str">
            <v>Castilla y Leon</v>
          </cell>
          <cell r="L2845" t="str">
            <v>Still White</v>
          </cell>
          <cell r="M2845" t="str">
            <v>Good</v>
          </cell>
          <cell r="N2845">
            <v>3.2507999999999999</v>
          </cell>
          <cell r="O2845">
            <v>2.6718999999999999</v>
          </cell>
        </row>
        <row r="2846">
          <cell r="B2846">
            <v>35795</v>
          </cell>
          <cell r="C2846" t="str">
            <v>VALDUBON ROBLE 75X6</v>
          </cell>
          <cell r="D2846" t="str">
            <v>Valdubón Roble Ribera del Duero</v>
          </cell>
          <cell r="E2846" t="str">
            <v>EA</v>
          </cell>
          <cell r="F2846">
            <v>6</v>
          </cell>
          <cell r="G2846" t="str">
            <v>75 cl x 6</v>
          </cell>
          <cell r="H2846" t="str">
            <v>U</v>
          </cell>
          <cell r="I2846" t="str">
            <v>Spain</v>
          </cell>
          <cell r="J2846" t="str">
            <v>Spain</v>
          </cell>
          <cell r="K2846" t="str">
            <v>Castilla y Leon</v>
          </cell>
          <cell r="L2846" t="str">
            <v>Still Red</v>
          </cell>
          <cell r="M2846" t="str">
            <v>Good</v>
          </cell>
          <cell r="N2846">
            <v>3.9603000000000002</v>
          </cell>
          <cell r="O2846">
            <v>2.6718999999999999</v>
          </cell>
        </row>
        <row r="2847">
          <cell r="B2847">
            <v>35796</v>
          </cell>
          <cell r="C2847" t="str">
            <v>VALDUBON RESERVA 75X6</v>
          </cell>
          <cell r="D2847" t="str">
            <v>Valdubón Reserva Ribera del Duero</v>
          </cell>
          <cell r="E2847" t="str">
            <v>EA</v>
          </cell>
          <cell r="F2847">
            <v>6</v>
          </cell>
          <cell r="G2847" t="str">
            <v>75 cl x 6</v>
          </cell>
          <cell r="H2847" t="str">
            <v>U</v>
          </cell>
          <cell r="I2847" t="str">
            <v>Spain</v>
          </cell>
          <cell r="J2847" t="str">
            <v>Spain</v>
          </cell>
          <cell r="K2847" t="str">
            <v>Castilla y Leon</v>
          </cell>
          <cell r="L2847" t="str">
            <v>Still Red</v>
          </cell>
          <cell r="M2847" t="str">
            <v>Better</v>
          </cell>
          <cell r="N2847">
            <v>7.2157</v>
          </cell>
          <cell r="O2847">
            <v>2.6718999999999999</v>
          </cell>
        </row>
        <row r="2848">
          <cell r="B2848">
            <v>35826</v>
          </cell>
          <cell r="C2848" t="str">
            <v>CHATEAU ST ROCH CHIMERES 75X6</v>
          </cell>
          <cell r="D2848" t="str">
            <v>Chateau Saint Roch Chimeres Cotes du Roussillon-Villages</v>
          </cell>
          <cell r="E2848" t="str">
            <v>EA</v>
          </cell>
          <cell r="F2848">
            <v>6</v>
          </cell>
          <cell r="G2848" t="str">
            <v>75 cl x 6</v>
          </cell>
          <cell r="H2848" t="str">
            <v>U</v>
          </cell>
          <cell r="I2848" t="str">
            <v>France</v>
          </cell>
          <cell r="J2848" t="str">
            <v>France</v>
          </cell>
          <cell r="K2848" t="str">
            <v>Languedoc-Roussillon</v>
          </cell>
          <cell r="L2848" t="str">
            <v>Still Red</v>
          </cell>
          <cell r="M2848" t="str">
            <v>Better</v>
          </cell>
          <cell r="N2848">
            <v>4.9645000000000001</v>
          </cell>
          <cell r="O2848">
            <v>2.6718999999999999</v>
          </cell>
        </row>
        <row r="2849">
          <cell r="B2849">
            <v>35827</v>
          </cell>
          <cell r="C2849" t="str">
            <v>ST ROCH PINK 75X6</v>
          </cell>
          <cell r="D2849" t="str">
            <v>St Roch Pink Cotes du Roussillon</v>
          </cell>
          <cell r="E2849" t="str">
            <v>EA</v>
          </cell>
          <cell r="F2849">
            <v>6</v>
          </cell>
          <cell r="G2849" t="str">
            <v>75 cl x 6</v>
          </cell>
          <cell r="H2849" t="str">
            <v>U</v>
          </cell>
          <cell r="I2849" t="str">
            <v>France</v>
          </cell>
          <cell r="J2849" t="str">
            <v>France</v>
          </cell>
          <cell r="K2849" t="str">
            <v>Languedoc-Roussillon</v>
          </cell>
          <cell r="L2849" t="str">
            <v>Still Rose</v>
          </cell>
          <cell r="M2849" t="str">
            <v>Good</v>
          </cell>
          <cell r="N2849">
            <v>3.4007000000000001</v>
          </cell>
          <cell r="O2849">
            <v>2.6718999999999999</v>
          </cell>
        </row>
        <row r="2850">
          <cell r="B2850">
            <v>35828</v>
          </cell>
          <cell r="C2850" t="str">
            <v>ST ROCH VV ROUGE 75X6</v>
          </cell>
          <cell r="D2850" t="str">
            <v>St Roch Vieilles Vignes Rouge Cotes du Roussillon</v>
          </cell>
          <cell r="E2850" t="str">
            <v>EA</v>
          </cell>
          <cell r="F2850">
            <v>6</v>
          </cell>
          <cell r="G2850" t="str">
            <v>75 cl x 6</v>
          </cell>
          <cell r="H2850" t="str">
            <v>U</v>
          </cell>
          <cell r="I2850" t="str">
            <v>France</v>
          </cell>
          <cell r="J2850" t="str">
            <v>France</v>
          </cell>
          <cell r="K2850" t="str">
            <v>Languedoc-Roussillon</v>
          </cell>
          <cell r="L2850" t="str">
            <v>Still Red</v>
          </cell>
          <cell r="M2850" t="str">
            <v>Good</v>
          </cell>
          <cell r="N2850">
            <v>3.4245000000000001</v>
          </cell>
          <cell r="O2850">
            <v>2.6718999999999999</v>
          </cell>
        </row>
        <row r="2851">
          <cell r="B2851">
            <v>35831</v>
          </cell>
          <cell r="C2851" t="str">
            <v>ST ROCH W BLANC 75X6</v>
          </cell>
          <cell r="D2851" t="str">
            <v>St Roch Vieilles Vignes Blanc Cotes du Roussillon</v>
          </cell>
          <cell r="E2851" t="str">
            <v>EA</v>
          </cell>
          <cell r="F2851">
            <v>6</v>
          </cell>
          <cell r="G2851" t="str">
            <v>75 cl x 6</v>
          </cell>
          <cell r="H2851" t="str">
            <v>U</v>
          </cell>
          <cell r="I2851" t="str">
            <v>France</v>
          </cell>
          <cell r="J2851" t="str">
            <v>France</v>
          </cell>
          <cell r="K2851" t="str">
            <v>Languedoc-Roussillon</v>
          </cell>
          <cell r="L2851" t="str">
            <v>Still White</v>
          </cell>
          <cell r="M2851" t="str">
            <v>Good</v>
          </cell>
          <cell r="N2851">
            <v>3.4007000000000001</v>
          </cell>
          <cell r="O2851">
            <v>2.6718999999999999</v>
          </cell>
        </row>
        <row r="2852">
          <cell r="B2852">
            <v>35829</v>
          </cell>
          <cell r="C2852" t="str">
            <v>ST ROCH LE ROSE 150X4</v>
          </cell>
          <cell r="D2852" t="str">
            <v>St Roch Le Rosé Cotes du Roussillon</v>
          </cell>
          <cell r="E2852" t="str">
            <v>EA</v>
          </cell>
          <cell r="F2852">
            <v>4</v>
          </cell>
          <cell r="G2852" t="str">
            <v>150cl x 4</v>
          </cell>
          <cell r="H2852" t="str">
            <v>U</v>
          </cell>
          <cell r="I2852" t="str">
            <v>France</v>
          </cell>
          <cell r="J2852" t="str">
            <v>France</v>
          </cell>
          <cell r="K2852" t="str">
            <v>Languedoc-Roussillon</v>
          </cell>
          <cell r="L2852" t="str">
            <v>Still Rose</v>
          </cell>
          <cell r="M2852" t="str">
            <v>Good</v>
          </cell>
          <cell r="N2852">
            <v>9.6670999999999996</v>
          </cell>
          <cell r="O2852">
            <v>5.3437999999999999</v>
          </cell>
        </row>
        <row r="2853">
          <cell r="B2853">
            <v>36301</v>
          </cell>
          <cell r="C2853" t="str">
            <v>COLINAS BRUT NATURE 75X6</v>
          </cell>
          <cell r="D2853" t="str">
            <v>Colinas Brut Nature (Hilton Only)</v>
          </cell>
          <cell r="E2853" t="str">
            <v>EA</v>
          </cell>
          <cell r="F2853">
            <v>6</v>
          </cell>
          <cell r="G2853" t="str">
            <v>75 cl x 6</v>
          </cell>
          <cell r="H2853" t="str">
            <v>U</v>
          </cell>
          <cell r="I2853" t="str">
            <v>Portugal</v>
          </cell>
          <cell r="J2853" t="str">
            <v>Portugal</v>
          </cell>
          <cell r="K2853" t="str">
            <v>Bairrada</v>
          </cell>
          <cell r="L2853" t="str">
            <v>Sparkling White</v>
          </cell>
          <cell r="M2853" t="str">
            <v>Better</v>
          </cell>
          <cell r="N2853">
            <v>8.2925000000000004</v>
          </cell>
          <cell r="O2853">
            <v>2.6718999999999999</v>
          </cell>
        </row>
        <row r="2854">
          <cell r="B2854">
            <v>70940</v>
          </cell>
          <cell r="C2854" t="str">
            <v>MALMAISON ROUGE 75X6</v>
          </cell>
          <cell r="D2854" t="str">
            <v>Malmaison Carignan Grenache Vin de France Rouge</v>
          </cell>
          <cell r="E2854" t="str">
            <v>EA</v>
          </cell>
          <cell r="F2854">
            <v>6</v>
          </cell>
          <cell r="G2854" t="str">
            <v>75 cl x 6</v>
          </cell>
          <cell r="H2854" t="str">
            <v>U</v>
          </cell>
          <cell r="I2854" t="str">
            <v>France</v>
          </cell>
          <cell r="J2854" t="str">
            <v>France</v>
          </cell>
          <cell r="K2854" t="str">
            <v>France</v>
          </cell>
          <cell r="M2854" t="str">
            <v>Price Fighter</v>
          </cell>
          <cell r="N2854">
            <v>1.5848</v>
          </cell>
          <cell r="O2854">
            <v>2.6718999999999999</v>
          </cell>
        </row>
        <row r="2855">
          <cell r="B2855">
            <v>7465818</v>
          </cell>
          <cell r="C2855" t="str">
            <v>MAISON ROSE 18 75X6</v>
          </cell>
          <cell r="D2855" t="str">
            <v>Maison Rosé 2018 75cl (Malmaison Only)</v>
          </cell>
          <cell r="E2855" t="str">
            <v>EA</v>
          </cell>
          <cell r="F2855">
            <v>6</v>
          </cell>
          <cell r="G2855" t="str">
            <v>75 cl x 6</v>
          </cell>
          <cell r="H2855" t="str">
            <v>U</v>
          </cell>
          <cell r="I2855" t="str">
            <v>France</v>
          </cell>
          <cell r="J2855" t="str">
            <v>France</v>
          </cell>
          <cell r="K2855" t="str">
            <v>Languedoc-Roussillon</v>
          </cell>
          <cell r="L2855" t="str">
            <v>Still Rose</v>
          </cell>
          <cell r="M2855" t="str">
            <v>Price Fighter</v>
          </cell>
          <cell r="N2855">
            <v>1.6468</v>
          </cell>
          <cell r="O2855">
            <v>2.3513000000000002</v>
          </cell>
        </row>
        <row r="2856">
          <cell r="B2856">
            <v>7465819</v>
          </cell>
          <cell r="C2856" t="str">
            <v>MAISON ROSE 19 75X6</v>
          </cell>
          <cell r="D2856" t="str">
            <v>Maison Rosé 2019 75cl (Malmaison Only)</v>
          </cell>
          <cell r="E2856" t="str">
            <v>EA</v>
          </cell>
          <cell r="F2856">
            <v>6</v>
          </cell>
          <cell r="G2856" t="str">
            <v>75 cl x 6</v>
          </cell>
          <cell r="H2856" t="str">
            <v>U</v>
          </cell>
          <cell r="I2856" t="str">
            <v>France</v>
          </cell>
          <cell r="J2856" t="str">
            <v>France</v>
          </cell>
          <cell r="K2856" t="str">
            <v>Languedoc-Roussillon</v>
          </cell>
          <cell r="L2856" t="str">
            <v>Still Rose</v>
          </cell>
          <cell r="M2856" t="str">
            <v>Price Fighter</v>
          </cell>
          <cell r="N2856">
            <v>1.6464000000000001</v>
          </cell>
          <cell r="O2856">
            <v>2.3513000000000002</v>
          </cell>
        </row>
        <row r="2857">
          <cell r="B2857">
            <v>41306</v>
          </cell>
          <cell r="C2857" t="str">
            <v>GIESEN VIN SEL PIN GRIS 75X6</v>
          </cell>
          <cell r="D2857" t="str">
            <v>Giesen Vineyard Selection Pinot Gris</v>
          </cell>
          <cell r="E2857" t="str">
            <v>EA</v>
          </cell>
          <cell r="F2857">
            <v>6</v>
          </cell>
          <cell r="G2857" t="str">
            <v>75 cl x 6</v>
          </cell>
          <cell r="H2857" t="str">
            <v>U</v>
          </cell>
          <cell r="I2857" t="str">
            <v>New Zealand</v>
          </cell>
          <cell r="J2857" t="str">
            <v>New Zealand</v>
          </cell>
          <cell r="K2857" t="str">
            <v>Marlborough</v>
          </cell>
          <cell r="L2857" t="str">
            <v>Still White</v>
          </cell>
          <cell r="M2857" t="str">
            <v>Good</v>
          </cell>
          <cell r="N2857">
            <v>3.2825000000000002</v>
          </cell>
          <cell r="O2857">
            <v>2.6718999999999999</v>
          </cell>
        </row>
        <row r="2858">
          <cell r="B2858">
            <v>41709</v>
          </cell>
          <cell r="C2858" t="str">
            <v>MARLBOROUGH RIDGE SAUV 75X6</v>
          </cell>
          <cell r="D2858" t="str">
            <v>Marlborough Ridge (Giesen) Sauvignon Blanc</v>
          </cell>
          <cell r="E2858" t="str">
            <v>EA</v>
          </cell>
          <cell r="F2858">
            <v>6</v>
          </cell>
          <cell r="G2858" t="str">
            <v>75 cl x 6</v>
          </cell>
          <cell r="H2858" t="str">
            <v>U</v>
          </cell>
          <cell r="I2858" t="str">
            <v>New Zealand</v>
          </cell>
          <cell r="J2858" t="str">
            <v>New Zealand</v>
          </cell>
          <cell r="K2858" t="str">
            <v>Marlborough</v>
          </cell>
          <cell r="L2858" t="str">
            <v>Still White</v>
          </cell>
          <cell r="M2858" t="str">
            <v>Price Fighter</v>
          </cell>
          <cell r="N2858">
            <v>3.1191</v>
          </cell>
          <cell r="O2858">
            <v>2.6718999999999999</v>
          </cell>
        </row>
        <row r="2859">
          <cell r="B2859">
            <v>71962</v>
          </cell>
          <cell r="C2859" t="str">
            <v>MARLBOROUGH RIDGE SAUV MV 75x6</v>
          </cell>
          <cell r="D2859" t="str">
            <v>Marlborough Ridge Sauvignon Blanc - Ocado Only</v>
          </cell>
          <cell r="E2859" t="str">
            <v>EA</v>
          </cell>
          <cell r="F2859">
            <v>6</v>
          </cell>
          <cell r="G2859" t="str">
            <v>75 cl x 6</v>
          </cell>
          <cell r="H2859" t="str">
            <v>U</v>
          </cell>
          <cell r="I2859" t="str">
            <v>New Zealand</v>
          </cell>
          <cell r="J2859" t="str">
            <v>New Zealand</v>
          </cell>
          <cell r="K2859" t="str">
            <v>Marlborough</v>
          </cell>
          <cell r="L2859" t="str">
            <v>Still White</v>
          </cell>
          <cell r="M2859" t="str">
            <v>Price Fighter</v>
          </cell>
          <cell r="N2859">
            <v>2.0783999999999998</v>
          </cell>
          <cell r="O2859">
            <v>2.6718999999999999</v>
          </cell>
        </row>
        <row r="2860">
          <cell r="B2860">
            <v>71963</v>
          </cell>
          <cell r="C2860" t="str">
            <v>GIESEN ESTATE SAUV MV 75X6</v>
          </cell>
          <cell r="D2860" t="str">
            <v>Giesen Estate Marlborough Sauvignon Blanc</v>
          </cell>
          <cell r="E2860" t="str">
            <v>EA</v>
          </cell>
          <cell r="F2860">
            <v>6</v>
          </cell>
          <cell r="G2860" t="str">
            <v>75 cl x 6</v>
          </cell>
          <cell r="H2860" t="str">
            <v>S</v>
          </cell>
          <cell r="I2860" t="str">
            <v>New Zealand</v>
          </cell>
          <cell r="J2860" t="str">
            <v>New Zealand</v>
          </cell>
          <cell r="K2860" t="str">
            <v>Marlborough</v>
          </cell>
          <cell r="L2860" t="str">
            <v>Still White</v>
          </cell>
          <cell r="M2860" t="str">
            <v>Good</v>
          </cell>
          <cell r="N2860">
            <v>3.0440999999999998</v>
          </cell>
          <cell r="O2860">
            <v>2.6718999999999999</v>
          </cell>
        </row>
        <row r="2861">
          <cell r="B2861">
            <v>72058</v>
          </cell>
          <cell r="C2861" t="str">
            <v>GIESEN EST PINOT GRIS MV 75X6</v>
          </cell>
          <cell r="D2861" t="str">
            <v>Giesen Estate Pinot Gris (OCADO)</v>
          </cell>
          <cell r="E2861" t="str">
            <v>EA</v>
          </cell>
          <cell r="F2861">
            <v>6</v>
          </cell>
          <cell r="G2861" t="str">
            <v>75 cl x 6</v>
          </cell>
          <cell r="H2861" t="str">
            <v>U</v>
          </cell>
          <cell r="I2861" t="str">
            <v>New Zealand</v>
          </cell>
          <cell r="J2861" t="str">
            <v>New Zealand</v>
          </cell>
          <cell r="K2861" t="str">
            <v>Marlborough</v>
          </cell>
          <cell r="L2861" t="str">
            <v>Still White</v>
          </cell>
          <cell r="M2861" t="str">
            <v>Good</v>
          </cell>
          <cell r="N2861">
            <v>3.0242</v>
          </cell>
          <cell r="O2861">
            <v>2.6718999999999999</v>
          </cell>
        </row>
        <row r="2862">
          <cell r="B2862">
            <v>72059</v>
          </cell>
          <cell r="C2862" t="str">
            <v>GIESEN EST PINOT NOIR MV 75X6</v>
          </cell>
          <cell r="D2862" t="str">
            <v>Giesen Estate Pinot Noir (OCADO)</v>
          </cell>
          <cell r="E2862" t="str">
            <v>EA</v>
          </cell>
          <cell r="F2862">
            <v>6</v>
          </cell>
          <cell r="G2862" t="str">
            <v>75 cl x 6</v>
          </cell>
          <cell r="H2862" t="str">
            <v>U</v>
          </cell>
          <cell r="I2862" t="str">
            <v>New Zealand</v>
          </cell>
          <cell r="J2862" t="str">
            <v>New Zealand</v>
          </cell>
          <cell r="K2862" t="str">
            <v>Marlborough</v>
          </cell>
          <cell r="L2862" t="str">
            <v>Still Red</v>
          </cell>
          <cell r="M2862" t="str">
            <v>Good</v>
          </cell>
          <cell r="N2862">
            <v>4.8893000000000004</v>
          </cell>
          <cell r="O2862">
            <v>2.6718999999999999</v>
          </cell>
        </row>
        <row r="2863">
          <cell r="B2863">
            <v>72063</v>
          </cell>
          <cell r="C2863" t="str">
            <v>GIESEN SB SAUV BLANC 75X6</v>
          </cell>
          <cell r="D2863" t="str">
            <v>Giesen Small Batch Sauvignon Blanc</v>
          </cell>
          <cell r="E2863" t="str">
            <v>EA</v>
          </cell>
          <cell r="F2863">
            <v>6</v>
          </cell>
          <cell r="G2863" t="str">
            <v>75 cl x 6</v>
          </cell>
          <cell r="H2863" t="str">
            <v>U</v>
          </cell>
          <cell r="I2863" t="str">
            <v>New Zealand</v>
          </cell>
          <cell r="J2863" t="str">
            <v>New Zealand</v>
          </cell>
          <cell r="K2863" t="str">
            <v>Marlborough</v>
          </cell>
          <cell r="L2863" t="str">
            <v>Still White</v>
          </cell>
          <cell r="M2863" t="str">
            <v>Good</v>
          </cell>
          <cell r="N2863">
            <v>4.5971000000000002</v>
          </cell>
          <cell r="O2863">
            <v>2.6718999999999999</v>
          </cell>
        </row>
        <row r="2864">
          <cell r="B2864">
            <v>72064</v>
          </cell>
          <cell r="C2864" t="str">
            <v>GIESEN VIN SEL PIN GRIS17 75X6</v>
          </cell>
          <cell r="D2864" t="str">
            <v>Giesen Vineyard Selection Pinot Gris 2017</v>
          </cell>
          <cell r="E2864" t="str">
            <v>EA</v>
          </cell>
          <cell r="F2864">
            <v>6</v>
          </cell>
          <cell r="G2864" t="str">
            <v>75 cl x 6</v>
          </cell>
          <cell r="H2864" t="str">
            <v>U</v>
          </cell>
          <cell r="I2864" t="str">
            <v>New Zealand</v>
          </cell>
          <cell r="J2864" t="str">
            <v>New Zealand</v>
          </cell>
          <cell r="K2864" t="str">
            <v>Marlborough</v>
          </cell>
          <cell r="L2864" t="str">
            <v>Still White</v>
          </cell>
          <cell r="M2864" t="str">
            <v>Good</v>
          </cell>
          <cell r="N2864">
            <v>3.2825000000000002</v>
          </cell>
          <cell r="O2864">
            <v>2.6718999999999999</v>
          </cell>
        </row>
        <row r="2865">
          <cell r="B2865">
            <v>72197</v>
          </cell>
          <cell r="C2865" t="str">
            <v>ORG GIESEN ORGANIC SB 75X6</v>
          </cell>
          <cell r="D2865" t="str">
            <v>Giesen Organic Sauvignon Blanc MV</v>
          </cell>
          <cell r="E2865" t="str">
            <v>EA</v>
          </cell>
          <cell r="F2865">
            <v>6</v>
          </cell>
          <cell r="G2865" t="str">
            <v>75 cl x 6</v>
          </cell>
          <cell r="H2865" t="str">
            <v>U</v>
          </cell>
          <cell r="I2865" t="str">
            <v>New Zealand</v>
          </cell>
          <cell r="J2865" t="str">
            <v>New Zealand</v>
          </cell>
          <cell r="K2865" t="str">
            <v>Marlborough</v>
          </cell>
          <cell r="L2865" t="str">
            <v>Still White</v>
          </cell>
          <cell r="M2865" t="str">
            <v>Good</v>
          </cell>
          <cell r="N2865">
            <v>4.3907999999999996</v>
          </cell>
          <cell r="O2865">
            <v>2.6718999999999999</v>
          </cell>
        </row>
        <row r="2866">
          <cell r="B2866">
            <v>73282</v>
          </cell>
          <cell r="C2866" t="str">
            <v>GIESEN VIN SEL SAUV BL MV 75X6</v>
          </cell>
          <cell r="D2866" t="str">
            <v>Giesen Vineyard Selection Sauvignon Blanc</v>
          </cell>
          <cell r="E2866" t="str">
            <v>EA</v>
          </cell>
          <cell r="F2866">
            <v>6</v>
          </cell>
          <cell r="G2866" t="str">
            <v>75 cl x 6</v>
          </cell>
          <cell r="H2866" t="str">
            <v>U</v>
          </cell>
          <cell r="I2866" t="str">
            <v>New Zealand</v>
          </cell>
          <cell r="J2866" t="str">
            <v>New Zealand</v>
          </cell>
          <cell r="K2866" t="str">
            <v>Marlborough</v>
          </cell>
          <cell r="L2866" t="str">
            <v>Still White</v>
          </cell>
          <cell r="M2866" t="str">
            <v>Good</v>
          </cell>
          <cell r="N2866">
            <v>2.4041000000000001</v>
          </cell>
          <cell r="O2866">
            <v>2.6718999999999999</v>
          </cell>
        </row>
        <row r="2867">
          <cell r="B2867">
            <v>76303</v>
          </cell>
          <cell r="C2867" t="str">
            <v>THE BROTHERS SAUV BLANC 75X6</v>
          </cell>
          <cell r="D2867" t="str">
            <v>The Brothers Sauvignon Blanc (Brasserie Bar Co only)</v>
          </cell>
          <cell r="E2867" t="str">
            <v>EA</v>
          </cell>
          <cell r="F2867">
            <v>6</v>
          </cell>
          <cell r="G2867" t="str">
            <v>75 cl x 6</v>
          </cell>
          <cell r="H2867" t="str">
            <v>U</v>
          </cell>
          <cell r="I2867" t="str">
            <v>New Zealand</v>
          </cell>
          <cell r="J2867" t="str">
            <v>New Zealand</v>
          </cell>
          <cell r="K2867" t="str">
            <v>Marlborough</v>
          </cell>
          <cell r="L2867" t="str">
            <v>Still White</v>
          </cell>
          <cell r="M2867" t="str">
            <v>Better</v>
          </cell>
          <cell r="N2867">
            <v>4.1608000000000001</v>
          </cell>
          <cell r="O2867">
            <v>2.6718999999999999</v>
          </cell>
        </row>
        <row r="2868">
          <cell r="B2868">
            <v>76411</v>
          </cell>
          <cell r="C2868" t="str">
            <v>FC GIESEN VIN SEL PINO 75X6</v>
          </cell>
          <cell r="D2868" t="str">
            <v>Giesen Vineyard Selection Pinot Noir</v>
          </cell>
          <cell r="E2868" t="str">
            <v>EA</v>
          </cell>
          <cell r="F2868">
            <v>6</v>
          </cell>
          <cell r="G2868" t="str">
            <v>75 cl x 6</v>
          </cell>
          <cell r="H2868" t="str">
            <v>U</v>
          </cell>
          <cell r="I2868" t="str">
            <v>New Zealand</v>
          </cell>
          <cell r="J2868" t="str">
            <v>New Zealand</v>
          </cell>
          <cell r="K2868" t="str">
            <v>Marlborough</v>
          </cell>
          <cell r="L2868" t="str">
            <v>Still Red</v>
          </cell>
          <cell r="M2868" t="str">
            <v>Good</v>
          </cell>
          <cell r="N2868">
            <v>4.3075000000000001</v>
          </cell>
          <cell r="O2868">
            <v>2.6718999999999999</v>
          </cell>
        </row>
        <row r="2869">
          <cell r="B2869">
            <v>43947</v>
          </cell>
          <cell r="C2869" t="str">
            <v>ROSSELLINI INZOLIA-PG 22 75X12</v>
          </cell>
          <cell r="D2869" t="str">
            <v xml:space="preserve">Rossellini Inzolia-Pinot Grigio Terre Siciliane, 2022
</v>
          </cell>
          <cell r="E2869" t="str">
            <v>EA</v>
          </cell>
          <cell r="F2869">
            <v>12</v>
          </cell>
          <cell r="G2869" t="str">
            <v>75 cl x 12</v>
          </cell>
          <cell r="H2869" t="str">
            <v>S</v>
          </cell>
          <cell r="I2869" t="str">
            <v>Italy</v>
          </cell>
          <cell r="J2869" t="str">
            <v>Italy</v>
          </cell>
          <cell r="K2869" t="str">
            <v>Sicilia</v>
          </cell>
          <cell r="L2869" t="str">
            <v>Still White</v>
          </cell>
          <cell r="M2869" t="str">
            <v>Price Fighter</v>
          </cell>
          <cell r="N2869">
            <v>0.95609999999999995</v>
          </cell>
          <cell r="O2869">
            <v>2.3513000000000002</v>
          </cell>
        </row>
        <row r="2870">
          <cell r="B2870">
            <v>43949</v>
          </cell>
          <cell r="C2870" t="str">
            <v>LUISELLA INZOLIA-PG 22 75X12</v>
          </cell>
          <cell r="D2870" t="str">
            <v>Luisella Inzolia-Pinot Grigio Terre Siziliane 2022</v>
          </cell>
          <cell r="E2870" t="str">
            <v>EA</v>
          </cell>
          <cell r="F2870">
            <v>12</v>
          </cell>
          <cell r="G2870" t="str">
            <v>75 cl x 12</v>
          </cell>
          <cell r="H2870" t="str">
            <v>S</v>
          </cell>
          <cell r="I2870" t="str">
            <v>Italy</v>
          </cell>
          <cell r="J2870" t="str">
            <v>Italy</v>
          </cell>
          <cell r="K2870" t="str">
            <v>Sicilia</v>
          </cell>
          <cell r="L2870" t="str">
            <v>Still White</v>
          </cell>
          <cell r="M2870" t="str">
            <v>Price Fighter</v>
          </cell>
          <cell r="N2870">
            <v>0.96489999999999998</v>
          </cell>
          <cell r="O2870">
            <v>2.3513000000000002</v>
          </cell>
        </row>
        <row r="2871">
          <cell r="B2871">
            <v>44820</v>
          </cell>
          <cell r="C2871" t="str">
            <v>AZZIBA BIANCO 10.5% NV 75X12</v>
          </cell>
          <cell r="D2871" t="str">
            <v>Azziba White 10.5%</v>
          </cell>
          <cell r="E2871" t="str">
            <v>EA</v>
          </cell>
          <cell r="F2871">
            <v>12</v>
          </cell>
          <cell r="G2871" t="str">
            <v>75 cl x 12</v>
          </cell>
          <cell r="H2871" t="str">
            <v>S</v>
          </cell>
          <cell r="I2871" t="str">
            <v>Italy</v>
          </cell>
          <cell r="J2871" t="str">
            <v>Italy</v>
          </cell>
          <cell r="K2871" t="str">
            <v>Italy</v>
          </cell>
          <cell r="L2871" t="str">
            <v>Still White</v>
          </cell>
          <cell r="M2871" t="str">
            <v>Price Fighter</v>
          </cell>
          <cell r="N2871">
            <v>1.3043</v>
          </cell>
          <cell r="O2871">
            <v>2.2444000000000002</v>
          </cell>
        </row>
        <row r="2872">
          <cell r="B2872">
            <v>44832</v>
          </cell>
          <cell r="C2872" t="str">
            <v>LUISELLA PINOT G ROSATO 75X12</v>
          </cell>
          <cell r="D2872" t="str">
            <v>Luisella Pinot Grigio Delle Venezie Rosato (M&amp;B Direct)</v>
          </cell>
          <cell r="E2872" t="str">
            <v>EA</v>
          </cell>
          <cell r="F2872">
            <v>12</v>
          </cell>
          <cell r="G2872" t="str">
            <v>75 cl x 12</v>
          </cell>
          <cell r="H2872" t="str">
            <v>S</v>
          </cell>
          <cell r="I2872" t="str">
            <v>Italy</v>
          </cell>
          <cell r="J2872" t="str">
            <v>Italy</v>
          </cell>
          <cell r="K2872" t="str">
            <v>Italy</v>
          </cell>
          <cell r="L2872" t="str">
            <v>Still Rose</v>
          </cell>
          <cell r="M2872" t="str">
            <v>Price Fighter</v>
          </cell>
          <cell r="N2872">
            <v>1.2281</v>
          </cell>
          <cell r="O2872">
            <v>2.3513000000000002</v>
          </cell>
        </row>
        <row r="2873">
          <cell r="B2873">
            <v>44834</v>
          </cell>
          <cell r="C2873" t="str">
            <v>ROSSELLINI PINOT G ROSAT 75X12</v>
          </cell>
          <cell r="D2873" t="str">
            <v>Rossellini Pinot Grigio Rosato Delle Venezie (M&amp;B Direct)</v>
          </cell>
          <cell r="E2873" t="str">
            <v>EA</v>
          </cell>
          <cell r="F2873">
            <v>12</v>
          </cell>
          <cell r="G2873" t="str">
            <v>75 cl x 12</v>
          </cell>
          <cell r="H2873" t="str">
            <v>S</v>
          </cell>
          <cell r="I2873" t="str">
            <v>Italy</v>
          </cell>
          <cell r="J2873" t="str">
            <v>Italy</v>
          </cell>
          <cell r="K2873" t="str">
            <v>Italy</v>
          </cell>
          <cell r="L2873" t="str">
            <v>Still Rose</v>
          </cell>
          <cell r="M2873" t="str">
            <v>Price Fighter</v>
          </cell>
          <cell r="N2873">
            <v>1.2193000000000001</v>
          </cell>
          <cell r="O2873">
            <v>2.3513000000000002</v>
          </cell>
        </row>
        <row r="2874">
          <cell r="B2874">
            <v>45704</v>
          </cell>
          <cell r="C2874" t="str">
            <v>ROSSELLINI PNG ROSAT10.5%75X12</v>
          </cell>
          <cell r="D2874" t="str">
            <v>Rossellini Pinot Grigio Rosato Delle Venezie (M&amp;B Direct) 10.5%</v>
          </cell>
          <cell r="E2874" t="str">
            <v>EA</v>
          </cell>
          <cell r="F2874">
            <v>12</v>
          </cell>
          <cell r="G2874" t="str">
            <v>75 cl x 12</v>
          </cell>
          <cell r="H2874" t="str">
            <v>S</v>
          </cell>
          <cell r="I2874" t="str">
            <v>Italy</v>
          </cell>
          <cell r="J2874" t="str">
            <v>Italy</v>
          </cell>
          <cell r="K2874" t="str">
            <v>Italy</v>
          </cell>
          <cell r="L2874" t="str">
            <v>Sparkling Red</v>
          </cell>
          <cell r="M2874" t="str">
            <v>Price Fighter</v>
          </cell>
          <cell r="N2874">
            <v>1.2193000000000001</v>
          </cell>
          <cell r="O2874">
            <v>2.3513000000000002</v>
          </cell>
        </row>
        <row r="2875">
          <cell r="B2875">
            <v>45722</v>
          </cell>
          <cell r="C2875" t="str">
            <v>ROSSELLINI INZ PG10.5 22 75X12</v>
          </cell>
          <cell r="D2875" t="str">
            <v>Rossellini Inzolia-Pinot Grigio Terre Siciliane 10.5%, 2022</v>
          </cell>
          <cell r="E2875" t="str">
            <v>EA</v>
          </cell>
          <cell r="F2875">
            <v>12</v>
          </cell>
          <cell r="G2875" t="str">
            <v>75 cl x 12</v>
          </cell>
          <cell r="H2875" t="str">
            <v>S</v>
          </cell>
          <cell r="I2875" t="str">
            <v>Italy</v>
          </cell>
          <cell r="J2875" t="str">
            <v>Italy</v>
          </cell>
          <cell r="K2875" t="str">
            <v>Sicilia</v>
          </cell>
          <cell r="L2875" t="str">
            <v>Still White</v>
          </cell>
          <cell r="M2875" t="str">
            <v>Price Fighter</v>
          </cell>
          <cell r="N2875">
            <v>0.6583</v>
          </cell>
          <cell r="O2875">
            <v>2.3513000000000002</v>
          </cell>
        </row>
        <row r="2876">
          <cell r="B2876">
            <v>45723</v>
          </cell>
          <cell r="C2876" t="str">
            <v>LUISELLA PINOT G ROS10.5%75X12</v>
          </cell>
          <cell r="D2876" t="str">
            <v>Luisella Pinot Grigio Delle Venezie Rosato (M&amp;B Direct) 10.5%</v>
          </cell>
          <cell r="E2876" t="str">
            <v>EA</v>
          </cell>
          <cell r="F2876">
            <v>12</v>
          </cell>
          <cell r="G2876" t="str">
            <v>75 cl x 12</v>
          </cell>
          <cell r="H2876" t="str">
            <v>S</v>
          </cell>
          <cell r="I2876" t="str">
            <v>Italy</v>
          </cell>
          <cell r="J2876" t="str">
            <v>Italy</v>
          </cell>
          <cell r="K2876" t="str">
            <v>Italy</v>
          </cell>
          <cell r="L2876" t="str">
            <v>Still Rose</v>
          </cell>
          <cell r="M2876" t="str">
            <v>Price Fighter</v>
          </cell>
          <cell r="N2876">
            <v>1.2281</v>
          </cell>
          <cell r="O2876">
            <v>2.3513000000000002</v>
          </cell>
        </row>
        <row r="2877">
          <cell r="B2877">
            <v>45724</v>
          </cell>
          <cell r="C2877" t="str">
            <v>LUISELLA INZ PG 10.5% 22 75X12</v>
          </cell>
          <cell r="D2877" t="str">
            <v>Luisella Inzolia-Pinot Grigio Terre Siziliane 10.5% 2022</v>
          </cell>
          <cell r="E2877" t="str">
            <v>EA</v>
          </cell>
          <cell r="F2877">
            <v>12</v>
          </cell>
          <cell r="G2877" t="str">
            <v>75 cl x 12</v>
          </cell>
          <cell r="H2877" t="str">
            <v>S</v>
          </cell>
          <cell r="I2877" t="str">
            <v>Italy</v>
          </cell>
          <cell r="J2877" t="str">
            <v>Italy</v>
          </cell>
          <cell r="K2877" t="str">
            <v>Sicilia</v>
          </cell>
          <cell r="L2877" t="str">
            <v>Still White</v>
          </cell>
          <cell r="M2877" t="str">
            <v>Price Fighter</v>
          </cell>
          <cell r="N2877">
            <v>0.63160000000000005</v>
          </cell>
          <cell r="O2877">
            <v>2.3513000000000002</v>
          </cell>
        </row>
        <row r="2878">
          <cell r="B2878">
            <v>73037</v>
          </cell>
          <cell r="C2878" t="str">
            <v>AZZIBA BIANCO NV 75X12</v>
          </cell>
          <cell r="D2878" t="str">
            <v>Azziba Bianco d'Italia NV</v>
          </cell>
          <cell r="E2878" t="str">
            <v>EA</v>
          </cell>
          <cell r="F2878">
            <v>12</v>
          </cell>
          <cell r="G2878" t="str">
            <v>75 cl x 12</v>
          </cell>
          <cell r="H2878" t="str">
            <v>U</v>
          </cell>
          <cell r="I2878" t="str">
            <v>Italy</v>
          </cell>
          <cell r="J2878" t="str">
            <v>Italy</v>
          </cell>
          <cell r="K2878" t="str">
            <v>Italy</v>
          </cell>
          <cell r="M2878" t="str">
            <v>Price Fighter</v>
          </cell>
          <cell r="N2878">
            <v>1.3043</v>
          </cell>
          <cell r="O2878">
            <v>2.3513000000000002</v>
          </cell>
        </row>
        <row r="2879">
          <cell r="B2879">
            <v>73039</v>
          </cell>
          <cell r="C2879" t="str">
            <v>AZZIBA ROSSO MV 75X12</v>
          </cell>
          <cell r="D2879" t="str">
            <v>Azziba Rosso d'Italia NV</v>
          </cell>
          <cell r="E2879" t="str">
            <v>EA</v>
          </cell>
          <cell r="F2879">
            <v>12</v>
          </cell>
          <cell r="G2879" t="str">
            <v>75 cl x 12</v>
          </cell>
          <cell r="H2879" t="str">
            <v>S</v>
          </cell>
          <cell r="I2879" t="str">
            <v>Italy</v>
          </cell>
          <cell r="J2879" t="str">
            <v>Italy</v>
          </cell>
          <cell r="K2879" t="str">
            <v>Italy</v>
          </cell>
          <cell r="M2879" t="str">
            <v>Price Fighter</v>
          </cell>
          <cell r="N2879">
            <v>1.3043</v>
          </cell>
          <cell r="O2879">
            <v>2.2444000000000002</v>
          </cell>
        </row>
        <row r="2880">
          <cell r="B2880">
            <v>74920</v>
          </cell>
          <cell r="C2880" t="str">
            <v>LUISELLA PINOT GRIGIO 75X12</v>
          </cell>
          <cell r="D2880" t="str">
            <v>Luisella Pinot Grigio IGT Pavia</v>
          </cell>
          <cell r="E2880" t="str">
            <v>EA</v>
          </cell>
          <cell r="F2880">
            <v>12</v>
          </cell>
          <cell r="G2880" t="str">
            <v>75 cl x 12</v>
          </cell>
          <cell r="H2880" t="str">
            <v>S</v>
          </cell>
          <cell r="I2880" t="str">
            <v>Italy</v>
          </cell>
          <cell r="J2880" t="str">
            <v>Italy</v>
          </cell>
          <cell r="K2880" t="str">
            <v>Campania</v>
          </cell>
          <cell r="L2880" t="str">
            <v>Still White</v>
          </cell>
          <cell r="M2880" t="str">
            <v>Price Fighter</v>
          </cell>
          <cell r="N2880">
            <v>1.0395000000000001</v>
          </cell>
          <cell r="O2880">
            <v>2.3513000000000002</v>
          </cell>
        </row>
        <row r="2881">
          <cell r="B2881">
            <v>74921</v>
          </cell>
          <cell r="C2881" t="str">
            <v>LUISELLA PG BLUSH 75X12</v>
          </cell>
          <cell r="D2881" t="str">
            <v>Luisella Pinot Grigio Blush IGT Pavia</v>
          </cell>
          <cell r="E2881" t="str">
            <v>EA</v>
          </cell>
          <cell r="F2881">
            <v>12</v>
          </cell>
          <cell r="G2881" t="str">
            <v>75 cl x 12</v>
          </cell>
          <cell r="H2881" t="str">
            <v>S</v>
          </cell>
          <cell r="I2881" t="str">
            <v>Italy</v>
          </cell>
          <cell r="J2881" t="str">
            <v>Italy</v>
          </cell>
          <cell r="K2881" t="str">
            <v>Campania</v>
          </cell>
          <cell r="L2881" t="str">
            <v>Still Rose</v>
          </cell>
          <cell r="M2881" t="str">
            <v>Price Fighter</v>
          </cell>
          <cell r="N2881">
            <v>1.0526</v>
          </cell>
          <cell r="O2881">
            <v>2.6718999999999999</v>
          </cell>
        </row>
        <row r="2882">
          <cell r="B2882">
            <v>74922</v>
          </cell>
          <cell r="C2882" t="str">
            <v>ROSSELLINI PINOT GRIGIO 75X12</v>
          </cell>
          <cell r="D2882" t="str">
            <v>Rossellini Pinot Grigio IGT Pavia</v>
          </cell>
          <cell r="E2882" t="str">
            <v>EA</v>
          </cell>
          <cell r="F2882">
            <v>12</v>
          </cell>
          <cell r="G2882" t="str">
            <v>75 cl x 12</v>
          </cell>
          <cell r="H2882" t="str">
            <v>S</v>
          </cell>
          <cell r="I2882" t="str">
            <v>Italy</v>
          </cell>
          <cell r="J2882" t="str">
            <v>Italy</v>
          </cell>
          <cell r="K2882" t="str">
            <v>Campania</v>
          </cell>
          <cell r="L2882" t="str">
            <v>Still White</v>
          </cell>
          <cell r="M2882" t="str">
            <v>Price Fighter</v>
          </cell>
          <cell r="N2882">
            <v>1.0306999999999999</v>
          </cell>
          <cell r="O2882">
            <v>2.3513000000000002</v>
          </cell>
        </row>
        <row r="2883">
          <cell r="B2883">
            <v>74923</v>
          </cell>
          <cell r="C2883" t="str">
            <v>ROSSELINNI PG BLUSH 75X12</v>
          </cell>
          <cell r="D2883" t="str">
            <v>Rossellini Pinot Grigio Blush IGT Pavia</v>
          </cell>
          <cell r="E2883" t="str">
            <v>EA</v>
          </cell>
          <cell r="F2883">
            <v>12</v>
          </cell>
          <cell r="G2883" t="str">
            <v>75 cl x 12</v>
          </cell>
          <cell r="H2883" t="str">
            <v>S</v>
          </cell>
          <cell r="I2883" t="str">
            <v>Italy</v>
          </cell>
          <cell r="J2883" t="str">
            <v>Italy</v>
          </cell>
          <cell r="K2883" t="str">
            <v>Campania</v>
          </cell>
          <cell r="L2883" t="str">
            <v>Still Rose</v>
          </cell>
          <cell r="M2883" t="str">
            <v>Price Fighter</v>
          </cell>
          <cell r="N2883">
            <v>1.0526</v>
          </cell>
          <cell r="O2883">
            <v>2.3513000000000002</v>
          </cell>
        </row>
        <row r="2884">
          <cell r="B2884">
            <v>43948</v>
          </cell>
          <cell r="C2884" t="str">
            <v>VITIS NOSTRA BRUT 75x6</v>
          </cell>
          <cell r="D2884" t="str">
            <v xml:space="preserve">Vitis Nostra Vino spumante Brut
</v>
          </cell>
          <cell r="E2884" t="str">
            <v>EA</v>
          </cell>
          <cell r="F2884">
            <v>6</v>
          </cell>
          <cell r="G2884" t="str">
            <v>75 cl x 6</v>
          </cell>
          <cell r="H2884" t="str">
            <v>S</v>
          </cell>
          <cell r="I2884" t="str">
            <v>Italy</v>
          </cell>
          <cell r="J2884" t="str">
            <v>Italy</v>
          </cell>
          <cell r="K2884" t="str">
            <v>Italy</v>
          </cell>
          <cell r="L2884" t="str">
            <v>Sparkling White</v>
          </cell>
          <cell r="M2884" t="str">
            <v>Sparkling Wine White</v>
          </cell>
          <cell r="N2884">
            <v>1.2982</v>
          </cell>
          <cell r="O2884">
            <v>2.3513000000000002</v>
          </cell>
        </row>
        <row r="2885">
          <cell r="B2885">
            <v>44828</v>
          </cell>
          <cell r="C2885" t="str">
            <v>SANTA FOSCA BIANCO 10.5% 75X6</v>
          </cell>
          <cell r="D2885" t="str">
            <v>Santa Fosca Bianco d'Italia</v>
          </cell>
          <cell r="E2885" t="str">
            <v>EA</v>
          </cell>
          <cell r="F2885">
            <v>6</v>
          </cell>
          <cell r="G2885" t="str">
            <v>75 cl x 6</v>
          </cell>
          <cell r="H2885" t="str">
            <v>S</v>
          </cell>
          <cell r="I2885" t="str">
            <v>Italy</v>
          </cell>
          <cell r="J2885" t="str">
            <v>Italy</v>
          </cell>
          <cell r="K2885" t="str">
            <v>Italy</v>
          </cell>
          <cell r="L2885" t="str">
            <v>Still White</v>
          </cell>
          <cell r="M2885" t="str">
            <v>Price Fighter</v>
          </cell>
          <cell r="N2885">
            <v>1.4258</v>
          </cell>
          <cell r="O2885">
            <v>2.2444000000000002</v>
          </cell>
        </row>
        <row r="2886">
          <cell r="B2886">
            <v>44833</v>
          </cell>
          <cell r="C2886" t="str">
            <v>VITIS NOSTRA BRUT NV 75x6</v>
          </cell>
          <cell r="D2886" t="str">
            <v>Vitis Nostra Spumante Brut NV</v>
          </cell>
          <cell r="E2886" t="str">
            <v>EA</v>
          </cell>
          <cell r="F2886">
            <v>6</v>
          </cell>
          <cell r="G2886" t="str">
            <v>75 cl x 6</v>
          </cell>
          <cell r="H2886" t="str">
            <v>S</v>
          </cell>
          <cell r="I2886" t="str">
            <v>Italy</v>
          </cell>
          <cell r="J2886" t="str">
            <v>Italy</v>
          </cell>
          <cell r="K2886" t="str">
            <v>Italy</v>
          </cell>
          <cell r="L2886" t="str">
            <v>Sparkling White</v>
          </cell>
          <cell r="M2886" t="str">
            <v>Price Fighter</v>
          </cell>
          <cell r="N2886">
            <v>1.2982</v>
          </cell>
          <cell r="O2886">
            <v>2.2444000000000002</v>
          </cell>
        </row>
        <row r="2887">
          <cell r="B2887">
            <v>45699</v>
          </cell>
          <cell r="C2887" t="str">
            <v>PAULINO PIN GR ROSE 10.5% 75x6</v>
          </cell>
          <cell r="D2887" t="str">
            <v>Paulino Pinot Grigio Rosato di Pavia</v>
          </cell>
          <cell r="E2887" t="str">
            <v>EA</v>
          </cell>
          <cell r="F2887">
            <v>6</v>
          </cell>
          <cell r="G2887" t="str">
            <v>75 cl x 6</v>
          </cell>
          <cell r="H2887" t="str">
            <v>S</v>
          </cell>
          <cell r="I2887" t="str">
            <v>Italy</v>
          </cell>
          <cell r="J2887" t="str">
            <v>Italy</v>
          </cell>
          <cell r="K2887" t="str">
            <v>Italy</v>
          </cell>
          <cell r="L2887" t="str">
            <v>Still Red</v>
          </cell>
          <cell r="M2887" t="str">
            <v>Price Fighter</v>
          </cell>
          <cell r="N2887">
            <v>1.2018</v>
          </cell>
          <cell r="O2887">
            <v>2.3513000000000002</v>
          </cell>
        </row>
        <row r="2888">
          <cell r="B2888">
            <v>45717</v>
          </cell>
          <cell r="C2888" t="str">
            <v>PAULINO PINOT GRIGIO 75X6</v>
          </cell>
          <cell r="D2888" t="str">
            <v>Paulino Pinot Grigio IGT Terre Siciliane</v>
          </cell>
          <cell r="E2888" t="str">
            <v>EA</v>
          </cell>
          <cell r="F2888">
            <v>6</v>
          </cell>
          <cell r="G2888" t="str">
            <v>75 cl x 6</v>
          </cell>
          <cell r="H2888" t="str">
            <v>S</v>
          </cell>
          <cell r="I2888" t="str">
            <v>Italy</v>
          </cell>
          <cell r="J2888" t="str">
            <v>Italy</v>
          </cell>
          <cell r="K2888" t="str">
            <v>Sicilia</v>
          </cell>
          <cell r="L2888" t="str">
            <v>Still White</v>
          </cell>
          <cell r="M2888" t="str">
            <v>Price Fighter</v>
          </cell>
          <cell r="N2888">
            <v>1.0350999999999999</v>
          </cell>
          <cell r="O2888">
            <v>2.2444000000000002</v>
          </cell>
        </row>
        <row r="2889">
          <cell r="B2889">
            <v>46075</v>
          </cell>
          <cell r="C2889" t="str">
            <v>SANTA FOSCA ROSSO 10.5% 75X6</v>
          </cell>
          <cell r="D2889" t="str">
            <v>Santa Fosca Red Table Wine</v>
          </cell>
          <cell r="E2889" t="str">
            <v>EA</v>
          </cell>
          <cell r="F2889">
            <v>6</v>
          </cell>
          <cell r="G2889" t="str">
            <v>75 cl x 6</v>
          </cell>
          <cell r="H2889" t="str">
            <v>S</v>
          </cell>
          <cell r="I2889" t="str">
            <v>Italy</v>
          </cell>
          <cell r="J2889" t="str">
            <v>Italy</v>
          </cell>
          <cell r="K2889" t="str">
            <v>Italy</v>
          </cell>
          <cell r="L2889" t="str">
            <v>Still Red</v>
          </cell>
          <cell r="M2889" t="str">
            <v>Price Fighter</v>
          </cell>
          <cell r="N2889">
            <v>1.3908</v>
          </cell>
          <cell r="O2889">
            <v>2.2444000000000002</v>
          </cell>
        </row>
        <row r="2890">
          <cell r="B2890">
            <v>46098</v>
          </cell>
          <cell r="C2890" t="str">
            <v>BELLINO PROSECCO ROSE NV 75X6</v>
          </cell>
          <cell r="D2890" t="str">
            <v>Bellino Prosecco Rose NV 75cl</v>
          </cell>
          <cell r="E2890" t="str">
            <v>EA</v>
          </cell>
          <cell r="F2890">
            <v>6</v>
          </cell>
          <cell r="G2890" t="str">
            <v>75 cl x 6</v>
          </cell>
          <cell r="H2890" t="str">
            <v>S</v>
          </cell>
          <cell r="I2890" t="str">
            <v>Italy</v>
          </cell>
          <cell r="J2890" t="str">
            <v>Italy</v>
          </cell>
          <cell r="K2890" t="str">
            <v>Italy</v>
          </cell>
          <cell r="L2890" t="str">
            <v>Sparkling Rose</v>
          </cell>
          <cell r="M2890" t="str">
            <v>Price Fighter</v>
          </cell>
          <cell r="N2890">
            <v>2.7328000000000001</v>
          </cell>
          <cell r="O2890">
            <v>2.2444000000000002</v>
          </cell>
        </row>
        <row r="2891">
          <cell r="B2891">
            <v>46549</v>
          </cell>
          <cell r="C2891" t="str">
            <v>FC TRULLI PROSECCO BRUT 75X6</v>
          </cell>
          <cell r="D2891" t="str">
            <v>Trulli Prosecco Spumante Extra Dry (case pick)</v>
          </cell>
          <cell r="E2891" t="str">
            <v>CS</v>
          </cell>
          <cell r="F2891">
            <v>1</v>
          </cell>
          <cell r="G2891" t="str">
            <v>75 cl x 6</v>
          </cell>
          <cell r="H2891" t="str">
            <v>S</v>
          </cell>
          <cell r="I2891" t="str">
            <v>Italy</v>
          </cell>
          <cell r="J2891" t="str">
            <v>Italy</v>
          </cell>
          <cell r="K2891" t="str">
            <v>Veneto</v>
          </cell>
          <cell r="L2891" t="str">
            <v>Sparkling White</v>
          </cell>
          <cell r="M2891" t="str">
            <v>Price Fighter</v>
          </cell>
          <cell r="N2891">
            <v>14.6251</v>
          </cell>
          <cell r="O2891">
            <v>13.4663</v>
          </cell>
        </row>
        <row r="2892">
          <cell r="B2892">
            <v>74952</v>
          </cell>
          <cell r="C2892" t="str">
            <v>BELLINO PROSECCO NV 75X6</v>
          </cell>
          <cell r="D2892" t="str">
            <v>Bellino Prosecco Spumante Extra Dry NV</v>
          </cell>
          <cell r="E2892" t="str">
            <v>EA</v>
          </cell>
          <cell r="F2892">
            <v>6</v>
          </cell>
          <cell r="G2892" t="str">
            <v>75 cl x 6</v>
          </cell>
          <cell r="H2892" t="str">
            <v>S</v>
          </cell>
          <cell r="I2892" t="str">
            <v>Italy</v>
          </cell>
          <cell r="J2892" t="str">
            <v>Italy</v>
          </cell>
          <cell r="K2892" t="str">
            <v>Italy</v>
          </cell>
          <cell r="L2892" t="str">
            <v>spw</v>
          </cell>
          <cell r="M2892" t="str">
            <v>Price Fighter</v>
          </cell>
          <cell r="N2892">
            <v>2.6362999999999999</v>
          </cell>
          <cell r="O2892">
            <v>2.2444000000000002</v>
          </cell>
        </row>
        <row r="2893">
          <cell r="B2893">
            <v>74953</v>
          </cell>
          <cell r="C2893" t="str">
            <v>BELLINO PROSECCO ROSE NV 75X6</v>
          </cell>
          <cell r="D2893" t="str">
            <v>Bellino Prosecco Rose Extra Dry Millesimato NV</v>
          </cell>
          <cell r="E2893" t="str">
            <v>EA</v>
          </cell>
          <cell r="F2893">
            <v>6</v>
          </cell>
          <cell r="G2893" t="str">
            <v>75 cl x 6</v>
          </cell>
          <cell r="H2893" t="str">
            <v>S</v>
          </cell>
          <cell r="I2893" t="str">
            <v>Italy</v>
          </cell>
          <cell r="J2893" t="str">
            <v>Italy</v>
          </cell>
          <cell r="K2893" t="str">
            <v>Italy</v>
          </cell>
          <cell r="L2893" t="str">
            <v>sprs</v>
          </cell>
          <cell r="M2893" t="str">
            <v>Price Fighter</v>
          </cell>
          <cell r="N2893">
            <v>2.7328000000000001</v>
          </cell>
          <cell r="O2893">
            <v>2.3513000000000002</v>
          </cell>
        </row>
        <row r="2894">
          <cell r="B2894">
            <v>75353</v>
          </cell>
          <cell r="C2894" t="str">
            <v>SANTA FOSCA BIANCO 75X6</v>
          </cell>
          <cell r="D2894" t="str">
            <v>Santa Fosca Bianco d'Italia</v>
          </cell>
          <cell r="E2894" t="str">
            <v>EA</v>
          </cell>
          <cell r="F2894">
            <v>6</v>
          </cell>
          <cell r="G2894" t="str">
            <v>75 cl x 6</v>
          </cell>
          <cell r="H2894" t="str">
            <v>U</v>
          </cell>
          <cell r="I2894" t="str">
            <v>Italy</v>
          </cell>
          <cell r="J2894" t="str">
            <v>Italy</v>
          </cell>
          <cell r="K2894" t="str">
            <v>Italy</v>
          </cell>
          <cell r="L2894" t="str">
            <v>Still White</v>
          </cell>
          <cell r="M2894" t="str">
            <v>Price Fighter</v>
          </cell>
          <cell r="N2894">
            <v>1.4158999999999999</v>
          </cell>
          <cell r="O2894">
            <v>2.3513000000000002</v>
          </cell>
        </row>
        <row r="2895">
          <cell r="B2895">
            <v>75354</v>
          </cell>
          <cell r="C2895" t="str">
            <v>SANTA FOSCA ROSSO 75X6</v>
          </cell>
          <cell r="D2895" t="str">
            <v>Santa Fosca Rosso d'Italia</v>
          </cell>
          <cell r="E2895" t="str">
            <v>EA</v>
          </cell>
          <cell r="F2895">
            <v>6</v>
          </cell>
          <cell r="G2895" t="str">
            <v>75 cl x 6</v>
          </cell>
          <cell r="H2895" t="str">
            <v>U</v>
          </cell>
          <cell r="I2895" t="str">
            <v>Italy</v>
          </cell>
          <cell r="J2895" t="str">
            <v>Italy</v>
          </cell>
          <cell r="K2895" t="str">
            <v>Italy</v>
          </cell>
          <cell r="L2895" t="str">
            <v>Still Red</v>
          </cell>
          <cell r="M2895" t="str">
            <v>Price Fighter</v>
          </cell>
          <cell r="N2895">
            <v>1.3984000000000001</v>
          </cell>
          <cell r="O2895">
            <v>2.3513000000000002</v>
          </cell>
        </row>
        <row r="2896">
          <cell r="B2896">
            <v>75355</v>
          </cell>
          <cell r="C2896" t="str">
            <v>PAULINO PINOT GRIGIO 75X6</v>
          </cell>
          <cell r="D2896" t="str">
            <v>Paulino Pinot Grigio IGT Terre Siciliane</v>
          </cell>
          <cell r="E2896" t="str">
            <v>EA</v>
          </cell>
          <cell r="F2896">
            <v>6</v>
          </cell>
          <cell r="G2896" t="str">
            <v>75 cl x 6</v>
          </cell>
          <cell r="H2896" t="str">
            <v>S</v>
          </cell>
          <cell r="I2896" t="str">
            <v>Italy</v>
          </cell>
          <cell r="J2896" t="str">
            <v>Italy</v>
          </cell>
          <cell r="K2896" t="str">
            <v>Sicilia</v>
          </cell>
          <cell r="L2896" t="str">
            <v>Still White</v>
          </cell>
          <cell r="M2896" t="str">
            <v>Price Fighter</v>
          </cell>
          <cell r="N2896">
            <v>1.0087999999999999</v>
          </cell>
          <cell r="O2896">
            <v>2.3513000000000002</v>
          </cell>
        </row>
        <row r="2897">
          <cell r="B2897">
            <v>75356</v>
          </cell>
          <cell r="C2897" t="str">
            <v>PAULINO PINOT GRIGIO ROSE 75X6</v>
          </cell>
          <cell r="D2897" t="str">
            <v>Paulino Pinot Grigio Rosato di Pavia</v>
          </cell>
          <cell r="E2897" t="str">
            <v>EA</v>
          </cell>
          <cell r="F2897">
            <v>6</v>
          </cell>
          <cell r="G2897" t="str">
            <v>75 cl x 6</v>
          </cell>
          <cell r="H2897" t="str">
            <v>S</v>
          </cell>
          <cell r="I2897" t="str">
            <v>Italy</v>
          </cell>
          <cell r="J2897" t="str">
            <v>Italy</v>
          </cell>
          <cell r="K2897" t="str">
            <v>Italy</v>
          </cell>
          <cell r="L2897" t="str">
            <v>Still Red</v>
          </cell>
          <cell r="M2897" t="str">
            <v>Price Fighter</v>
          </cell>
          <cell r="N2897">
            <v>1.1140000000000001</v>
          </cell>
          <cell r="O2897">
            <v>2.3513000000000002</v>
          </cell>
        </row>
        <row r="2898">
          <cell r="B2898">
            <v>75357</v>
          </cell>
          <cell r="C2898" t="str">
            <v>PAULONE PINOT GRIGIO 75X6</v>
          </cell>
          <cell r="D2898" t="str">
            <v>Paulone Pinot Grigio Delle Venezie</v>
          </cell>
          <cell r="E2898" t="str">
            <v>EA</v>
          </cell>
          <cell r="F2898">
            <v>6</v>
          </cell>
          <cell r="G2898" t="str">
            <v>75 cl x 6</v>
          </cell>
          <cell r="H2898" t="str">
            <v>S</v>
          </cell>
          <cell r="I2898" t="str">
            <v>Italy</v>
          </cell>
          <cell r="J2898" t="str">
            <v>Italy</v>
          </cell>
          <cell r="K2898" t="str">
            <v>Italy</v>
          </cell>
          <cell r="L2898" t="str">
            <v>Still White</v>
          </cell>
          <cell r="M2898" t="str">
            <v>Price Fighter</v>
          </cell>
          <cell r="N2898">
            <v>1.2632000000000001</v>
          </cell>
          <cell r="O2898">
            <v>2.6718999999999999</v>
          </cell>
        </row>
        <row r="2899">
          <cell r="B2899">
            <v>74951</v>
          </cell>
          <cell r="C2899" t="str">
            <v>BELLINO PROSECCO NV 20X24</v>
          </cell>
          <cell r="D2899" t="str">
            <v>Bellino Prosecco Extra Dry NV</v>
          </cell>
          <cell r="E2899" t="str">
            <v>CS</v>
          </cell>
          <cell r="F2899">
            <v>1</v>
          </cell>
          <cell r="G2899" t="str">
            <v>20 cl x 24</v>
          </cell>
          <cell r="H2899" t="str">
            <v>S</v>
          </cell>
          <cell r="I2899" t="str">
            <v>Italy</v>
          </cell>
          <cell r="J2899" t="str">
            <v>Italy</v>
          </cell>
          <cell r="K2899" t="str">
            <v>Italy</v>
          </cell>
          <cell r="L2899" t="str">
            <v>spw</v>
          </cell>
          <cell r="M2899" t="str">
            <v>Price Fighter</v>
          </cell>
          <cell r="N2899">
            <v>23.035900000000002</v>
          </cell>
          <cell r="O2899">
            <v>14.364000000000001</v>
          </cell>
        </row>
        <row r="2900">
          <cell r="B2900">
            <v>41385</v>
          </cell>
          <cell r="C2900" t="str">
            <v>ORG VALORI MONTEP RIS 75X6</v>
          </cell>
          <cell r="D2900" t="str">
            <v>Luigi Valori Vigna Sant'Angelo Montepulciano d'Abruzzo Riserva</v>
          </cell>
          <cell r="E2900" t="str">
            <v>EA</v>
          </cell>
          <cell r="F2900">
            <v>6</v>
          </cell>
          <cell r="G2900" t="str">
            <v>75 cl x 6</v>
          </cell>
          <cell r="H2900" t="str">
            <v>S</v>
          </cell>
          <cell r="I2900" t="str">
            <v>Italy</v>
          </cell>
          <cell r="J2900" t="str">
            <v>Italy</v>
          </cell>
          <cell r="K2900" t="str">
            <v>Abruzzo</v>
          </cell>
          <cell r="M2900" t="str">
            <v>Best</v>
          </cell>
          <cell r="N2900">
            <v>11.4587</v>
          </cell>
          <cell r="O2900">
            <v>2.6718999999999999</v>
          </cell>
        </row>
        <row r="2901">
          <cell r="B2901">
            <v>41662</v>
          </cell>
          <cell r="C2901" t="str">
            <v>VALORI CERASUOLO 75X6</v>
          </cell>
          <cell r="D2901" t="str">
            <v>Luigi Valori Rosato Cerasuolo d'Abruzzo DOC</v>
          </cell>
          <cell r="E2901" t="str">
            <v>EA</v>
          </cell>
          <cell r="F2901">
            <v>6</v>
          </cell>
          <cell r="G2901" t="str">
            <v>75 cl x 6</v>
          </cell>
          <cell r="H2901" t="str">
            <v>S</v>
          </cell>
          <cell r="I2901" t="str">
            <v>Italy</v>
          </cell>
          <cell r="J2901" t="str">
            <v>Italy</v>
          </cell>
          <cell r="K2901" t="str">
            <v>Abruzzo</v>
          </cell>
          <cell r="L2901" t="str">
            <v>Still Rose</v>
          </cell>
          <cell r="M2901" t="str">
            <v>Good</v>
          </cell>
          <cell r="N2901">
            <v>4.2619999999999996</v>
          </cell>
          <cell r="O2901">
            <v>2.6718999999999999</v>
          </cell>
        </row>
        <row r="2902">
          <cell r="B2902">
            <v>41665</v>
          </cell>
          <cell r="C2902" t="str">
            <v>ORG VALORI MONTEPUL 75X6</v>
          </cell>
          <cell r="D2902" t="str">
            <v>Luigi Valori Montepulciano d'Abruzzo</v>
          </cell>
          <cell r="E2902" t="str">
            <v>EA</v>
          </cell>
          <cell r="F2902">
            <v>6</v>
          </cell>
          <cell r="G2902" t="str">
            <v>75 cl x 6</v>
          </cell>
          <cell r="H2902" t="str">
            <v>S</v>
          </cell>
          <cell r="I2902" t="str">
            <v>Italy</v>
          </cell>
          <cell r="J2902" t="str">
            <v>Italy</v>
          </cell>
          <cell r="K2902" t="str">
            <v>Abruzzo</v>
          </cell>
          <cell r="L2902" t="str">
            <v>Still Red</v>
          </cell>
          <cell r="M2902" t="str">
            <v>Good</v>
          </cell>
          <cell r="N2902">
            <v>4.4169999999999998</v>
          </cell>
          <cell r="O2902">
            <v>2.6718999999999999</v>
          </cell>
        </row>
        <row r="2903">
          <cell r="B2903">
            <v>42851</v>
          </cell>
          <cell r="C2903" t="str">
            <v>ORG VALORI MONTEP RIS 15 75X6</v>
          </cell>
          <cell r="D2903" t="str">
            <v>Luigi Valori Vigna Sant'Angel Montepulciano d'Abruzzo Riserva 2015</v>
          </cell>
          <cell r="E2903" t="str">
            <v>EA</v>
          </cell>
          <cell r="F2903">
            <v>6</v>
          </cell>
          <cell r="G2903" t="str">
            <v>75 cl x 6</v>
          </cell>
          <cell r="H2903" t="str">
            <v>U</v>
          </cell>
          <cell r="I2903" t="str">
            <v>Italy</v>
          </cell>
          <cell r="J2903" t="str">
            <v>Italy</v>
          </cell>
          <cell r="K2903" t="str">
            <v>Abruzzo</v>
          </cell>
          <cell r="M2903" t="str">
            <v>Best</v>
          </cell>
          <cell r="N2903">
            <v>10.9244</v>
          </cell>
          <cell r="O2903">
            <v>2.6718999999999999</v>
          </cell>
        </row>
        <row r="2904">
          <cell r="B2904">
            <v>74097</v>
          </cell>
          <cell r="C2904" t="str">
            <v>VALORI CERASUOLO 19 75X6</v>
          </cell>
          <cell r="D2904" t="str">
            <v>Luigi Valori Rosato Cerasuolo d'Abruzzo DOC 2019</v>
          </cell>
          <cell r="E2904" t="str">
            <v>EA</v>
          </cell>
          <cell r="F2904">
            <v>6</v>
          </cell>
          <cell r="G2904" t="str">
            <v>75 cl x 6</v>
          </cell>
          <cell r="H2904" t="str">
            <v>U</v>
          </cell>
          <cell r="I2904" t="str">
            <v>Italy</v>
          </cell>
          <cell r="J2904" t="str">
            <v>Italy</v>
          </cell>
          <cell r="K2904" t="str">
            <v>Abruzzo</v>
          </cell>
          <cell r="M2904" t="str">
            <v>Good</v>
          </cell>
          <cell r="N2904">
            <v>3.8769</v>
          </cell>
          <cell r="O2904">
            <v>2.6718999999999999</v>
          </cell>
        </row>
        <row r="2905">
          <cell r="B2905">
            <v>74448</v>
          </cell>
          <cell r="C2905" t="str">
            <v>VALORI PECORINO 19 75X6</v>
          </cell>
          <cell r="D2905" t="str">
            <v>Luigi Valori Abruzzo Pecorino DOC 2019</v>
          </cell>
          <cell r="E2905" t="str">
            <v>EA</v>
          </cell>
          <cell r="F2905">
            <v>6</v>
          </cell>
          <cell r="G2905" t="str">
            <v>75 cl x 6</v>
          </cell>
          <cell r="H2905" t="str">
            <v>U</v>
          </cell>
          <cell r="I2905" t="str">
            <v>Italy</v>
          </cell>
          <cell r="J2905" t="str">
            <v>Italy</v>
          </cell>
          <cell r="K2905" t="str">
            <v>Abruzzo</v>
          </cell>
          <cell r="L2905" t="str">
            <v>Still White</v>
          </cell>
          <cell r="M2905" t="str">
            <v>Good</v>
          </cell>
          <cell r="N2905">
            <v>4.8277999999999999</v>
          </cell>
          <cell r="O2905">
            <v>2.6718999999999999</v>
          </cell>
        </row>
        <row r="2906">
          <cell r="B2906">
            <v>74973</v>
          </cell>
          <cell r="C2906" t="str">
            <v>ORG VALORI MONTEPUL 16 75X6</v>
          </cell>
          <cell r="D2906" t="str">
            <v>Luigi Valori Montepulciano d'Abruzzo DOC 2016</v>
          </cell>
          <cell r="E2906" t="str">
            <v>EA</v>
          </cell>
          <cell r="F2906">
            <v>6</v>
          </cell>
          <cell r="G2906" t="str">
            <v>75 cl x 6</v>
          </cell>
          <cell r="H2906" t="str">
            <v>U</v>
          </cell>
          <cell r="I2906" t="str">
            <v>Italy</v>
          </cell>
          <cell r="J2906" t="str">
            <v>Italy</v>
          </cell>
          <cell r="K2906" t="str">
            <v>Abruzzo</v>
          </cell>
          <cell r="M2906" t="str">
            <v>Good</v>
          </cell>
          <cell r="N2906">
            <v>3.9478</v>
          </cell>
          <cell r="O2906">
            <v>2.6718999999999999</v>
          </cell>
        </row>
        <row r="2907">
          <cell r="B2907">
            <v>75258</v>
          </cell>
          <cell r="C2907" t="str">
            <v>ORG VALORI MONTEPUL 17 75X6</v>
          </cell>
          <cell r="D2907" t="str">
            <v>Luigi Valori Montepulciano d'Abruzzo DOC 2017</v>
          </cell>
          <cell r="E2907" t="str">
            <v>EA</v>
          </cell>
          <cell r="F2907">
            <v>6</v>
          </cell>
          <cell r="G2907" t="str">
            <v>75 cl x 6</v>
          </cell>
          <cell r="H2907" t="str">
            <v>U</v>
          </cell>
          <cell r="I2907" t="str">
            <v>Italy</v>
          </cell>
          <cell r="J2907" t="str">
            <v>Italy</v>
          </cell>
          <cell r="K2907" t="str">
            <v>Abruzzo</v>
          </cell>
          <cell r="M2907" t="str">
            <v>Good</v>
          </cell>
          <cell r="N2907">
            <v>3.9297</v>
          </cell>
          <cell r="O2907">
            <v>2.6718999999999999</v>
          </cell>
        </row>
        <row r="2908">
          <cell r="B2908">
            <v>75259</v>
          </cell>
          <cell r="C2908" t="str">
            <v>VALORI PECORINO 75X6</v>
          </cell>
          <cell r="D2908" t="str">
            <v>Luigi Valori Abruzzo Pecorino DOC</v>
          </cell>
          <cell r="E2908" t="str">
            <v>EA</v>
          </cell>
          <cell r="F2908">
            <v>6</v>
          </cell>
          <cell r="G2908" t="str">
            <v>75 cl x 6</v>
          </cell>
          <cell r="H2908" t="str">
            <v>S</v>
          </cell>
          <cell r="I2908" t="str">
            <v>Italy</v>
          </cell>
          <cell r="J2908" t="str">
            <v>Italy</v>
          </cell>
          <cell r="K2908" t="str">
            <v>Abruzzo</v>
          </cell>
          <cell r="L2908" t="str">
            <v>Still White</v>
          </cell>
          <cell r="M2908" t="str">
            <v>Good</v>
          </cell>
          <cell r="N2908">
            <v>5.3848000000000003</v>
          </cell>
          <cell r="O2908">
            <v>2.6718999999999999</v>
          </cell>
        </row>
        <row r="2909">
          <cell r="B2909">
            <v>46314</v>
          </cell>
          <cell r="C2909" t="str">
            <v>CRABBIES MULLED WINE 6X70CL</v>
          </cell>
          <cell r="D2909" t="str">
            <v>CRABBIES MULLED WINE 6X70CL</v>
          </cell>
          <cell r="E2909" t="str">
            <v>EA</v>
          </cell>
          <cell r="F2909">
            <v>6</v>
          </cell>
          <cell r="G2909" t="str">
            <v>70 cl x 6</v>
          </cell>
          <cell r="H2909" t="str">
            <v>S</v>
          </cell>
          <cell r="I2909" t="str">
            <v>United Kingdom</v>
          </cell>
          <cell r="J2909" t="str">
            <v>UK</v>
          </cell>
          <cell r="K2909" t="str">
            <v>UK</v>
          </cell>
          <cell r="M2909" t="str">
            <v>Fortified Wine</v>
          </cell>
          <cell r="N2909">
            <v>2.3995000000000002</v>
          </cell>
          <cell r="O2909">
            <v>2.4937999999999998</v>
          </cell>
        </row>
        <row r="2910">
          <cell r="B2910">
            <v>46315</v>
          </cell>
          <cell r="C2910" t="str">
            <v>CRABBIES GRN GING WINE 6X70CL</v>
          </cell>
          <cell r="D2910" t="str">
            <v>CRABBIES GRN GING WINE 6X70CL</v>
          </cell>
          <cell r="E2910" t="str">
            <v>EA</v>
          </cell>
          <cell r="F2910">
            <v>6</v>
          </cell>
          <cell r="G2910" t="str">
            <v>70 cl x 6</v>
          </cell>
          <cell r="H2910" t="str">
            <v>S</v>
          </cell>
          <cell r="I2910" t="str">
            <v>United Kingdom</v>
          </cell>
          <cell r="J2910" t="str">
            <v>UK</v>
          </cell>
          <cell r="K2910" t="str">
            <v>UK</v>
          </cell>
          <cell r="M2910" t="str">
            <v>Fortified Wine</v>
          </cell>
          <cell r="N2910">
            <v>2.3995000000000002</v>
          </cell>
          <cell r="O2910">
            <v>2.4937999999999998</v>
          </cell>
        </row>
        <row r="2911">
          <cell r="B2911">
            <v>29295</v>
          </cell>
          <cell r="C2911" t="str">
            <v>DA LUCA NERO D'AVOLA 75X6</v>
          </cell>
          <cell r="D2911" t="str">
            <v>Da Luca Nero d'Avola, Terre Siciliane</v>
          </cell>
          <cell r="E2911" t="str">
            <v>EA</v>
          </cell>
          <cell r="F2911">
            <v>6</v>
          </cell>
          <cell r="G2911" t="str">
            <v>75 cl x 6</v>
          </cell>
          <cell r="H2911" t="str">
            <v>S</v>
          </cell>
          <cell r="I2911" t="str">
            <v>Italy</v>
          </cell>
          <cell r="J2911" t="str">
            <v>Italy</v>
          </cell>
          <cell r="K2911" t="str">
            <v>Sicilia</v>
          </cell>
          <cell r="L2911" t="str">
            <v>Still Red</v>
          </cell>
          <cell r="M2911" t="str">
            <v>Price Fighter</v>
          </cell>
          <cell r="N2911">
            <v>2.5960999999999999</v>
          </cell>
          <cell r="O2911">
            <v>2.6718999999999999</v>
          </cell>
        </row>
        <row r="2912">
          <cell r="B2912">
            <v>29296</v>
          </cell>
          <cell r="C2912" t="str">
            <v>DA LUCA PINOT GRIGIO 75X6</v>
          </cell>
          <cell r="D2912" t="str">
            <v>Da Luca Pinot Grigio, Terre Siciliane</v>
          </cell>
          <cell r="E2912" t="str">
            <v>EA</v>
          </cell>
          <cell r="F2912">
            <v>6</v>
          </cell>
          <cell r="G2912" t="str">
            <v>75 cl x 6</v>
          </cell>
          <cell r="H2912" t="str">
            <v>S</v>
          </cell>
          <cell r="I2912" t="str">
            <v>Italy</v>
          </cell>
          <cell r="J2912" t="str">
            <v>Italy</v>
          </cell>
          <cell r="K2912" t="str">
            <v>Sicilia</v>
          </cell>
          <cell r="L2912" t="str">
            <v>Still White</v>
          </cell>
          <cell r="M2912" t="str">
            <v>Good</v>
          </cell>
          <cell r="N2912">
            <v>2.5226999999999999</v>
          </cell>
          <cell r="O2912">
            <v>2.6718999999999999</v>
          </cell>
        </row>
        <row r="2913">
          <cell r="B2913">
            <v>29357</v>
          </cell>
          <cell r="C2913" t="str">
            <v>DA LUCA PROSECCO 75X6</v>
          </cell>
          <cell r="D2913" t="str">
            <v>Da Luca Prosecco</v>
          </cell>
          <cell r="E2913" t="str">
            <v>EA</v>
          </cell>
          <cell r="F2913">
            <v>6</v>
          </cell>
          <cell r="G2913" t="str">
            <v>75 cl x 6</v>
          </cell>
          <cell r="H2913" t="str">
            <v>S</v>
          </cell>
          <cell r="I2913" t="str">
            <v>Italy</v>
          </cell>
          <cell r="J2913" t="str">
            <v>Italy</v>
          </cell>
          <cell r="K2913" t="str">
            <v>Prosecco</v>
          </cell>
          <cell r="L2913" t="str">
            <v>Sparkling White</v>
          </cell>
          <cell r="M2913" t="str">
            <v>Price Fighter</v>
          </cell>
          <cell r="N2913">
            <v>3.71</v>
          </cell>
          <cell r="O2913">
            <v>2.3513000000000002</v>
          </cell>
        </row>
        <row r="2914">
          <cell r="B2914">
            <v>31627</v>
          </cell>
          <cell r="C2914" t="str">
            <v>FC DA LUCA SPARKLING ROSE 75X6</v>
          </cell>
          <cell r="D2914" t="str">
            <v>Da Luca Rosato Spumante</v>
          </cell>
          <cell r="E2914" t="str">
            <v>EA</v>
          </cell>
          <cell r="F2914">
            <v>6</v>
          </cell>
          <cell r="G2914" t="str">
            <v>75 cl x 6</v>
          </cell>
          <cell r="H2914" t="str">
            <v>S</v>
          </cell>
          <cell r="I2914" t="str">
            <v>Italy</v>
          </cell>
          <cell r="J2914" t="str">
            <v>Italy</v>
          </cell>
          <cell r="K2914" t="str">
            <v>Veneto</v>
          </cell>
          <cell r="L2914" t="str">
            <v>Sparkling Rose</v>
          </cell>
          <cell r="M2914" t="str">
            <v>Price Fighter</v>
          </cell>
          <cell r="N2914">
            <v>2.57</v>
          </cell>
          <cell r="O2914">
            <v>2.3513000000000002</v>
          </cell>
        </row>
        <row r="2915">
          <cell r="B2915">
            <v>40082</v>
          </cell>
          <cell r="C2915" t="str">
            <v>DA LUCA PROSECCO ROSE 75X6</v>
          </cell>
          <cell r="D2915" t="str">
            <v>Da Luca Prosecco Rosé</v>
          </cell>
          <cell r="E2915" t="str">
            <v>EA</v>
          </cell>
          <cell r="F2915">
            <v>6</v>
          </cell>
          <cell r="G2915" t="str">
            <v>75 cl x 6</v>
          </cell>
          <cell r="H2915" t="str">
            <v>S</v>
          </cell>
          <cell r="I2915" t="str">
            <v>Italy</v>
          </cell>
          <cell r="J2915" t="str">
            <v>Italy</v>
          </cell>
          <cell r="K2915" t="str">
            <v>Prosecco</v>
          </cell>
          <cell r="L2915" t="str">
            <v>Sparkling Rose</v>
          </cell>
          <cell r="M2915" t="str">
            <v>Price Fighter</v>
          </cell>
          <cell r="N2915">
            <v>3.8883000000000001</v>
          </cell>
          <cell r="O2915">
            <v>2.3513000000000002</v>
          </cell>
        </row>
        <row r="2916">
          <cell r="B2916">
            <v>31626</v>
          </cell>
          <cell r="C2916" t="str">
            <v>DA LUCA PROSECCO 20X24</v>
          </cell>
          <cell r="D2916" t="str">
            <v>Da Luca Prosecco</v>
          </cell>
          <cell r="E2916" t="str">
            <v>CS</v>
          </cell>
          <cell r="F2916">
            <v>1</v>
          </cell>
          <cell r="G2916" t="str">
            <v>20 cl x 24</v>
          </cell>
          <cell r="H2916" t="str">
            <v>S</v>
          </cell>
          <cell r="I2916" t="str">
            <v>Italy</v>
          </cell>
          <cell r="J2916" t="str">
            <v>Italy</v>
          </cell>
          <cell r="K2916" t="str">
            <v>Prosecco</v>
          </cell>
          <cell r="L2916" t="str">
            <v>Sparkling White</v>
          </cell>
          <cell r="M2916" t="str">
            <v>Price Fighter</v>
          </cell>
          <cell r="N2916">
            <v>33.018599999999999</v>
          </cell>
          <cell r="O2916">
            <v>15.048</v>
          </cell>
        </row>
        <row r="2917">
          <cell r="B2917">
            <v>24084</v>
          </cell>
          <cell r="C2917" t="str">
            <v>FC ECHO FALLS WHITE ZINF 75X6</v>
          </cell>
          <cell r="D2917" t="str">
            <v>Echo Falls White Zinfandel, California</v>
          </cell>
          <cell r="E2917" t="str">
            <v>EA</v>
          </cell>
          <cell r="F2917">
            <v>6</v>
          </cell>
          <cell r="G2917" t="str">
            <v>75 cl x 6</v>
          </cell>
          <cell r="H2917" t="str">
            <v>S</v>
          </cell>
          <cell r="I2917" t="str">
            <v>United States</v>
          </cell>
          <cell r="J2917" t="str">
            <v>USA</v>
          </cell>
          <cell r="K2917" t="str">
            <v>California</v>
          </cell>
          <cell r="L2917" t="str">
            <v>Still Rose</v>
          </cell>
          <cell r="M2917" t="str">
            <v>Price Fighter</v>
          </cell>
          <cell r="N2917">
            <v>2.2801999999999998</v>
          </cell>
          <cell r="O2917">
            <v>2.2444000000000002</v>
          </cell>
        </row>
        <row r="2918">
          <cell r="B2918">
            <v>24339</v>
          </cell>
          <cell r="C2918" t="str">
            <v>ECHO FALLS CHARDONNAY 75x6</v>
          </cell>
          <cell r="D2918" t="str">
            <v>Echo Falls Chardonnay, California</v>
          </cell>
          <cell r="E2918" t="str">
            <v>EA</v>
          </cell>
          <cell r="F2918">
            <v>6</v>
          </cell>
          <cell r="G2918" t="str">
            <v>75 cl x 6</v>
          </cell>
          <cell r="H2918" t="str">
            <v>S</v>
          </cell>
          <cell r="I2918" t="str">
            <v>United States</v>
          </cell>
          <cell r="J2918" t="str">
            <v>USA</v>
          </cell>
          <cell r="K2918" t="str">
            <v>California</v>
          </cell>
          <cell r="L2918" t="str">
            <v>Still White</v>
          </cell>
          <cell r="M2918" t="str">
            <v>Price Fighter</v>
          </cell>
          <cell r="N2918">
            <v>2.145</v>
          </cell>
          <cell r="O2918">
            <v>2.3513000000000002</v>
          </cell>
        </row>
        <row r="2919">
          <cell r="B2919">
            <v>24340</v>
          </cell>
          <cell r="C2919" t="str">
            <v>ECHO FALLS MERLOT 75x6</v>
          </cell>
          <cell r="D2919" t="str">
            <v>Echo Falls Merlot, California</v>
          </cell>
          <cell r="E2919" t="str">
            <v>EA</v>
          </cell>
          <cell r="F2919">
            <v>6</v>
          </cell>
          <cell r="G2919" t="str">
            <v>75 cl x 6</v>
          </cell>
          <cell r="H2919" t="str">
            <v>S</v>
          </cell>
          <cell r="I2919" t="str">
            <v>United States</v>
          </cell>
          <cell r="J2919" t="str">
            <v>USA</v>
          </cell>
          <cell r="K2919" t="str">
            <v>California</v>
          </cell>
          <cell r="L2919" t="str">
            <v>Still Red</v>
          </cell>
          <cell r="M2919" t="str">
            <v>Price Fighter</v>
          </cell>
          <cell r="N2919">
            <v>2.1044</v>
          </cell>
          <cell r="O2919">
            <v>2.6718999999999999</v>
          </cell>
        </row>
        <row r="2920">
          <cell r="B2920">
            <v>24342</v>
          </cell>
          <cell r="C2920" t="str">
            <v>ECHO FALLS PINOT GRIGIO 75x6</v>
          </cell>
          <cell r="D2920" t="str">
            <v>Echo Falls Pinot Grigio, California</v>
          </cell>
          <cell r="E2920" t="str">
            <v>EA</v>
          </cell>
          <cell r="F2920">
            <v>6</v>
          </cell>
          <cell r="G2920" t="str">
            <v>75 cl x 6</v>
          </cell>
          <cell r="H2920" t="str">
            <v>S</v>
          </cell>
          <cell r="I2920" t="str">
            <v>United States</v>
          </cell>
          <cell r="J2920" t="str">
            <v>USA</v>
          </cell>
          <cell r="K2920" t="str">
            <v>California</v>
          </cell>
          <cell r="L2920" t="str">
            <v>Still White</v>
          </cell>
          <cell r="M2920" t="str">
            <v>Price Fighter</v>
          </cell>
          <cell r="N2920">
            <v>2.2627000000000002</v>
          </cell>
          <cell r="O2920">
            <v>2.6718999999999999</v>
          </cell>
        </row>
        <row r="2921">
          <cell r="B2921">
            <v>24345</v>
          </cell>
          <cell r="C2921" t="str">
            <v>ECHO FALLS SAUV BLANC 11% 75x6</v>
          </cell>
          <cell r="D2921" t="str">
            <v>Echo Falls Sauvignon Blanc, Central Valley Chile</v>
          </cell>
          <cell r="E2921" t="str">
            <v>EA</v>
          </cell>
          <cell r="F2921">
            <v>6</v>
          </cell>
          <cell r="G2921" t="str">
            <v>75 cl x 6</v>
          </cell>
          <cell r="H2921" t="str">
            <v>S</v>
          </cell>
          <cell r="I2921" t="str">
            <v>Chile</v>
          </cell>
          <cell r="J2921" t="str">
            <v>Chile</v>
          </cell>
          <cell r="K2921" t="str">
            <v>Central Valley</v>
          </cell>
          <cell r="L2921" t="str">
            <v>Still White</v>
          </cell>
          <cell r="M2921" t="str">
            <v>Price Fighter</v>
          </cell>
          <cell r="N2921">
            <v>2.1869000000000001</v>
          </cell>
          <cell r="O2921">
            <v>2.2444000000000002</v>
          </cell>
        </row>
        <row r="2922">
          <cell r="B2922">
            <v>24346</v>
          </cell>
          <cell r="C2922" t="str">
            <v>ECHO FALLS SHIRAZ 75x6</v>
          </cell>
          <cell r="D2922" t="str">
            <v>Echo Falls Shiraz, Central Valley Chile</v>
          </cell>
          <cell r="E2922" t="str">
            <v>EA</v>
          </cell>
          <cell r="F2922">
            <v>6</v>
          </cell>
          <cell r="G2922" t="str">
            <v>75 cl x 6</v>
          </cell>
          <cell r="H2922" t="str">
            <v>S</v>
          </cell>
          <cell r="I2922" t="str">
            <v>Chile</v>
          </cell>
          <cell r="J2922" t="str">
            <v>Chile</v>
          </cell>
          <cell r="K2922" t="str">
            <v>Central Valley</v>
          </cell>
          <cell r="L2922" t="str">
            <v>Still Red</v>
          </cell>
          <cell r="M2922" t="str">
            <v>Price Fighter</v>
          </cell>
          <cell r="N2922">
            <v>2.0977000000000001</v>
          </cell>
          <cell r="O2922">
            <v>2.6718999999999999</v>
          </cell>
        </row>
        <row r="2923">
          <cell r="B2923">
            <v>28948</v>
          </cell>
          <cell r="C2923" t="str">
            <v>ECHO FALLS FUSION RED 75X6</v>
          </cell>
          <cell r="D2923" t="str">
            <v>Echo Falls Fruit Fusion Red with Raspberry &amp; Cassis</v>
          </cell>
          <cell r="E2923" t="str">
            <v>EA</v>
          </cell>
          <cell r="F2923">
            <v>6</v>
          </cell>
          <cell r="G2923" t="str">
            <v>75 cl x 6</v>
          </cell>
          <cell r="H2923" t="str">
            <v>U</v>
          </cell>
          <cell r="I2923" t="str">
            <v>United States</v>
          </cell>
          <cell r="J2923" t="str">
            <v>USA</v>
          </cell>
          <cell r="K2923" t="str">
            <v>California</v>
          </cell>
          <cell r="L2923" t="str">
            <v>Still Red</v>
          </cell>
          <cell r="M2923" t="str">
            <v>Price Fighter</v>
          </cell>
          <cell r="N2923">
            <v>2.2231999999999998</v>
          </cell>
          <cell r="O2923">
            <v>2.2444000000000002</v>
          </cell>
        </row>
        <row r="2924">
          <cell r="B2924">
            <v>28949</v>
          </cell>
          <cell r="C2924" t="str">
            <v>ECHO FALLS FUSION ROSE 75X6</v>
          </cell>
          <cell r="D2924" t="str">
            <v>Echo Falls Fruit Fusion Rosé with Summer Berries, California</v>
          </cell>
          <cell r="E2924" t="str">
            <v>EA</v>
          </cell>
          <cell r="F2924">
            <v>6</v>
          </cell>
          <cell r="G2924" t="str">
            <v>75 cl x 6</v>
          </cell>
          <cell r="H2924" t="str">
            <v>S</v>
          </cell>
          <cell r="I2924" t="str">
            <v>United States</v>
          </cell>
          <cell r="J2924" t="str">
            <v>USA</v>
          </cell>
          <cell r="K2924" t="str">
            <v>California</v>
          </cell>
          <cell r="L2924" t="str">
            <v>Still Rose</v>
          </cell>
          <cell r="M2924" t="str">
            <v>Price Fighter</v>
          </cell>
          <cell r="N2924">
            <v>3.0225</v>
          </cell>
          <cell r="O2924">
            <v>1.9238</v>
          </cell>
        </row>
        <row r="2925">
          <cell r="B2925">
            <v>28950</v>
          </cell>
          <cell r="C2925" t="str">
            <v>ECHO FALLS FUSION WHITE 75X6</v>
          </cell>
          <cell r="D2925" t="str">
            <v>Echo Falls Fruit Fusion White with Peach &amp; Mango</v>
          </cell>
          <cell r="E2925" t="str">
            <v>EA</v>
          </cell>
          <cell r="F2925">
            <v>6</v>
          </cell>
          <cell r="G2925" t="str">
            <v>75 cl x 6</v>
          </cell>
          <cell r="H2925" t="str">
            <v>U</v>
          </cell>
          <cell r="I2925" t="str">
            <v>United States</v>
          </cell>
          <cell r="J2925" t="str">
            <v>USA</v>
          </cell>
          <cell r="K2925" t="str">
            <v>California</v>
          </cell>
          <cell r="L2925" t="str">
            <v>Still White</v>
          </cell>
          <cell r="M2925" t="str">
            <v>Price Fighter</v>
          </cell>
          <cell r="N2925">
            <v>2.8957999999999999</v>
          </cell>
          <cell r="O2925">
            <v>1.9238</v>
          </cell>
        </row>
        <row r="2926">
          <cell r="B2926">
            <v>21971</v>
          </cell>
          <cell r="C2926" t="str">
            <v>ECHO FALLS MERLOT 187x12</v>
          </cell>
          <cell r="D2926" t="str">
            <v>Echo Falls Merlot, California</v>
          </cell>
          <cell r="E2926" t="str">
            <v>CS</v>
          </cell>
          <cell r="F2926">
            <v>1</v>
          </cell>
          <cell r="G2926" t="str">
            <v>187 ml  x 12</v>
          </cell>
          <cell r="H2926" t="str">
            <v>S</v>
          </cell>
          <cell r="I2926" t="str">
            <v>United States</v>
          </cell>
          <cell r="J2926" t="str">
            <v>USA</v>
          </cell>
          <cell r="K2926" t="str">
            <v>California</v>
          </cell>
          <cell r="L2926" t="str">
            <v>Still Red</v>
          </cell>
          <cell r="M2926" t="str">
            <v>Price Fighter</v>
          </cell>
          <cell r="N2926">
            <v>8.1043000000000003</v>
          </cell>
          <cell r="O2926">
            <v>7.9943</v>
          </cell>
        </row>
        <row r="2927">
          <cell r="B2927">
            <v>27169</v>
          </cell>
          <cell r="C2927" t="str">
            <v>ECHO FALLS CHARDONN 187x12</v>
          </cell>
          <cell r="D2927" t="str">
            <v>Echo Falls Chardonnay, California</v>
          </cell>
          <cell r="E2927" t="str">
            <v>CS</v>
          </cell>
          <cell r="F2927">
            <v>1</v>
          </cell>
          <cell r="G2927" t="str">
            <v>187 ml  x 12</v>
          </cell>
          <cell r="H2927" t="str">
            <v>S</v>
          </cell>
          <cell r="I2927" t="str">
            <v>United States</v>
          </cell>
          <cell r="J2927" t="str">
            <v>USA</v>
          </cell>
          <cell r="K2927" t="str">
            <v>California</v>
          </cell>
          <cell r="L2927" t="str">
            <v>Still White</v>
          </cell>
          <cell r="M2927" t="str">
            <v>Price Fighter</v>
          </cell>
          <cell r="N2927">
            <v>8.0536999999999992</v>
          </cell>
          <cell r="O2927">
            <v>7.0349000000000004</v>
          </cell>
        </row>
        <row r="2928">
          <cell r="B2928">
            <v>27171</v>
          </cell>
          <cell r="C2928" t="str">
            <v>ECHO FALLS WHITE ZIN 187x12</v>
          </cell>
          <cell r="D2928" t="str">
            <v>Echo Falls White Zinfandel, California</v>
          </cell>
          <cell r="E2928" t="str">
            <v>CS</v>
          </cell>
          <cell r="F2928">
            <v>1</v>
          </cell>
          <cell r="G2928" t="str">
            <v>187 ml  x 12</v>
          </cell>
          <cell r="H2928" t="str">
            <v>S</v>
          </cell>
          <cell r="I2928" t="str">
            <v>United States</v>
          </cell>
          <cell r="J2928" t="str">
            <v>USA</v>
          </cell>
          <cell r="K2928" t="str">
            <v>California</v>
          </cell>
          <cell r="L2928" t="str">
            <v>Still Rose</v>
          </cell>
          <cell r="M2928" t="str">
            <v>Price Fighter</v>
          </cell>
          <cell r="N2928">
            <v>8.0134000000000007</v>
          </cell>
          <cell r="O2928">
            <v>6.7152000000000003</v>
          </cell>
        </row>
        <row r="2929">
          <cell r="B2929">
            <v>12027</v>
          </cell>
          <cell r="C2929" t="str">
            <v>FAUSTINO V ROSE 75x6</v>
          </cell>
          <cell r="D2929" t="str">
            <v>Faustino V Rioja Rosado</v>
          </cell>
          <cell r="E2929" t="str">
            <v>EA</v>
          </cell>
          <cell r="F2929">
            <v>6</v>
          </cell>
          <cell r="G2929" t="str">
            <v>75 cl x 6</v>
          </cell>
          <cell r="H2929" t="str">
            <v>U</v>
          </cell>
          <cell r="I2929" t="str">
            <v>Spain</v>
          </cell>
          <cell r="J2929" t="str">
            <v>Spain</v>
          </cell>
          <cell r="K2929" t="str">
            <v>Rioja</v>
          </cell>
          <cell r="M2929" t="str">
            <v>Price Fighter</v>
          </cell>
          <cell r="N2929">
            <v>3.0455000000000001</v>
          </cell>
          <cell r="O2929">
            <v>2.6718999999999999</v>
          </cell>
        </row>
        <row r="2930">
          <cell r="B2930">
            <v>20597</v>
          </cell>
          <cell r="C2930" t="str">
            <v>FISH HOEK CHENIN  75x6</v>
          </cell>
          <cell r="D2930" t="str">
            <v>Fish Hoek Fairtrade Chenin Blanc, Western Cape</v>
          </cell>
          <cell r="E2930" t="str">
            <v>EA</v>
          </cell>
          <cell r="F2930">
            <v>6</v>
          </cell>
          <cell r="G2930" t="str">
            <v>75 cl x 6</v>
          </cell>
          <cell r="H2930" t="str">
            <v>S</v>
          </cell>
          <cell r="I2930" t="str">
            <v>South Africa</v>
          </cell>
          <cell r="J2930" t="str">
            <v>South Africa</v>
          </cell>
          <cell r="K2930" t="str">
            <v>Western Cape</v>
          </cell>
          <cell r="L2930" t="str">
            <v>Still White</v>
          </cell>
          <cell r="M2930" t="str">
            <v>Good</v>
          </cell>
          <cell r="N2930">
            <v>2.4361000000000002</v>
          </cell>
          <cell r="O2930">
            <v>2.6718999999999999</v>
          </cell>
        </row>
        <row r="2931">
          <cell r="B2931">
            <v>26583</v>
          </cell>
          <cell r="C2931" t="str">
            <v>FISH HOEK SAUVIGNON 75x6</v>
          </cell>
          <cell r="D2931" t="str">
            <v>Fish Hoek Fairtrade Sauvignon Blanc, Western Cape</v>
          </cell>
          <cell r="E2931" t="str">
            <v>EA</v>
          </cell>
          <cell r="F2931">
            <v>6</v>
          </cell>
          <cell r="G2931" t="str">
            <v>75 cl x 6</v>
          </cell>
          <cell r="H2931" t="str">
            <v>S</v>
          </cell>
          <cell r="I2931" t="str">
            <v>South Africa</v>
          </cell>
          <cell r="J2931" t="str">
            <v>South Africa</v>
          </cell>
          <cell r="K2931" t="str">
            <v>Western Cape</v>
          </cell>
          <cell r="L2931" t="str">
            <v>Still White</v>
          </cell>
          <cell r="M2931" t="str">
            <v>Good</v>
          </cell>
          <cell r="N2931">
            <v>2.8544</v>
          </cell>
          <cell r="O2931">
            <v>2.6718999999999999</v>
          </cell>
        </row>
        <row r="2932">
          <cell r="B2932">
            <v>26586</v>
          </cell>
          <cell r="C2932" t="str">
            <v>FISH HOEK MERLOT  75x6</v>
          </cell>
          <cell r="D2932" t="str">
            <v>Fish Hoek Fairtrade Merlot, Western Cape</v>
          </cell>
          <cell r="E2932" t="str">
            <v>EA</v>
          </cell>
          <cell r="F2932">
            <v>6</v>
          </cell>
          <cell r="G2932" t="str">
            <v>75 cl x 6</v>
          </cell>
          <cell r="H2932" t="str">
            <v>S</v>
          </cell>
          <cell r="I2932" t="str">
            <v>South Africa</v>
          </cell>
          <cell r="J2932" t="str">
            <v>South Africa</v>
          </cell>
          <cell r="K2932" t="str">
            <v>Western Cape</v>
          </cell>
          <cell r="L2932" t="str">
            <v>Still Red</v>
          </cell>
          <cell r="M2932" t="str">
            <v>Good</v>
          </cell>
          <cell r="N2932">
            <v>2.8544</v>
          </cell>
          <cell r="O2932">
            <v>2.6718999999999999</v>
          </cell>
        </row>
        <row r="2933">
          <cell r="B2933">
            <v>26588</v>
          </cell>
          <cell r="C2933" t="str">
            <v>FISH HOEK SHIRAZ 75x6</v>
          </cell>
          <cell r="D2933" t="str">
            <v>Fish Hoek Fairtrade Faitrade Shiraz, Western Cape</v>
          </cell>
          <cell r="E2933" t="str">
            <v>EA</v>
          </cell>
          <cell r="F2933">
            <v>6</v>
          </cell>
          <cell r="G2933" t="str">
            <v>75 cl x 6</v>
          </cell>
          <cell r="H2933" t="str">
            <v>S</v>
          </cell>
          <cell r="I2933" t="str">
            <v>South Africa</v>
          </cell>
          <cell r="J2933" t="str">
            <v>South Africa</v>
          </cell>
          <cell r="K2933" t="str">
            <v>Western Cape</v>
          </cell>
          <cell r="L2933" t="str">
            <v>Still Red</v>
          </cell>
          <cell r="M2933" t="str">
            <v>Good</v>
          </cell>
          <cell r="N2933">
            <v>2.4361000000000002</v>
          </cell>
          <cell r="O2933">
            <v>2.6718999999999999</v>
          </cell>
        </row>
        <row r="2934">
          <cell r="B2934">
            <v>43263</v>
          </cell>
          <cell r="C2934" t="str">
            <v>FW DAME DE MONTROSE 07 150X6</v>
          </cell>
          <cell r="D2934" t="str">
            <v>Dame de Montrose, St Estephe, 2007</v>
          </cell>
          <cell r="E2934" t="str">
            <v>EA</v>
          </cell>
          <cell r="F2934">
            <v>6</v>
          </cell>
          <cell r="G2934" t="str">
            <v>150cl x 6</v>
          </cell>
          <cell r="H2934" t="str">
            <v>U</v>
          </cell>
          <cell r="I2934" t="str">
            <v>France</v>
          </cell>
          <cell r="J2934" t="str">
            <v>France</v>
          </cell>
          <cell r="K2934" t="str">
            <v>Bordeaux</v>
          </cell>
          <cell r="L2934" t="str">
            <v>Still Red</v>
          </cell>
          <cell r="M2934" t="str">
            <v>Fine Wine</v>
          </cell>
          <cell r="N2934">
            <v>49.570500000000003</v>
          </cell>
          <cell r="O2934">
            <v>5.3437999999999999</v>
          </cell>
        </row>
        <row r="2935">
          <cell r="B2935">
            <v>44561</v>
          </cell>
          <cell r="C2935" t="str">
            <v>FW DAME DE MONTROSE 15 150X3</v>
          </cell>
          <cell r="D2935" t="str">
            <v>Dame de Montrose St Estephe 2015</v>
          </cell>
          <cell r="E2935" t="str">
            <v>EA</v>
          </cell>
          <cell r="F2935">
            <v>3</v>
          </cell>
          <cell r="G2935" t="str">
            <v>150cl x 3</v>
          </cell>
          <cell r="H2935" t="str">
            <v>S</v>
          </cell>
          <cell r="I2935" t="str">
            <v>France</v>
          </cell>
          <cell r="J2935" t="str">
            <v>France</v>
          </cell>
          <cell r="K2935" t="str">
            <v>Bordeaux</v>
          </cell>
          <cell r="L2935" t="str">
            <v>Still Red</v>
          </cell>
          <cell r="M2935" t="str">
            <v>Fine Wine</v>
          </cell>
          <cell r="N2935">
            <v>55.284700000000001</v>
          </cell>
          <cell r="O2935">
            <v>5.3437999999999999</v>
          </cell>
        </row>
        <row r="2936">
          <cell r="B2936">
            <v>31064</v>
          </cell>
          <cell r="C2936" t="str">
            <v>MEIOMI CHARDONNAY 75x12</v>
          </cell>
          <cell r="D2936" t="str">
            <v>Meiomi Chardonnay, Monterey-Sonoma-Santa Barbara</v>
          </cell>
          <cell r="E2936" t="str">
            <v>EA</v>
          </cell>
          <cell r="F2936">
            <v>12</v>
          </cell>
          <cell r="G2936" t="str">
            <v>75 cl x 12</v>
          </cell>
          <cell r="H2936" t="str">
            <v>S</v>
          </cell>
          <cell r="I2936" t="str">
            <v>United States</v>
          </cell>
          <cell r="J2936" t="str">
            <v>USA</v>
          </cell>
          <cell r="K2936" t="str">
            <v>California</v>
          </cell>
          <cell r="L2936" t="str">
            <v>Still White</v>
          </cell>
          <cell r="M2936" t="str">
            <v>Better</v>
          </cell>
          <cell r="N2936">
            <v>8.7096</v>
          </cell>
          <cell r="O2936">
            <v>2.6718999999999999</v>
          </cell>
        </row>
        <row r="2937">
          <cell r="B2937">
            <v>31065</v>
          </cell>
          <cell r="C2937" t="str">
            <v>MEIOMI PINOT NOIR 75x12</v>
          </cell>
          <cell r="D2937" t="str">
            <v>Meiomi Pinot Noir, Monterey-Sonoma-Santa Barbara</v>
          </cell>
          <cell r="E2937" t="str">
            <v>EA</v>
          </cell>
          <cell r="F2937">
            <v>12</v>
          </cell>
          <cell r="G2937" t="str">
            <v>75 cl x 12</v>
          </cell>
          <cell r="H2937" t="str">
            <v>S</v>
          </cell>
          <cell r="I2937" t="str">
            <v>United States</v>
          </cell>
          <cell r="J2937" t="str">
            <v>USA</v>
          </cell>
          <cell r="K2937" t="str">
            <v>California</v>
          </cell>
          <cell r="L2937" t="str">
            <v>Still Red</v>
          </cell>
          <cell r="M2937" t="str">
            <v>Better</v>
          </cell>
          <cell r="N2937">
            <v>8.7096</v>
          </cell>
          <cell r="O2937">
            <v>2.6718999999999999</v>
          </cell>
        </row>
        <row r="2938">
          <cell r="B2938">
            <v>31073</v>
          </cell>
          <cell r="C2938" t="str">
            <v>DOS CIENTOS RIOJA 75x6</v>
          </cell>
          <cell r="D2938" t="str">
            <v>Finca Dos Cientos Rioja (Really Useful Group Only &amp; Kew Green)</v>
          </cell>
          <cell r="E2938" t="str">
            <v>EA</v>
          </cell>
          <cell r="F2938">
            <v>6</v>
          </cell>
          <cell r="G2938" t="str">
            <v>75 cl x 6</v>
          </cell>
          <cell r="H2938" t="str">
            <v>U</v>
          </cell>
          <cell r="I2938" t="str">
            <v>Spain</v>
          </cell>
          <cell r="J2938" t="str">
            <v>Spain</v>
          </cell>
          <cell r="K2938" t="str">
            <v>Rioja</v>
          </cell>
          <cell r="L2938" t="str">
            <v>Still Red</v>
          </cell>
          <cell r="M2938" t="str">
            <v>Good</v>
          </cell>
          <cell r="N2938">
            <v>3.8218999999999999</v>
          </cell>
          <cell r="O2938">
            <v>2.6718999999999999</v>
          </cell>
        </row>
        <row r="2939">
          <cell r="B2939">
            <v>42487</v>
          </cell>
          <cell r="C2939" t="str">
            <v>NUMANTHIA TERMES 75X6</v>
          </cell>
          <cell r="D2939" t="str">
            <v>Numanthia Termes</v>
          </cell>
          <cell r="E2939" t="str">
            <v>CS</v>
          </cell>
          <cell r="F2939">
            <v>1</v>
          </cell>
          <cell r="G2939" t="str">
            <v>75 cl x 6</v>
          </cell>
          <cell r="H2939" t="str">
            <v>S</v>
          </cell>
          <cell r="I2939" t="str">
            <v>Spain</v>
          </cell>
          <cell r="J2939" t="str">
            <v>Spain</v>
          </cell>
          <cell r="K2939" t="str">
            <v>Castilla y Leon</v>
          </cell>
          <cell r="L2939" t="str">
            <v>Still Red</v>
          </cell>
          <cell r="M2939" t="str">
            <v>Better</v>
          </cell>
          <cell r="N2939">
            <v>65.258700000000005</v>
          </cell>
          <cell r="O2939">
            <v>16.031300000000002</v>
          </cell>
        </row>
        <row r="2940">
          <cell r="B2940">
            <v>31275</v>
          </cell>
          <cell r="C2940" t="str">
            <v>REMOISSENET MARCONNETS 75x12</v>
          </cell>
          <cell r="D2940" t="str">
            <v>Beaune Marconnets 1er Cru, Remoissenet Père &amp; Fils</v>
          </cell>
          <cell r="E2940" t="str">
            <v>EA</v>
          </cell>
          <cell r="F2940">
            <v>12</v>
          </cell>
          <cell r="G2940" t="str">
            <v>75 cl x 12</v>
          </cell>
          <cell r="H2940" t="str">
            <v>S</v>
          </cell>
          <cell r="I2940" t="str">
            <v>France</v>
          </cell>
          <cell r="J2940" t="str">
            <v>France</v>
          </cell>
          <cell r="K2940" t="str">
            <v>Burgundy</v>
          </cell>
          <cell r="L2940" t="str">
            <v>Still Red</v>
          </cell>
          <cell r="M2940" t="str">
            <v>Best</v>
          </cell>
          <cell r="N2940">
            <v>31.969100000000001</v>
          </cell>
          <cell r="O2940">
            <v>2.6718999999999999</v>
          </cell>
        </row>
        <row r="2941">
          <cell r="B2941">
            <v>31277</v>
          </cell>
          <cell r="C2941" t="str">
            <v>REMOISSENET GIVRY BLANC 75x12</v>
          </cell>
          <cell r="D2941" t="str">
            <v>Givry Blanc, Remoissenet Père &amp; Fils</v>
          </cell>
          <cell r="E2941" t="str">
            <v>EA</v>
          </cell>
          <cell r="F2941">
            <v>12</v>
          </cell>
          <cell r="G2941" t="str">
            <v>75 cl x 12</v>
          </cell>
          <cell r="H2941" t="str">
            <v>U</v>
          </cell>
          <cell r="I2941" t="str">
            <v>France</v>
          </cell>
          <cell r="J2941" t="str">
            <v>France</v>
          </cell>
          <cell r="K2941" t="str">
            <v>Burgundy</v>
          </cell>
          <cell r="L2941" t="str">
            <v>Still White</v>
          </cell>
          <cell r="M2941" t="str">
            <v>Better</v>
          </cell>
          <cell r="N2941">
            <v>13.109500000000001</v>
          </cell>
          <cell r="O2941">
            <v>2.6718999999999999</v>
          </cell>
        </row>
        <row r="2942">
          <cell r="B2942">
            <v>31282</v>
          </cell>
          <cell r="C2942" t="str">
            <v>REMOSSENET NSG 1ER DAMOD 75x12</v>
          </cell>
          <cell r="D2942" t="str">
            <v>Nuits-Saint-Georges 1er Cru Les Damodes, Remoissenet Père &amp; Fils</v>
          </cell>
          <cell r="E2942" t="str">
            <v>EA</v>
          </cell>
          <cell r="F2942">
            <v>12</v>
          </cell>
          <cell r="G2942" t="str">
            <v>75 cl x 12</v>
          </cell>
          <cell r="H2942" t="str">
            <v>U</v>
          </cell>
          <cell r="I2942" t="str">
            <v>France</v>
          </cell>
          <cell r="J2942" t="str">
            <v>France</v>
          </cell>
          <cell r="K2942" t="str">
            <v>Burgundy</v>
          </cell>
          <cell r="L2942" t="str">
            <v>Still Red</v>
          </cell>
          <cell r="M2942" t="str">
            <v>Best</v>
          </cell>
          <cell r="N2942">
            <v>49.512999999999998</v>
          </cell>
          <cell r="O2942">
            <v>3.2063000000000001</v>
          </cell>
        </row>
        <row r="2943">
          <cell r="B2943">
            <v>31283</v>
          </cell>
          <cell r="C2943" t="str">
            <v>REMOISSENET PULIGNY MONT 75x12</v>
          </cell>
          <cell r="D2943" t="str">
            <v>Puligny-Montrachet, Remoissenet Père &amp; Fils (Claridges only)</v>
          </cell>
          <cell r="E2943" t="str">
            <v>EA</v>
          </cell>
          <cell r="F2943">
            <v>12</v>
          </cell>
          <cell r="G2943" t="str">
            <v>75 cl x 12</v>
          </cell>
          <cell r="H2943" t="str">
            <v>U</v>
          </cell>
          <cell r="I2943" t="str">
            <v>France</v>
          </cell>
          <cell r="J2943" t="str">
            <v>France</v>
          </cell>
          <cell r="K2943" t="str">
            <v>Burgundy</v>
          </cell>
          <cell r="L2943" t="str">
            <v>Still White</v>
          </cell>
          <cell r="M2943" t="str">
            <v>Best</v>
          </cell>
          <cell r="N2943">
            <v>49.512999999999998</v>
          </cell>
          <cell r="O2943">
            <v>2.6718999999999999</v>
          </cell>
        </row>
        <row r="2944">
          <cell r="B2944">
            <v>31286</v>
          </cell>
          <cell r="C2944" t="str">
            <v>REMOISSENET ST ROMAIN 75x12</v>
          </cell>
          <cell r="D2944" t="str">
            <v>Saint-Romain Blanc, Remoissenet Père &amp; Fils</v>
          </cell>
          <cell r="E2944" t="str">
            <v>EA</v>
          </cell>
          <cell r="F2944">
            <v>12</v>
          </cell>
          <cell r="G2944" t="str">
            <v>75 cl x 12</v>
          </cell>
          <cell r="H2944" t="str">
            <v>U</v>
          </cell>
          <cell r="I2944" t="str">
            <v>France</v>
          </cell>
          <cell r="J2944" t="str">
            <v>France</v>
          </cell>
          <cell r="K2944" t="str">
            <v>Burgundy</v>
          </cell>
          <cell r="L2944" t="str">
            <v>Still White</v>
          </cell>
          <cell r="M2944" t="str">
            <v>Best</v>
          </cell>
          <cell r="N2944">
            <v>16.1797</v>
          </cell>
          <cell r="O2944">
            <v>2.6718999999999999</v>
          </cell>
        </row>
        <row r="2945">
          <cell r="B2945">
            <v>31331</v>
          </cell>
          <cell r="C2945" t="str">
            <v>REMOISSENET MEURSAULT 75x12</v>
          </cell>
          <cell r="D2945" t="str">
            <v>Meursault Charmes 1er Cru, Remoissenet Père &amp; Fils</v>
          </cell>
          <cell r="E2945" t="str">
            <v>EA</v>
          </cell>
          <cell r="F2945">
            <v>12</v>
          </cell>
          <cell r="G2945" t="str">
            <v>75 cl x 12</v>
          </cell>
          <cell r="H2945" t="str">
            <v>S</v>
          </cell>
          <cell r="I2945" t="str">
            <v>France</v>
          </cell>
          <cell r="J2945" t="str">
            <v>France</v>
          </cell>
          <cell r="K2945" t="str">
            <v>Burgundy</v>
          </cell>
          <cell r="L2945" t="str">
            <v>Still White</v>
          </cell>
          <cell r="M2945" t="str">
            <v>Best</v>
          </cell>
          <cell r="N2945">
            <v>67.495500000000007</v>
          </cell>
          <cell r="O2945">
            <v>2.6718999999999999</v>
          </cell>
        </row>
        <row r="2946">
          <cell r="B2946">
            <v>31529</v>
          </cell>
          <cell r="C2946" t="str">
            <v>REMOISSENET CHOREY 75X12</v>
          </cell>
          <cell r="D2946" t="str">
            <v>Chorey-lès-Beaune, Remoissenet Père &amp; Fils</v>
          </cell>
          <cell r="E2946" t="str">
            <v>EA</v>
          </cell>
          <cell r="F2946">
            <v>12</v>
          </cell>
          <cell r="G2946" t="str">
            <v>75 cl x 12</v>
          </cell>
          <cell r="H2946" t="str">
            <v>U</v>
          </cell>
          <cell r="I2946" t="str">
            <v>France</v>
          </cell>
          <cell r="J2946" t="str">
            <v>France</v>
          </cell>
          <cell r="K2946" t="str">
            <v>Burgundy</v>
          </cell>
          <cell r="L2946" t="str">
            <v>Still Red</v>
          </cell>
          <cell r="M2946" t="str">
            <v>Best</v>
          </cell>
          <cell r="N2946">
            <v>10.942500000000001</v>
          </cell>
          <cell r="O2946">
            <v>2.6718999999999999</v>
          </cell>
        </row>
        <row r="2947">
          <cell r="B2947">
            <v>45678</v>
          </cell>
          <cell r="C2947" t="str">
            <v>REMOISSENET PULIG MONT21 75X12</v>
          </cell>
          <cell r="D2947" t="str">
            <v>Puligny-Montrachet, Remoissenet Père &amp; Fils 2021, (Claridges only)</v>
          </cell>
          <cell r="E2947" t="str">
            <v>EA</v>
          </cell>
          <cell r="F2947">
            <v>12</v>
          </cell>
          <cell r="G2947" t="str">
            <v>75 cl x 12</v>
          </cell>
          <cell r="H2947" t="str">
            <v>S</v>
          </cell>
          <cell r="I2947" t="str">
            <v>France</v>
          </cell>
          <cell r="J2947" t="str">
            <v>France</v>
          </cell>
          <cell r="K2947" t="str">
            <v>Burgundy</v>
          </cell>
          <cell r="L2947" t="str">
            <v>Still White</v>
          </cell>
          <cell r="M2947" t="str">
            <v>Best</v>
          </cell>
          <cell r="N2947">
            <v>49.512999999999998</v>
          </cell>
          <cell r="O2947">
            <v>2.6718999999999999</v>
          </cell>
        </row>
        <row r="2948">
          <cell r="B2948">
            <v>45671</v>
          </cell>
          <cell r="C2948" t="str">
            <v>SAVIGNY AUX-GUETTES 75x6</v>
          </cell>
          <cell r="D2948" t="str">
            <v>Remoissenet Père &amp; Fils Savigny-Les-Beaune 1er cru Aux Guettes Red</v>
          </cell>
          <cell r="E2948" t="str">
            <v>EA</v>
          </cell>
          <cell r="F2948">
            <v>6</v>
          </cell>
          <cell r="G2948" t="str">
            <v>75 cl x 6</v>
          </cell>
          <cell r="H2948" t="str">
            <v>S</v>
          </cell>
          <cell r="I2948" t="str">
            <v>France</v>
          </cell>
          <cell r="J2948" t="str">
            <v>France</v>
          </cell>
          <cell r="K2948" t="str">
            <v>Burgundy</v>
          </cell>
          <cell r="L2948" t="str">
            <v>Still Red</v>
          </cell>
          <cell r="M2948" t="str">
            <v>Best</v>
          </cell>
          <cell r="N2948">
            <v>23.2836</v>
          </cell>
          <cell r="O2948">
            <v>2.6718999999999999</v>
          </cell>
        </row>
        <row r="2949">
          <cell r="B2949">
            <v>45672</v>
          </cell>
          <cell r="C2949" t="str">
            <v>SAVIGNY LES BEAUNE ROUGE 75x6</v>
          </cell>
          <cell r="D2949" t="str">
            <v>Remoissenet Père &amp; Fils Savigny-Les-Beaune Red</v>
          </cell>
          <cell r="E2949" t="str">
            <v>EA</v>
          </cell>
          <cell r="F2949">
            <v>6</v>
          </cell>
          <cell r="G2949" t="str">
            <v>75 cl x 6</v>
          </cell>
          <cell r="H2949" t="str">
            <v>S</v>
          </cell>
          <cell r="I2949" t="str">
            <v>France</v>
          </cell>
          <cell r="J2949" t="str">
            <v>France</v>
          </cell>
          <cell r="K2949" t="str">
            <v>Burgundy</v>
          </cell>
          <cell r="L2949" t="str">
            <v>Still Red</v>
          </cell>
          <cell r="M2949" t="str">
            <v>Best</v>
          </cell>
          <cell r="N2949">
            <v>19.336200000000002</v>
          </cell>
          <cell r="O2949">
            <v>2.6718999999999999</v>
          </cell>
        </row>
        <row r="2950">
          <cell r="B2950">
            <v>45675</v>
          </cell>
          <cell r="C2950" t="str">
            <v>REMOISSENET GIVRY ROUGE 75x6</v>
          </cell>
          <cell r="D2950" t="str">
            <v>Remoissenet Père &amp; Fils Givry Red</v>
          </cell>
          <cell r="E2950" t="str">
            <v>EA</v>
          </cell>
          <cell r="F2950">
            <v>6</v>
          </cell>
          <cell r="G2950" t="str">
            <v>75 cl x 6</v>
          </cell>
          <cell r="H2950" t="str">
            <v>S</v>
          </cell>
          <cell r="I2950" t="str">
            <v>France</v>
          </cell>
          <cell r="J2950" t="str">
            <v>France</v>
          </cell>
          <cell r="K2950" t="str">
            <v>Burgundy</v>
          </cell>
          <cell r="L2950" t="str">
            <v>Still Red</v>
          </cell>
          <cell r="M2950" t="str">
            <v>Best</v>
          </cell>
          <cell r="N2950">
            <v>16.266100000000002</v>
          </cell>
          <cell r="O2950">
            <v>2.6718999999999999</v>
          </cell>
        </row>
        <row r="2951">
          <cell r="B2951">
            <v>45676</v>
          </cell>
          <cell r="C2951" t="str">
            <v>REMOISSENET GIVRY BLANC 75x6</v>
          </cell>
          <cell r="D2951" t="str">
            <v>Remoissenet Père &amp; Fils Givry White</v>
          </cell>
          <cell r="E2951" t="str">
            <v>EA</v>
          </cell>
          <cell r="F2951">
            <v>6</v>
          </cell>
          <cell r="G2951" t="str">
            <v>75 cl x 6</v>
          </cell>
          <cell r="H2951" t="str">
            <v>S</v>
          </cell>
          <cell r="I2951" t="str">
            <v>France</v>
          </cell>
          <cell r="J2951" t="str">
            <v>France</v>
          </cell>
          <cell r="K2951" t="str">
            <v>Burgundy</v>
          </cell>
          <cell r="L2951" t="str">
            <v>Still White</v>
          </cell>
          <cell r="M2951" t="str">
            <v>Best</v>
          </cell>
          <cell r="N2951">
            <v>13.1959</v>
          </cell>
          <cell r="O2951">
            <v>2.6718999999999999</v>
          </cell>
        </row>
        <row r="2952">
          <cell r="B2952">
            <v>45749</v>
          </cell>
          <cell r="C2952" t="str">
            <v>NUITS ST GEORGES 75X6</v>
          </cell>
          <cell r="D2952" t="str">
            <v>Remoissenet Père &amp; Fils Nuits -Saint-Georges</v>
          </cell>
          <cell r="E2952" t="str">
            <v>EA</v>
          </cell>
          <cell r="F2952">
            <v>6</v>
          </cell>
          <cell r="G2952" t="str">
            <v>75 cl x 6</v>
          </cell>
          <cell r="H2952" t="str">
            <v>S</v>
          </cell>
          <cell r="I2952" t="str">
            <v>France</v>
          </cell>
          <cell r="J2952" t="str">
            <v>France</v>
          </cell>
          <cell r="K2952" t="str">
            <v>Burgundy</v>
          </cell>
          <cell r="L2952" t="str">
            <v>Still Red</v>
          </cell>
          <cell r="M2952" t="str">
            <v>Best</v>
          </cell>
          <cell r="N2952">
            <v>32.055500000000002</v>
          </cell>
          <cell r="O2952">
            <v>3.42</v>
          </cell>
        </row>
        <row r="2953">
          <cell r="B2953">
            <v>45754</v>
          </cell>
          <cell r="C2953" t="str">
            <v>PERNAND-VERGELESSES WHITE 75X6</v>
          </cell>
          <cell r="D2953" t="str">
            <v>Remoissenet Père &amp; Fils Pernand-Vergelesses White</v>
          </cell>
          <cell r="E2953" t="str">
            <v>EA</v>
          </cell>
          <cell r="F2953">
            <v>6</v>
          </cell>
          <cell r="G2953" t="str">
            <v>75 cl x 6</v>
          </cell>
          <cell r="H2953" t="str">
            <v>S</v>
          </cell>
          <cell r="I2953" t="str">
            <v>France</v>
          </cell>
          <cell r="J2953" t="str">
            <v>France</v>
          </cell>
          <cell r="K2953" t="str">
            <v>Burgundy</v>
          </cell>
          <cell r="L2953" t="str">
            <v>Still White</v>
          </cell>
          <cell r="M2953" t="str">
            <v>Best</v>
          </cell>
          <cell r="N2953">
            <v>19.336200000000002</v>
          </cell>
          <cell r="O2953">
            <v>2.6718999999999999</v>
          </cell>
        </row>
        <row r="2954">
          <cell r="B2954">
            <v>45760</v>
          </cell>
          <cell r="C2954" t="str">
            <v>VERGEL VERGEL CARD 75 75x6</v>
          </cell>
          <cell r="D2954" t="str">
            <v>VERGEL VERGEL CARD 75 75x6</v>
          </cell>
          <cell r="E2954" t="str">
            <v>EA</v>
          </cell>
          <cell r="F2954">
            <v>6</v>
          </cell>
          <cell r="G2954" t="str">
            <v>75 cl x 6</v>
          </cell>
          <cell r="H2954" t="str">
            <v>S</v>
          </cell>
          <cell r="I2954" t="str">
            <v>France</v>
          </cell>
          <cell r="J2954" t="str">
            <v>France</v>
          </cell>
          <cell r="L2954" t="str">
            <v>Still Red</v>
          </cell>
          <cell r="M2954" t="str">
            <v>Best</v>
          </cell>
          <cell r="N2954">
            <v>23.2836</v>
          </cell>
          <cell r="O2954">
            <v>2.6718999999999999</v>
          </cell>
        </row>
        <row r="2955">
          <cell r="B2955">
            <v>31399</v>
          </cell>
          <cell r="C2955" t="str">
            <v>SHANNON MERLOT 75x6</v>
          </cell>
          <cell r="D2955" t="str">
            <v>Shannon Merlot, Elgin</v>
          </cell>
          <cell r="E2955" t="str">
            <v>EA</v>
          </cell>
          <cell r="F2955">
            <v>6</v>
          </cell>
          <cell r="G2955" t="str">
            <v>75 cl x 6</v>
          </cell>
          <cell r="H2955" t="str">
            <v>U</v>
          </cell>
          <cell r="I2955" t="str">
            <v>South Africa</v>
          </cell>
          <cell r="J2955" t="str">
            <v>South Africa</v>
          </cell>
          <cell r="K2955" t="str">
            <v>Elgin Valley</v>
          </cell>
          <cell r="L2955" t="str">
            <v>Still Red</v>
          </cell>
          <cell r="M2955" t="str">
            <v>Better</v>
          </cell>
          <cell r="N2955">
            <v>7.0778999999999996</v>
          </cell>
          <cell r="O2955">
            <v>2.6718999999999999</v>
          </cell>
        </row>
        <row r="2956">
          <cell r="B2956">
            <v>31400</v>
          </cell>
          <cell r="C2956" t="str">
            <v>FW SHANNON MOUNT BULLET 75x6</v>
          </cell>
          <cell r="D2956" t="str">
            <v>Shannon Mount Bullet, Elgin</v>
          </cell>
          <cell r="E2956" t="str">
            <v>EA</v>
          </cell>
          <cell r="F2956">
            <v>6</v>
          </cell>
          <cell r="G2956" t="str">
            <v>75 cl x 6</v>
          </cell>
          <cell r="H2956" t="str">
            <v>U</v>
          </cell>
          <cell r="I2956" t="str">
            <v>South Africa</v>
          </cell>
          <cell r="J2956" t="str">
            <v>South Africa</v>
          </cell>
          <cell r="K2956" t="str">
            <v>Elgin Valley</v>
          </cell>
          <cell r="L2956" t="str">
            <v>Still Red</v>
          </cell>
          <cell r="M2956" t="str">
            <v>Fine Wine</v>
          </cell>
          <cell r="N2956">
            <v>15.5779</v>
          </cell>
          <cell r="O2956">
            <v>2.6718999999999999</v>
          </cell>
        </row>
        <row r="2957">
          <cell r="B2957">
            <v>31401</v>
          </cell>
          <cell r="C2957" t="str">
            <v>SHANNON ROCKVIEW PINOT 75x6</v>
          </cell>
          <cell r="D2957" t="str">
            <v>Shannon Rockview Ridge Pinot Noir, Elgin</v>
          </cell>
          <cell r="E2957" t="str">
            <v>EA</v>
          </cell>
          <cell r="F2957">
            <v>6</v>
          </cell>
          <cell r="G2957" t="str">
            <v>75 cl x 6</v>
          </cell>
          <cell r="H2957" t="str">
            <v>U</v>
          </cell>
          <cell r="I2957" t="str">
            <v>South Africa</v>
          </cell>
          <cell r="J2957" t="str">
            <v>South Africa</v>
          </cell>
          <cell r="K2957" t="str">
            <v>Elgin Valley</v>
          </cell>
          <cell r="L2957" t="str">
            <v>Still Red</v>
          </cell>
          <cell r="M2957" t="str">
            <v>Better</v>
          </cell>
          <cell r="N2957">
            <v>9.3628999999999998</v>
          </cell>
          <cell r="O2957">
            <v>2.6718999999999999</v>
          </cell>
        </row>
        <row r="2958">
          <cell r="B2958">
            <v>31402</v>
          </cell>
          <cell r="C2958" t="str">
            <v>SHANNON SANCTUARY SAUV 75x6</v>
          </cell>
          <cell r="D2958" t="str">
            <v>Shannon Sanctuary Peak Sauvignon Blanc, Elgin</v>
          </cell>
          <cell r="E2958" t="str">
            <v>EA</v>
          </cell>
          <cell r="F2958">
            <v>6</v>
          </cell>
          <cell r="G2958" t="str">
            <v>75 cl x 6</v>
          </cell>
          <cell r="H2958" t="str">
            <v>U</v>
          </cell>
          <cell r="I2958" t="str">
            <v>South Africa</v>
          </cell>
          <cell r="J2958" t="str">
            <v>South Africa</v>
          </cell>
          <cell r="K2958" t="str">
            <v>Elgin Valley</v>
          </cell>
          <cell r="L2958" t="str">
            <v>Still White</v>
          </cell>
          <cell r="M2958" t="str">
            <v>Good</v>
          </cell>
          <cell r="N2958">
            <v>4.5778999999999996</v>
          </cell>
          <cell r="O2958">
            <v>2.6718999999999999</v>
          </cell>
        </row>
        <row r="2959">
          <cell r="B2959">
            <v>31403</v>
          </cell>
          <cell r="C2959" t="str">
            <v>SHANNON SEMILLON 75x6</v>
          </cell>
          <cell r="D2959" t="str">
            <v>Shannon Semillon, Elgin</v>
          </cell>
          <cell r="E2959" t="str">
            <v>EA</v>
          </cell>
          <cell r="F2959">
            <v>6</v>
          </cell>
          <cell r="G2959" t="str">
            <v>75 cl x 6</v>
          </cell>
          <cell r="H2959" t="str">
            <v>U</v>
          </cell>
          <cell r="I2959" t="str">
            <v>South Africa</v>
          </cell>
          <cell r="J2959" t="str">
            <v>South Africa</v>
          </cell>
          <cell r="K2959" t="str">
            <v>Elgin Valley</v>
          </cell>
          <cell r="L2959" t="str">
            <v>Still White</v>
          </cell>
          <cell r="M2959" t="str">
            <v>Better</v>
          </cell>
          <cell r="N2959">
            <v>5.9112</v>
          </cell>
          <cell r="O2959">
            <v>2.6718999999999999</v>
          </cell>
        </row>
        <row r="2960">
          <cell r="B2960">
            <v>44880</v>
          </cell>
          <cell r="C2960" t="str">
            <v>SHANNON MERLOT 20 75X6</v>
          </cell>
          <cell r="D2960" t="str">
            <v>Shannon Merlot, Elgin 2020</v>
          </cell>
          <cell r="E2960" t="str">
            <v>EA</v>
          </cell>
          <cell r="F2960">
            <v>6</v>
          </cell>
          <cell r="G2960" t="str">
            <v>75 cl x 6</v>
          </cell>
          <cell r="H2960" t="str">
            <v>S</v>
          </cell>
          <cell r="I2960" t="str">
            <v>South Africa</v>
          </cell>
          <cell r="J2960" t="str">
            <v>South Africa</v>
          </cell>
          <cell r="K2960" t="str">
            <v>Elgin Valley</v>
          </cell>
          <cell r="L2960" t="str">
            <v>Still Red</v>
          </cell>
          <cell r="M2960" t="str">
            <v>Better</v>
          </cell>
          <cell r="N2960">
            <v>7.0778999999999996</v>
          </cell>
          <cell r="O2960">
            <v>2.6718999999999999</v>
          </cell>
        </row>
        <row r="2961">
          <cell r="B2961">
            <v>44881</v>
          </cell>
          <cell r="C2961" t="str">
            <v>FW SHANNON MOUNT BULLET20 75X6</v>
          </cell>
          <cell r="D2961" t="str">
            <v>Shannon Mount Bullet, Elgin 2020</v>
          </cell>
          <cell r="E2961" t="str">
            <v>EA</v>
          </cell>
          <cell r="F2961">
            <v>6</v>
          </cell>
          <cell r="G2961" t="str">
            <v>75 cl x 6</v>
          </cell>
          <cell r="H2961" t="str">
            <v>S</v>
          </cell>
          <cell r="I2961" t="str">
            <v>South Africa</v>
          </cell>
          <cell r="J2961" t="str">
            <v>South Africa</v>
          </cell>
          <cell r="K2961" t="str">
            <v>Elgin Valley</v>
          </cell>
          <cell r="L2961" t="str">
            <v>Still Red</v>
          </cell>
          <cell r="M2961" t="str">
            <v>Fine Wine</v>
          </cell>
          <cell r="N2961">
            <v>15.5779</v>
          </cell>
          <cell r="O2961">
            <v>2.6718999999999999</v>
          </cell>
        </row>
        <row r="2962">
          <cell r="B2962">
            <v>44882</v>
          </cell>
          <cell r="C2962" t="str">
            <v>SHANNON ROCKVIEW PINOT 20 75X6</v>
          </cell>
          <cell r="D2962" t="str">
            <v>Shannon Rockview Ridge Pinot Noir, Elgin 2020</v>
          </cell>
          <cell r="E2962" t="str">
            <v>EA</v>
          </cell>
          <cell r="F2962">
            <v>6</v>
          </cell>
          <cell r="G2962" t="str">
            <v>75 cl x 6</v>
          </cell>
          <cell r="H2962" t="str">
            <v>S</v>
          </cell>
          <cell r="I2962" t="str">
            <v>South Africa</v>
          </cell>
          <cell r="J2962" t="str">
            <v>South Africa</v>
          </cell>
          <cell r="K2962" t="str">
            <v>Elgin Valley</v>
          </cell>
          <cell r="L2962" t="str">
            <v>Still Red</v>
          </cell>
          <cell r="M2962" t="str">
            <v>Better</v>
          </cell>
          <cell r="N2962">
            <v>9.3628999999999998</v>
          </cell>
          <cell r="O2962">
            <v>2.6718999999999999</v>
          </cell>
        </row>
        <row r="2963">
          <cell r="B2963">
            <v>44883</v>
          </cell>
          <cell r="C2963" t="str">
            <v>SHANNON SANCTUARY SAUV 22 75X6</v>
          </cell>
          <cell r="D2963" t="str">
            <v>Shannon Sanctuary Peak Sauvignon Blanc, Elgin 2022</v>
          </cell>
          <cell r="E2963" t="str">
            <v>EA</v>
          </cell>
          <cell r="F2963">
            <v>6</v>
          </cell>
          <cell r="G2963" t="str">
            <v>75 cl x 6</v>
          </cell>
          <cell r="H2963" t="str">
            <v>S</v>
          </cell>
          <cell r="I2963" t="str">
            <v>South Africa</v>
          </cell>
          <cell r="J2963" t="str">
            <v>South Africa</v>
          </cell>
          <cell r="K2963" t="str">
            <v>Elgin Valley</v>
          </cell>
          <cell r="L2963" t="str">
            <v>Still White</v>
          </cell>
          <cell r="M2963" t="str">
            <v>Good</v>
          </cell>
          <cell r="N2963">
            <v>4.5778999999999996</v>
          </cell>
          <cell r="O2963">
            <v>2.6718999999999999</v>
          </cell>
        </row>
        <row r="2964">
          <cell r="B2964">
            <v>44922</v>
          </cell>
          <cell r="C2964" t="str">
            <v>SHANNON SEMILLON 19 75x6</v>
          </cell>
          <cell r="D2964" t="str">
            <v>Shannon Semillon, Elgin 2019</v>
          </cell>
          <cell r="E2964" t="str">
            <v>EA</v>
          </cell>
          <cell r="F2964">
            <v>6</v>
          </cell>
          <cell r="G2964" t="str">
            <v>75 cl x 6</v>
          </cell>
          <cell r="H2964" t="str">
            <v>S</v>
          </cell>
          <cell r="I2964" t="str">
            <v>South Africa</v>
          </cell>
          <cell r="J2964" t="str">
            <v>South Africa</v>
          </cell>
          <cell r="K2964" t="str">
            <v>Elgin Valley</v>
          </cell>
          <cell r="L2964" t="str">
            <v>Still White</v>
          </cell>
          <cell r="M2964" t="str">
            <v>Better</v>
          </cell>
          <cell r="N2964">
            <v>5.9112</v>
          </cell>
          <cell r="O2964">
            <v>2.6718999999999999</v>
          </cell>
        </row>
        <row r="2965">
          <cell r="B2965">
            <v>45007</v>
          </cell>
          <cell r="C2965" t="str">
            <v>OSCAR BROWNE CHARD 21 75X6</v>
          </cell>
          <cell r="D2965" t="str">
            <v>Oscar Browne Chardonnay 2021</v>
          </cell>
          <cell r="E2965" t="str">
            <v>EA</v>
          </cell>
          <cell r="F2965">
            <v>6</v>
          </cell>
          <cell r="G2965" t="str">
            <v>75 cl x 6</v>
          </cell>
          <cell r="H2965" t="str">
            <v>S</v>
          </cell>
          <cell r="I2965" t="str">
            <v>South Africa</v>
          </cell>
          <cell r="J2965" t="str">
            <v>South Africa</v>
          </cell>
          <cell r="K2965" t="str">
            <v>Elgin Valley</v>
          </cell>
          <cell r="L2965" t="str">
            <v>Still White</v>
          </cell>
          <cell r="M2965" t="str">
            <v>Better</v>
          </cell>
          <cell r="N2965">
            <v>9.3779000000000003</v>
          </cell>
          <cell r="O2965">
            <v>2.6718999999999999</v>
          </cell>
        </row>
        <row r="2966">
          <cell r="B2966">
            <v>46434</v>
          </cell>
          <cell r="C2966" t="str">
            <v>ROCKNROLLA PINOT NOIR 22 75X6</v>
          </cell>
          <cell r="D2966" t="str">
            <v>Stuart Downes RocknRolla Pinot Noir 2022, Elgin</v>
          </cell>
          <cell r="E2966" t="str">
            <v>EA</v>
          </cell>
          <cell r="F2966">
            <v>6</v>
          </cell>
          <cell r="G2966" t="str">
            <v>75 cl x 6</v>
          </cell>
          <cell r="H2966" t="str">
            <v>S</v>
          </cell>
          <cell r="I2966" t="str">
            <v>South Africa</v>
          </cell>
          <cell r="J2966" t="str">
            <v>South Africa</v>
          </cell>
          <cell r="K2966" t="str">
            <v>South Africa</v>
          </cell>
          <cell r="L2966" t="str">
            <v>Still Red</v>
          </cell>
          <cell r="M2966" t="str">
            <v>Best</v>
          </cell>
          <cell r="N2966">
            <v>16.577999999999999</v>
          </cell>
          <cell r="O2966">
            <v>2.6718999999999999</v>
          </cell>
        </row>
        <row r="2967">
          <cell r="B2967">
            <v>46598</v>
          </cell>
          <cell r="C2967" t="str">
            <v>SHANNON SEMILLON 20 75x6</v>
          </cell>
          <cell r="D2967" t="str">
            <v>Shannon Semillon, Elgin 2020</v>
          </cell>
          <cell r="E2967" t="str">
            <v>EA</v>
          </cell>
          <cell r="F2967">
            <v>6</v>
          </cell>
          <cell r="G2967" t="str">
            <v>75 cl x 6</v>
          </cell>
          <cell r="H2967" t="str">
            <v>Z</v>
          </cell>
          <cell r="I2967" t="str">
            <v>South Africa</v>
          </cell>
          <cell r="J2967" t="str">
            <v>South Africa</v>
          </cell>
          <cell r="K2967" t="str">
            <v>Elgin Valley</v>
          </cell>
          <cell r="L2967" t="str">
            <v>Still White</v>
          </cell>
          <cell r="M2967" t="str">
            <v>Better</v>
          </cell>
          <cell r="N2967">
            <v>5.9112</v>
          </cell>
          <cell r="O2967">
            <v>2.6718999999999999</v>
          </cell>
        </row>
        <row r="2968">
          <cell r="B2968">
            <v>38818</v>
          </cell>
          <cell r="C2968" t="str">
            <v>SHANNON BLACK 75X3</v>
          </cell>
          <cell r="D2968" t="str">
            <v>Shannon Black Label Merlot, Elgin</v>
          </cell>
          <cell r="E2968" t="str">
            <v>EA</v>
          </cell>
          <cell r="F2968">
            <v>3</v>
          </cell>
          <cell r="G2968" t="str">
            <v>75 cl x 3</v>
          </cell>
          <cell r="H2968" t="str">
            <v>U</v>
          </cell>
          <cell r="I2968" t="str">
            <v>South Africa</v>
          </cell>
          <cell r="J2968" t="str">
            <v>South Africa</v>
          </cell>
          <cell r="K2968" t="str">
            <v>Elgin Valley</v>
          </cell>
          <cell r="L2968" t="str">
            <v>Still Red</v>
          </cell>
          <cell r="M2968" t="str">
            <v>Fine Wine</v>
          </cell>
          <cell r="N2968">
            <v>35.750599999999999</v>
          </cell>
          <cell r="O2968">
            <v>2.6718999999999999</v>
          </cell>
        </row>
        <row r="2969">
          <cell r="B2969">
            <v>44884</v>
          </cell>
          <cell r="C2969" t="str">
            <v>FW SHANNON BLACK 19 75X3</v>
          </cell>
          <cell r="D2969" t="str">
            <v>Shannon Black Label Merlot, Elgin 2019</v>
          </cell>
          <cell r="E2969" t="str">
            <v>EA</v>
          </cell>
          <cell r="F2969">
            <v>3</v>
          </cell>
          <cell r="G2969" t="str">
            <v>75 cl x 3</v>
          </cell>
          <cell r="H2969" t="str">
            <v>S</v>
          </cell>
          <cell r="I2969" t="str">
            <v>South Africa</v>
          </cell>
          <cell r="J2969" t="str">
            <v>South Africa</v>
          </cell>
          <cell r="K2969" t="str">
            <v>Elgin Valley</v>
          </cell>
          <cell r="L2969" t="str">
            <v>Still Red</v>
          </cell>
          <cell r="M2969" t="str">
            <v>Fine Wine</v>
          </cell>
          <cell r="N2969">
            <v>35.750599999999999</v>
          </cell>
          <cell r="O2969">
            <v>2.6718999999999999</v>
          </cell>
        </row>
        <row r="2970">
          <cell r="B2970">
            <v>31564</v>
          </cell>
          <cell r="C2970" t="str">
            <v>CALIZA TEMPRANILLO 75X6</v>
          </cell>
          <cell r="D2970" t="str">
            <v>Caliza Merlot-Syrah-Tempranillo, La Mancha</v>
          </cell>
          <cell r="E2970" t="str">
            <v>EA</v>
          </cell>
          <cell r="F2970">
            <v>6</v>
          </cell>
          <cell r="G2970" t="str">
            <v>75 cl x 6</v>
          </cell>
          <cell r="H2970" t="str">
            <v>U</v>
          </cell>
          <cell r="I2970" t="str">
            <v>Spain</v>
          </cell>
          <cell r="J2970" t="str">
            <v>Spain</v>
          </cell>
          <cell r="K2970" t="str">
            <v>Castilla - La Mancha</v>
          </cell>
          <cell r="L2970" t="str">
            <v>Still Red</v>
          </cell>
          <cell r="M2970" t="str">
            <v>Price Fighter</v>
          </cell>
          <cell r="N2970">
            <v>0.97570000000000001</v>
          </cell>
          <cell r="O2970">
            <v>2.6718999999999999</v>
          </cell>
        </row>
        <row r="2971">
          <cell r="B2971">
            <v>39991</v>
          </cell>
          <cell r="C2971" t="str">
            <v>CALIZA RED 75X6</v>
          </cell>
          <cell r="D2971" t="str">
            <v>Caliza Merlot-Syrah-Tempranillo, La Mancha</v>
          </cell>
          <cell r="E2971" t="str">
            <v>EA</v>
          </cell>
          <cell r="F2971">
            <v>6</v>
          </cell>
          <cell r="G2971" t="str">
            <v>75 cl x 6</v>
          </cell>
          <cell r="H2971" t="str">
            <v>S</v>
          </cell>
          <cell r="I2971" t="str">
            <v>Spain</v>
          </cell>
          <cell r="J2971" t="str">
            <v>Spain</v>
          </cell>
          <cell r="K2971" t="str">
            <v>Castilla - La Mancha</v>
          </cell>
          <cell r="L2971" t="str">
            <v>Still Red</v>
          </cell>
          <cell r="M2971" t="str">
            <v>Price Fighter</v>
          </cell>
          <cell r="N2971">
            <v>1.5578000000000001</v>
          </cell>
          <cell r="O2971">
            <v>2.6718999999999999</v>
          </cell>
        </row>
        <row r="2972">
          <cell r="B2972">
            <v>31594</v>
          </cell>
          <cell r="C2972" t="str">
            <v>CASA VISTA CAB SAUV 75X6</v>
          </cell>
          <cell r="D2972" t="str">
            <v>Casa Vista Cabernet Sauvignon, Central Valley</v>
          </cell>
          <cell r="E2972" t="str">
            <v>EA</v>
          </cell>
          <cell r="F2972">
            <v>6</v>
          </cell>
          <cell r="G2972" t="str">
            <v>75 cl x 6</v>
          </cell>
          <cell r="H2972" t="str">
            <v>S</v>
          </cell>
          <cell r="I2972" t="str">
            <v>Chile</v>
          </cell>
          <cell r="J2972" t="str">
            <v>Chile</v>
          </cell>
          <cell r="K2972" t="str">
            <v>Central Valley</v>
          </cell>
          <cell r="L2972" t="str">
            <v>Still Red</v>
          </cell>
          <cell r="M2972" t="str">
            <v>Price Fighter</v>
          </cell>
          <cell r="N2972">
            <v>1.7096</v>
          </cell>
          <cell r="O2972">
            <v>2.6718999999999999</v>
          </cell>
        </row>
        <row r="2973">
          <cell r="B2973">
            <v>31595</v>
          </cell>
          <cell r="C2973" t="str">
            <v>CASA VISTA CHARDONNAY 75X6</v>
          </cell>
          <cell r="D2973" t="str">
            <v>Casa Vista Chardonnay, Central Valley</v>
          </cell>
          <cell r="E2973" t="str">
            <v>EA</v>
          </cell>
          <cell r="F2973">
            <v>6</v>
          </cell>
          <cell r="G2973" t="str">
            <v>75 cl x 6</v>
          </cell>
          <cell r="H2973" t="str">
            <v>S</v>
          </cell>
          <cell r="I2973" t="str">
            <v>Chile</v>
          </cell>
          <cell r="J2973" t="str">
            <v>Chile</v>
          </cell>
          <cell r="K2973" t="str">
            <v>Central Valley</v>
          </cell>
          <cell r="L2973" t="str">
            <v>Still White</v>
          </cell>
          <cell r="M2973" t="str">
            <v>Price Fighter</v>
          </cell>
          <cell r="N2973">
            <v>1.7096</v>
          </cell>
          <cell r="O2973">
            <v>2.6718999999999999</v>
          </cell>
        </row>
        <row r="2974">
          <cell r="B2974">
            <v>31596</v>
          </cell>
          <cell r="C2974" t="str">
            <v>CASA VISTA MERLOT 75X6</v>
          </cell>
          <cell r="D2974" t="str">
            <v>Casa Vista Merlot, Central Valley</v>
          </cell>
          <cell r="E2974" t="str">
            <v>EA</v>
          </cell>
          <cell r="F2974">
            <v>6</v>
          </cell>
          <cell r="G2974" t="str">
            <v>75 cl x 6</v>
          </cell>
          <cell r="H2974" t="str">
            <v>S</v>
          </cell>
          <cell r="I2974" t="str">
            <v>Chile</v>
          </cell>
          <cell r="J2974" t="str">
            <v>Chile</v>
          </cell>
          <cell r="K2974" t="str">
            <v>Central Valley</v>
          </cell>
          <cell r="L2974" t="str">
            <v>Still Red</v>
          </cell>
          <cell r="M2974" t="str">
            <v>Price Fighter</v>
          </cell>
          <cell r="N2974">
            <v>1.7096</v>
          </cell>
          <cell r="O2974">
            <v>2.6718999999999999</v>
          </cell>
        </row>
        <row r="2975">
          <cell r="B2975">
            <v>31597</v>
          </cell>
          <cell r="C2975" t="str">
            <v>CASA VISTA SAUV BLANC 75X6</v>
          </cell>
          <cell r="D2975" t="str">
            <v>Casa Vista Sauvignon Blanc, Central Valley</v>
          </cell>
          <cell r="E2975" t="str">
            <v>EA</v>
          </cell>
          <cell r="F2975">
            <v>6</v>
          </cell>
          <cell r="G2975" t="str">
            <v>75 cl x 6</v>
          </cell>
          <cell r="H2975" t="str">
            <v>S</v>
          </cell>
          <cell r="I2975" t="str">
            <v>Chile</v>
          </cell>
          <cell r="J2975" t="str">
            <v>Chile</v>
          </cell>
          <cell r="K2975" t="str">
            <v>Central Valley</v>
          </cell>
          <cell r="L2975" t="str">
            <v>Still White</v>
          </cell>
          <cell r="M2975" t="str">
            <v>Price Fighter</v>
          </cell>
          <cell r="N2975">
            <v>1.7096</v>
          </cell>
          <cell r="O2975">
            <v>2.6718999999999999</v>
          </cell>
        </row>
        <row r="2976">
          <cell r="B2976">
            <v>45569</v>
          </cell>
          <cell r="C2976" t="str">
            <v>BRISE MARITIME 23 1.5x4</v>
          </cell>
          <cell r="D2976" t="str">
            <v>Estandon Brise Maritime 2023</v>
          </cell>
          <cell r="E2976" t="str">
            <v>EA</v>
          </cell>
          <cell r="F2976">
            <v>4</v>
          </cell>
          <cell r="G2976" t="str">
            <v>1.5 lt x 4</v>
          </cell>
          <cell r="H2976" t="str">
            <v>S</v>
          </cell>
          <cell r="I2976" t="str">
            <v>France</v>
          </cell>
          <cell r="J2976" t="str">
            <v>France</v>
          </cell>
          <cell r="K2976" t="str">
            <v>Provence</v>
          </cell>
          <cell r="L2976" t="str">
            <v>Still Rose</v>
          </cell>
          <cell r="M2976" t="str">
            <v>Best</v>
          </cell>
          <cell r="N2976">
            <v>6.1306000000000003</v>
          </cell>
          <cell r="O2976">
            <v>5.3437999999999999</v>
          </cell>
        </row>
        <row r="2977">
          <cell r="B2977">
            <v>31579</v>
          </cell>
          <cell r="C2977" t="str">
            <v>ESTANDON HERITAGE ROSE 75X6</v>
          </cell>
          <cell r="D2977" t="str">
            <v>Côtes de Provence Rosé, Héritage, Estandon</v>
          </cell>
          <cell r="E2977" t="str">
            <v>EA</v>
          </cell>
          <cell r="F2977">
            <v>6</v>
          </cell>
          <cell r="G2977" t="str">
            <v>75 cl x 6</v>
          </cell>
          <cell r="H2977" t="str">
            <v>S</v>
          </cell>
          <cell r="I2977" t="str">
            <v>France</v>
          </cell>
          <cell r="J2977" t="str">
            <v>France</v>
          </cell>
          <cell r="K2977" t="str">
            <v>Provence</v>
          </cell>
          <cell r="L2977" t="str">
            <v>Still Rose</v>
          </cell>
          <cell r="M2977" t="str">
            <v>Good</v>
          </cell>
          <cell r="N2977">
            <v>4.3800999999999997</v>
          </cell>
          <cell r="O2977">
            <v>2.6718999999999999</v>
          </cell>
        </row>
        <row r="2978">
          <cell r="B2978">
            <v>31581</v>
          </cell>
          <cell r="C2978" t="str">
            <v>ESTANDON LEGENDE ROSE 75X6</v>
          </cell>
          <cell r="D2978" t="str">
            <v>Côtes de Provence Rosé, Légende, Estandon</v>
          </cell>
          <cell r="E2978" t="str">
            <v>EA</v>
          </cell>
          <cell r="F2978">
            <v>6</v>
          </cell>
          <cell r="G2978" t="str">
            <v>75 cl x 6</v>
          </cell>
          <cell r="H2978" t="str">
            <v>S</v>
          </cell>
          <cell r="I2978" t="str">
            <v>France</v>
          </cell>
          <cell r="J2978" t="str">
            <v>France</v>
          </cell>
          <cell r="K2978" t="str">
            <v>Provence</v>
          </cell>
          <cell r="L2978" t="str">
            <v>Still Rose</v>
          </cell>
          <cell r="M2978" t="str">
            <v>Better</v>
          </cell>
          <cell r="N2978">
            <v>7.3625999999999996</v>
          </cell>
          <cell r="O2978">
            <v>2.6718999999999999</v>
          </cell>
        </row>
        <row r="2979">
          <cell r="B2979">
            <v>34672</v>
          </cell>
          <cell r="C2979" t="str">
            <v>DOMAINE TEISSEIRE ROSE 75X6</v>
          </cell>
          <cell r="D2979" t="str">
            <v>Domaine Teisseire Rose, Provence</v>
          </cell>
          <cell r="E2979" t="str">
            <v>EA</v>
          </cell>
          <cell r="F2979">
            <v>6</v>
          </cell>
          <cell r="G2979" t="str">
            <v>75 cl x 6</v>
          </cell>
          <cell r="H2979" t="str">
            <v>U</v>
          </cell>
          <cell r="I2979" t="str">
            <v>France</v>
          </cell>
          <cell r="J2979" t="str">
            <v>France</v>
          </cell>
          <cell r="K2979" t="str">
            <v>Provence</v>
          </cell>
          <cell r="L2979" t="str">
            <v>Still Rose</v>
          </cell>
          <cell r="M2979" t="str">
            <v>Good</v>
          </cell>
          <cell r="N2979">
            <v>2.7732999999999999</v>
          </cell>
          <cell r="O2979">
            <v>2.6718999999999999</v>
          </cell>
        </row>
        <row r="2980">
          <cell r="B2980">
            <v>37600</v>
          </cell>
          <cell r="C2980" t="str">
            <v>ESTANDON REFLET ROSE 75X6</v>
          </cell>
          <cell r="D2980" t="str">
            <v>Coteaux Varois en Provence Rosé, Reflet, Estandon</v>
          </cell>
          <cell r="E2980" t="str">
            <v>EA</v>
          </cell>
          <cell r="F2980">
            <v>6</v>
          </cell>
          <cell r="G2980" t="str">
            <v>75 cl x 6</v>
          </cell>
          <cell r="H2980" t="str">
            <v>S</v>
          </cell>
          <cell r="I2980" t="str">
            <v>France</v>
          </cell>
          <cell r="J2980" t="str">
            <v>France</v>
          </cell>
          <cell r="K2980" t="str">
            <v>Provence</v>
          </cell>
          <cell r="L2980" t="str">
            <v>Still Rose</v>
          </cell>
          <cell r="M2980" t="str">
            <v>Good</v>
          </cell>
          <cell r="N2980">
            <v>4.1433</v>
          </cell>
          <cell r="O2980">
            <v>2.6718999999999999</v>
          </cell>
        </row>
        <row r="2981">
          <cell r="B2981">
            <v>39618</v>
          </cell>
          <cell r="C2981" t="str">
            <v>ESTANDON ALPILLES ROSE 75X6</v>
          </cell>
          <cell r="D2981" t="str">
            <v>Alpilles Rosé, Estandon</v>
          </cell>
          <cell r="E2981" t="str">
            <v>EA</v>
          </cell>
          <cell r="F2981">
            <v>6</v>
          </cell>
          <cell r="G2981" t="str">
            <v>75 cl x 6</v>
          </cell>
          <cell r="H2981" t="str">
            <v>U</v>
          </cell>
          <cell r="I2981" t="str">
            <v>France</v>
          </cell>
          <cell r="J2981" t="str">
            <v>France</v>
          </cell>
          <cell r="K2981" t="str">
            <v>Provence</v>
          </cell>
          <cell r="L2981" t="str">
            <v>Still Red</v>
          </cell>
          <cell r="M2981" t="str">
            <v>Good</v>
          </cell>
          <cell r="N2981">
            <v>3.3275000000000001</v>
          </cell>
          <cell r="O2981">
            <v>2.6718999999999999</v>
          </cell>
        </row>
        <row r="2982">
          <cell r="B2982">
            <v>44054</v>
          </cell>
          <cell r="C2982" t="str">
            <v>ESTANDON MOSAIQUE 75X6</v>
          </cell>
          <cell r="D2982" t="str">
            <v>Estandon Mosaique Rosé IGP Mediteranee</v>
          </cell>
          <cell r="E2982" t="str">
            <v>EA</v>
          </cell>
          <cell r="F2982">
            <v>6</v>
          </cell>
          <cell r="G2982" t="str">
            <v>75 cl x 6</v>
          </cell>
          <cell r="H2982" t="str">
            <v>S</v>
          </cell>
          <cell r="I2982" t="str">
            <v>France</v>
          </cell>
          <cell r="J2982" t="str">
            <v>France</v>
          </cell>
          <cell r="K2982" t="str">
            <v>Provence</v>
          </cell>
          <cell r="L2982" t="str">
            <v>Still Red</v>
          </cell>
          <cell r="M2982" t="str">
            <v>Good</v>
          </cell>
          <cell r="N2982">
            <v>3.5468000000000002</v>
          </cell>
          <cell r="O2982">
            <v>2.6718999999999999</v>
          </cell>
        </row>
        <row r="2983">
          <cell r="B2983">
            <v>45550</v>
          </cell>
          <cell r="C2983" t="str">
            <v>BRISE MARITIME 23 75x6</v>
          </cell>
          <cell r="D2983" t="str">
            <v>Estandon Brise Maritime 2023</v>
          </cell>
          <cell r="E2983" t="str">
            <v>EA</v>
          </cell>
          <cell r="F2983">
            <v>6</v>
          </cell>
          <cell r="G2983" t="str">
            <v>75 cl x 6</v>
          </cell>
          <cell r="H2983" t="str">
            <v>S</v>
          </cell>
          <cell r="I2983" t="str">
            <v>France</v>
          </cell>
          <cell r="J2983" t="str">
            <v>France</v>
          </cell>
          <cell r="K2983" t="str">
            <v>Provence</v>
          </cell>
          <cell r="L2983" t="str">
            <v>Still Rose</v>
          </cell>
          <cell r="M2983" t="str">
            <v>Good</v>
          </cell>
          <cell r="N2983">
            <v>2.5731000000000002</v>
          </cell>
          <cell r="O2983">
            <v>2.6718999999999999</v>
          </cell>
        </row>
        <row r="2984">
          <cell r="B2984">
            <v>45726</v>
          </cell>
          <cell r="C2984" t="str">
            <v>B&amp;D CLEMENTUS CNDP 75X6</v>
          </cell>
          <cell r="D2984" t="str">
            <v>Boissy &amp; Delaygue Clementus, Chateauneuf du Pape</v>
          </cell>
          <cell r="E2984" t="str">
            <v>EA</v>
          </cell>
          <cell r="F2984">
            <v>6</v>
          </cell>
          <cell r="G2984" t="str">
            <v>75 cl x 6</v>
          </cell>
          <cell r="H2984" t="str">
            <v>S</v>
          </cell>
          <cell r="I2984" t="str">
            <v>France</v>
          </cell>
          <cell r="J2984" t="str">
            <v>France</v>
          </cell>
          <cell r="K2984" t="str">
            <v>Rhone</v>
          </cell>
          <cell r="L2984" t="str">
            <v>Still Red</v>
          </cell>
          <cell r="M2984" t="str">
            <v>Better</v>
          </cell>
          <cell r="N2984">
            <v>11.959099999999999</v>
          </cell>
          <cell r="O2984">
            <v>3.2063000000000001</v>
          </cell>
        </row>
        <row r="2985">
          <cell r="B2985">
            <v>45728</v>
          </cell>
          <cell r="C2985" t="str">
            <v>CHAT L'ESTAGNOL WHITE 75X6</v>
          </cell>
          <cell r="D2985" t="str">
            <v>Château de l'Estagnol White, Côtes du Rhône</v>
          </cell>
          <cell r="E2985" t="str">
            <v>EA</v>
          </cell>
          <cell r="F2985">
            <v>6</v>
          </cell>
          <cell r="G2985" t="str">
            <v>75 cl x 6</v>
          </cell>
          <cell r="H2985" t="str">
            <v>S</v>
          </cell>
          <cell r="I2985" t="str">
            <v>France</v>
          </cell>
          <cell r="J2985" t="str">
            <v>France</v>
          </cell>
          <cell r="L2985" t="str">
            <v>Still White</v>
          </cell>
          <cell r="M2985" t="str">
            <v>Good</v>
          </cell>
          <cell r="N2985">
            <v>2.7397999999999998</v>
          </cell>
          <cell r="O2985">
            <v>2.6718999999999999</v>
          </cell>
        </row>
        <row r="2986">
          <cell r="B2986">
            <v>45732</v>
          </cell>
          <cell r="C2986" t="str">
            <v>CHAT L'ESTAGNOL RED 75X6</v>
          </cell>
          <cell r="D2986" t="str">
            <v>Château de l'Estagnol Red, Côtes du Rhône</v>
          </cell>
          <cell r="E2986" t="str">
            <v>EA</v>
          </cell>
          <cell r="F2986">
            <v>6</v>
          </cell>
          <cell r="G2986" t="str">
            <v>75 cl x 6</v>
          </cell>
          <cell r="H2986" t="str">
            <v>S</v>
          </cell>
          <cell r="I2986" t="str">
            <v>France</v>
          </cell>
          <cell r="J2986" t="str">
            <v>France</v>
          </cell>
          <cell r="K2986" t="str">
            <v>Rhone</v>
          </cell>
          <cell r="L2986" t="str">
            <v>Still Red</v>
          </cell>
          <cell r="M2986" t="str">
            <v>Good</v>
          </cell>
          <cell r="N2986">
            <v>2.7397999999999998</v>
          </cell>
          <cell r="O2986">
            <v>2.6718999999999999</v>
          </cell>
        </row>
        <row r="2987">
          <cell r="B2987">
            <v>45733</v>
          </cell>
          <cell r="C2987" t="str">
            <v>B&amp;D LOU PONTIAS BLANC 75X6</v>
          </cell>
          <cell r="D2987" t="str">
            <v>Boissy &amp; Delaygue Lou Pontias White, Côtes du Rhône</v>
          </cell>
          <cell r="E2987" t="str">
            <v>EA</v>
          </cell>
          <cell r="F2987">
            <v>6</v>
          </cell>
          <cell r="G2987" t="str">
            <v>75 cl x 6</v>
          </cell>
          <cell r="H2987" t="str">
            <v>S</v>
          </cell>
          <cell r="I2987" t="str">
            <v>France</v>
          </cell>
          <cell r="J2987" t="str">
            <v>France</v>
          </cell>
          <cell r="K2987" t="str">
            <v>Rhone</v>
          </cell>
          <cell r="L2987" t="str">
            <v>Still White</v>
          </cell>
          <cell r="M2987" t="str">
            <v>Good</v>
          </cell>
          <cell r="N2987">
            <v>3.0905999999999998</v>
          </cell>
          <cell r="O2987">
            <v>2.6718999999999999</v>
          </cell>
        </row>
        <row r="2988">
          <cell r="B2988">
            <v>45734</v>
          </cell>
          <cell r="C2988" t="str">
            <v>B&amp;D LOU PONTIAS RED 75X6</v>
          </cell>
          <cell r="D2988" t="str">
            <v>Boissy &amp; Delaygue Lou Pontias Red, Côtes du Rhône</v>
          </cell>
          <cell r="E2988" t="str">
            <v>EA</v>
          </cell>
          <cell r="F2988">
            <v>6</v>
          </cell>
          <cell r="G2988" t="str">
            <v>75 cl x 6</v>
          </cell>
          <cell r="H2988" t="str">
            <v>S</v>
          </cell>
          <cell r="I2988" t="str">
            <v>France</v>
          </cell>
          <cell r="J2988" t="str">
            <v>France</v>
          </cell>
          <cell r="K2988" t="str">
            <v>Rhone</v>
          </cell>
          <cell r="L2988" t="str">
            <v>Still Red</v>
          </cell>
          <cell r="M2988" t="str">
            <v>Good</v>
          </cell>
          <cell r="N2988">
            <v>3.0905999999999998</v>
          </cell>
          <cell r="O2988">
            <v>3.3130999999999999</v>
          </cell>
        </row>
        <row r="2989">
          <cell r="B2989">
            <v>45735</v>
          </cell>
          <cell r="C2989" t="str">
            <v>B&amp;D GONDRAN GIGONDAS 20 75X6</v>
          </cell>
          <cell r="D2989" t="str">
            <v>Boissy &amp; Delaygue Gondran Gigondas 2020, Rhone Valley</v>
          </cell>
          <cell r="E2989" t="str">
            <v>EA</v>
          </cell>
          <cell r="F2989">
            <v>6</v>
          </cell>
          <cell r="G2989" t="str">
            <v>75 cl x 6</v>
          </cell>
          <cell r="H2989" t="str">
            <v>S</v>
          </cell>
          <cell r="I2989" t="str">
            <v>France</v>
          </cell>
          <cell r="J2989" t="str">
            <v>France</v>
          </cell>
          <cell r="K2989" t="str">
            <v>Rhone</v>
          </cell>
          <cell r="L2989" t="str">
            <v>Still Red</v>
          </cell>
          <cell r="M2989" t="str">
            <v>Best</v>
          </cell>
          <cell r="N2989">
            <v>7.6520000000000001</v>
          </cell>
          <cell r="O2989">
            <v>2.6718999999999999</v>
          </cell>
        </row>
        <row r="2990">
          <cell r="B2990">
            <v>45736</v>
          </cell>
          <cell r="C2990" t="str">
            <v>B&amp;D BEAUMARTEL CAIRAN RED 75X6</v>
          </cell>
          <cell r="D2990" t="str">
            <v>Boissy &amp; Delaygue Beaumartel Cairanne Red, Rhone Valley</v>
          </cell>
          <cell r="E2990" t="str">
            <v>EA</v>
          </cell>
          <cell r="F2990">
            <v>6</v>
          </cell>
          <cell r="G2990" t="str">
            <v>75 cl x 6</v>
          </cell>
          <cell r="H2990" t="str">
            <v>S</v>
          </cell>
          <cell r="I2990" t="str">
            <v>France</v>
          </cell>
          <cell r="J2990" t="str">
            <v>France</v>
          </cell>
          <cell r="K2990" t="str">
            <v>Rhone</v>
          </cell>
          <cell r="L2990" t="str">
            <v>Still Red</v>
          </cell>
          <cell r="M2990" t="str">
            <v>Good</v>
          </cell>
          <cell r="N2990">
            <v>4.4854000000000003</v>
          </cell>
          <cell r="O2990">
            <v>2.6718999999999999</v>
          </cell>
        </row>
        <row r="2991">
          <cell r="B2991">
            <v>45746</v>
          </cell>
          <cell r="C2991" t="str">
            <v>B&amp;D BEAUMARTEL CAIR WHITE 75X6</v>
          </cell>
          <cell r="D2991" t="str">
            <v>Boissy &amp; Delaygue Beaumartel Cairanne White, Rhone Valley</v>
          </cell>
          <cell r="E2991" t="str">
            <v>EA</v>
          </cell>
          <cell r="F2991">
            <v>6</v>
          </cell>
          <cell r="G2991" t="str">
            <v>75 cl x 6</v>
          </cell>
          <cell r="H2991" t="str">
            <v>S</v>
          </cell>
          <cell r="I2991" t="str">
            <v>France</v>
          </cell>
          <cell r="J2991" t="str">
            <v>France</v>
          </cell>
          <cell r="K2991" t="str">
            <v>Rhone</v>
          </cell>
          <cell r="L2991" t="str">
            <v>Still White</v>
          </cell>
          <cell r="M2991" t="str">
            <v>Good</v>
          </cell>
          <cell r="N2991">
            <v>4.4854000000000003</v>
          </cell>
          <cell r="O2991">
            <v>2.6718999999999999</v>
          </cell>
        </row>
        <row r="2992">
          <cell r="B2992">
            <v>31586</v>
          </cell>
          <cell r="C2992" t="str">
            <v>FC PETITE RONDE PICPOUL 75X6</v>
          </cell>
          <cell r="D2992" t="str">
            <v>Picpoul de Pinet, Petite Ronde</v>
          </cell>
          <cell r="E2992" t="str">
            <v>EA</v>
          </cell>
          <cell r="F2992">
            <v>6</v>
          </cell>
          <cell r="G2992" t="str">
            <v>75 cl x 6</v>
          </cell>
          <cell r="H2992" t="str">
            <v>S</v>
          </cell>
          <cell r="I2992" t="str">
            <v>France</v>
          </cell>
          <cell r="J2992" t="str">
            <v>France</v>
          </cell>
          <cell r="K2992" t="str">
            <v>France</v>
          </cell>
          <cell r="L2992" t="str">
            <v>Still White</v>
          </cell>
          <cell r="M2992" t="str">
            <v>Good</v>
          </cell>
          <cell r="N2992">
            <v>3.0554999999999999</v>
          </cell>
          <cell r="O2992">
            <v>2.6718999999999999</v>
          </cell>
        </row>
        <row r="2993">
          <cell r="B2993">
            <v>31610</v>
          </cell>
          <cell r="C2993" t="str">
            <v>TEKENA CAB SAUV 75X6</v>
          </cell>
          <cell r="D2993" t="str">
            <v>Tekena Cabernet Sauvignon, Central Valley</v>
          </cell>
          <cell r="E2993" t="str">
            <v>EA</v>
          </cell>
          <cell r="F2993">
            <v>6</v>
          </cell>
          <cell r="G2993" t="str">
            <v>75 cl x 6</v>
          </cell>
          <cell r="H2993" t="str">
            <v>S</v>
          </cell>
          <cell r="I2993" t="str">
            <v>Chile</v>
          </cell>
          <cell r="J2993" t="str">
            <v>Chile</v>
          </cell>
          <cell r="K2993" t="str">
            <v>Central Valley</v>
          </cell>
          <cell r="L2993" t="str">
            <v>Still Red</v>
          </cell>
          <cell r="M2993" t="str">
            <v>Price Fighter</v>
          </cell>
          <cell r="N2993">
            <v>1.9843999999999999</v>
          </cell>
          <cell r="O2993">
            <v>2.6718999999999999</v>
          </cell>
        </row>
        <row r="2994">
          <cell r="B2994">
            <v>31613</v>
          </cell>
          <cell r="C2994" t="str">
            <v>TEKENA MERLOT 75X6</v>
          </cell>
          <cell r="D2994" t="str">
            <v>Tekena Merlot, Central Valley</v>
          </cell>
          <cell r="E2994" t="str">
            <v>EA</v>
          </cell>
          <cell r="F2994">
            <v>6</v>
          </cell>
          <cell r="G2994" t="str">
            <v>75 cl x 6</v>
          </cell>
          <cell r="H2994" t="str">
            <v>S</v>
          </cell>
          <cell r="I2994" t="str">
            <v>Chile</v>
          </cell>
          <cell r="J2994" t="str">
            <v>Chile</v>
          </cell>
          <cell r="K2994" t="str">
            <v>Central Valley</v>
          </cell>
          <cell r="L2994" t="str">
            <v>Still Red</v>
          </cell>
          <cell r="M2994" t="str">
            <v>Price Fighter</v>
          </cell>
          <cell r="N2994">
            <v>1.9843999999999999</v>
          </cell>
          <cell r="O2994">
            <v>2.6718999999999999</v>
          </cell>
        </row>
        <row r="2995">
          <cell r="B2995">
            <v>31615</v>
          </cell>
          <cell r="C2995" t="str">
            <v>TEKENA SAUV BLANC 75x6</v>
          </cell>
          <cell r="D2995" t="str">
            <v>Tekena Sauvignon Blanc, Central Valley</v>
          </cell>
          <cell r="E2995" t="str">
            <v>EA</v>
          </cell>
          <cell r="F2995">
            <v>6</v>
          </cell>
          <cell r="G2995" t="str">
            <v>75 cl x 6</v>
          </cell>
          <cell r="H2995" t="str">
            <v>S</v>
          </cell>
          <cell r="I2995" t="str">
            <v>Chile</v>
          </cell>
          <cell r="J2995" t="str">
            <v>Chile</v>
          </cell>
          <cell r="K2995" t="str">
            <v>Central Valley</v>
          </cell>
          <cell r="L2995" t="str">
            <v>Still White</v>
          </cell>
          <cell r="M2995" t="str">
            <v>Price Fighter</v>
          </cell>
          <cell r="N2995">
            <v>1.9843999999999999</v>
          </cell>
          <cell r="O2995">
            <v>2.6718999999999999</v>
          </cell>
        </row>
        <row r="2996">
          <cell r="B2996">
            <v>31623</v>
          </cell>
          <cell r="C2996" t="str">
            <v>WICKED LADY WHITE ZIN 75X6</v>
          </cell>
          <cell r="D2996" t="str">
            <v>Wicked Lady White Zinfandel, California</v>
          </cell>
          <cell r="E2996" t="str">
            <v>EA</v>
          </cell>
          <cell r="F2996">
            <v>6</v>
          </cell>
          <cell r="G2996" t="str">
            <v>75 cl x 6</v>
          </cell>
          <cell r="H2996" t="str">
            <v>S</v>
          </cell>
          <cell r="I2996" t="str">
            <v>United States</v>
          </cell>
          <cell r="J2996" t="str">
            <v>USA</v>
          </cell>
          <cell r="K2996" t="str">
            <v>California</v>
          </cell>
          <cell r="L2996" t="str">
            <v>Still Rose</v>
          </cell>
          <cell r="M2996" t="str">
            <v>Price Fighter</v>
          </cell>
          <cell r="N2996">
            <v>1.9336</v>
          </cell>
          <cell r="O2996">
            <v>2.2444000000000002</v>
          </cell>
        </row>
        <row r="2997">
          <cell r="B2997">
            <v>37262</v>
          </cell>
          <cell r="C2997" t="str">
            <v>WICKED LADY PINOT GRIGIO 75X6</v>
          </cell>
          <cell r="D2997" t="str">
            <v>Wicked Lady Pinot Grigio, California</v>
          </cell>
          <cell r="E2997" t="str">
            <v>EA</v>
          </cell>
          <cell r="F2997">
            <v>6</v>
          </cell>
          <cell r="G2997" t="str">
            <v>75 cl x 6</v>
          </cell>
          <cell r="H2997" t="str">
            <v>U</v>
          </cell>
          <cell r="I2997" t="str">
            <v>United States</v>
          </cell>
          <cell r="J2997" t="str">
            <v>USA</v>
          </cell>
          <cell r="K2997" t="str">
            <v>California</v>
          </cell>
          <cell r="L2997" t="str">
            <v>Still White</v>
          </cell>
          <cell r="M2997" t="str">
            <v>Price Fighter</v>
          </cell>
          <cell r="N2997">
            <v>2.0110999999999999</v>
          </cell>
          <cell r="O2997">
            <v>2.6718999999999999</v>
          </cell>
        </row>
        <row r="2998">
          <cell r="B2998">
            <v>46195</v>
          </cell>
          <cell r="C2998" t="str">
            <v>WICKED LADY PI GRIGIO 11% 75X6</v>
          </cell>
          <cell r="D2998" t="str">
            <v>Wicked Lady Pinot Grigio 11%, Terre Siciliane</v>
          </cell>
          <cell r="E2998" t="str">
            <v>EA</v>
          </cell>
          <cell r="F2998">
            <v>6</v>
          </cell>
          <cell r="G2998" t="str">
            <v>75 cl x 6</v>
          </cell>
          <cell r="H2998" t="str">
            <v>S</v>
          </cell>
          <cell r="I2998" t="str">
            <v>Italy</v>
          </cell>
          <cell r="J2998" t="str">
            <v>Italy</v>
          </cell>
          <cell r="K2998" t="str">
            <v>Italy</v>
          </cell>
          <cell r="L2998" t="str">
            <v>sw</v>
          </cell>
          <cell r="M2998" t="str">
            <v>Price Fighter</v>
          </cell>
          <cell r="N2998">
            <v>2.3317000000000001</v>
          </cell>
          <cell r="O2998">
            <v>2.3513000000000002</v>
          </cell>
        </row>
        <row r="2999">
          <cell r="B2999">
            <v>31621</v>
          </cell>
          <cell r="C2999" t="str">
            <v>BETWEEN THORNS CAB SAU 75X6</v>
          </cell>
          <cell r="D2999" t="str">
            <v>Between Thorns Cabernet Sauvignon, South Eastern Australia</v>
          </cell>
          <cell r="E2999" t="str">
            <v>EA</v>
          </cell>
          <cell r="F2999">
            <v>6</v>
          </cell>
          <cell r="G2999" t="str">
            <v>75 cl x 6</v>
          </cell>
          <cell r="H2999" t="str">
            <v>U</v>
          </cell>
          <cell r="I2999" t="str">
            <v>Australia</v>
          </cell>
          <cell r="J2999" t="str">
            <v>Australia</v>
          </cell>
          <cell r="K2999" t="str">
            <v>South Eastern Australia</v>
          </cell>
          <cell r="L2999" t="str">
            <v>Still Red</v>
          </cell>
          <cell r="M2999" t="str">
            <v>Price Fighter</v>
          </cell>
          <cell r="N2999">
            <v>1.8644000000000001</v>
          </cell>
          <cell r="O2999">
            <v>2.6718999999999999</v>
          </cell>
        </row>
        <row r="3000">
          <cell r="B3000">
            <v>31622</v>
          </cell>
          <cell r="C3000" t="str">
            <v>BETWEEN THORNS SAUV BLANC 75X6</v>
          </cell>
          <cell r="D3000" t="str">
            <v>Between Thorns Sauvignon Blanc, South Eastern Australia</v>
          </cell>
          <cell r="E3000" t="str">
            <v>EA</v>
          </cell>
          <cell r="F3000">
            <v>6</v>
          </cell>
          <cell r="G3000" t="str">
            <v>75 cl x 6</v>
          </cell>
          <cell r="H3000" t="str">
            <v>U</v>
          </cell>
          <cell r="I3000" t="str">
            <v>Australia</v>
          </cell>
          <cell r="J3000" t="str">
            <v>Australia</v>
          </cell>
          <cell r="K3000" t="str">
            <v>South Eastern Australia</v>
          </cell>
          <cell r="L3000" t="str">
            <v>Still White</v>
          </cell>
          <cell r="M3000" t="str">
            <v>Price Fighter</v>
          </cell>
          <cell r="N3000">
            <v>1.8644000000000001</v>
          </cell>
          <cell r="O3000">
            <v>2.6718999999999999</v>
          </cell>
        </row>
        <row r="3001">
          <cell r="B3001">
            <v>31624</v>
          </cell>
          <cell r="C3001" t="str">
            <v>FC BETWEEN THORNS CHARD 75X6</v>
          </cell>
          <cell r="D3001" t="str">
            <v>Between Thorns Chardonnay, South Eastern Australia (Revs Only)</v>
          </cell>
          <cell r="E3001" t="str">
            <v>EA</v>
          </cell>
          <cell r="F3001">
            <v>6</v>
          </cell>
          <cell r="G3001" t="str">
            <v>75 cl x 6</v>
          </cell>
          <cell r="H3001" t="str">
            <v>S</v>
          </cell>
          <cell r="I3001" t="str">
            <v>Australia</v>
          </cell>
          <cell r="J3001" t="str">
            <v>Australia</v>
          </cell>
          <cell r="K3001" t="str">
            <v>South Eastern Australia</v>
          </cell>
          <cell r="L3001" t="str">
            <v>Still White</v>
          </cell>
          <cell r="M3001" t="str">
            <v>Price Fighter</v>
          </cell>
          <cell r="N3001">
            <v>1.8644000000000001</v>
          </cell>
          <cell r="O3001">
            <v>2.6718999999999999</v>
          </cell>
        </row>
        <row r="3002">
          <cell r="B3002">
            <v>31628</v>
          </cell>
          <cell r="C3002" t="str">
            <v>IL BACO DA SETA PROSECCO 75X6</v>
          </cell>
          <cell r="D3002" t="str">
            <v>Il Baco da Seta Prosecco Spumante DOC Extra Dry</v>
          </cell>
          <cell r="E3002" t="str">
            <v>EA</v>
          </cell>
          <cell r="F3002">
            <v>6</v>
          </cell>
          <cell r="G3002" t="str">
            <v>75 cl x 6</v>
          </cell>
          <cell r="H3002" t="str">
            <v>S</v>
          </cell>
          <cell r="I3002" t="str">
            <v>Italy</v>
          </cell>
          <cell r="J3002" t="str">
            <v>Italy</v>
          </cell>
          <cell r="K3002" t="str">
            <v>Prosecco</v>
          </cell>
          <cell r="L3002" t="str">
            <v>Sparkling White</v>
          </cell>
          <cell r="M3002" t="str">
            <v>Price Fighter</v>
          </cell>
          <cell r="N3002">
            <v>2.6450999999999998</v>
          </cell>
          <cell r="O3002">
            <v>2.2444000000000002</v>
          </cell>
        </row>
        <row r="3003">
          <cell r="B3003">
            <v>39930</v>
          </cell>
          <cell r="C3003" t="str">
            <v>IL BACO DA SETA ROSE PROS 75X6</v>
          </cell>
          <cell r="D3003" t="str">
            <v>Il Baco da Seta Prosecco Spumante Rosé DOC Extra Dry</v>
          </cell>
          <cell r="E3003" t="str">
            <v>EA</v>
          </cell>
          <cell r="F3003">
            <v>6</v>
          </cell>
          <cell r="G3003" t="str">
            <v>75 cl x 6</v>
          </cell>
          <cell r="H3003" t="str">
            <v>U</v>
          </cell>
          <cell r="I3003" t="str">
            <v>Italy</v>
          </cell>
          <cell r="J3003" t="str">
            <v>Italy</v>
          </cell>
          <cell r="K3003" t="str">
            <v>Prosecco</v>
          </cell>
          <cell r="L3003" t="str">
            <v>Sparkling Rose</v>
          </cell>
          <cell r="M3003" t="str">
            <v>Price Fighter</v>
          </cell>
          <cell r="N3003">
            <v>2.7065000000000001</v>
          </cell>
          <cell r="O3003">
            <v>2.2444000000000002</v>
          </cell>
        </row>
        <row r="3004">
          <cell r="B3004">
            <v>44814</v>
          </cell>
          <cell r="C3004" t="str">
            <v>BACO DA SETA ROS PROS10.5 75X6</v>
          </cell>
          <cell r="D3004" t="str">
            <v>Il Baco da Seta Prosecco Spumante Rosé DOC Extra Dry</v>
          </cell>
          <cell r="E3004" t="str">
            <v>EA</v>
          </cell>
          <cell r="F3004">
            <v>6</v>
          </cell>
          <cell r="G3004" t="str">
            <v>75 cl x 6</v>
          </cell>
          <cell r="H3004" t="str">
            <v>S</v>
          </cell>
          <cell r="I3004" t="str">
            <v>Italy</v>
          </cell>
          <cell r="J3004" t="str">
            <v>Italy</v>
          </cell>
          <cell r="K3004" t="str">
            <v>Prosecco</v>
          </cell>
          <cell r="L3004" t="str">
            <v>Sparkling Rose</v>
          </cell>
          <cell r="M3004" t="str">
            <v>Price Fighter</v>
          </cell>
          <cell r="N3004">
            <v>2.7065000000000001</v>
          </cell>
          <cell r="O3004">
            <v>2.2444000000000002</v>
          </cell>
        </row>
        <row r="3005">
          <cell r="B3005">
            <v>36891</v>
          </cell>
          <cell r="C3005" t="str">
            <v>IL BACO DA SETA PROS 150X6</v>
          </cell>
          <cell r="D3005" t="str">
            <v>Il Baco da Seta Prosecco Spumante DOC Extra Dry</v>
          </cell>
          <cell r="E3005" t="str">
            <v>EA</v>
          </cell>
          <cell r="F3005">
            <v>6</v>
          </cell>
          <cell r="G3005" t="str">
            <v>150cl x 6</v>
          </cell>
          <cell r="H3005" t="str">
            <v>S</v>
          </cell>
          <cell r="I3005" t="str">
            <v>Italy</v>
          </cell>
          <cell r="J3005" t="str">
            <v>Italy</v>
          </cell>
          <cell r="K3005" t="str">
            <v>Prosecco</v>
          </cell>
          <cell r="L3005" t="str">
            <v>Sparkling White</v>
          </cell>
          <cell r="M3005" t="str">
            <v>Price Fighter</v>
          </cell>
          <cell r="N3005">
            <v>5.6092000000000004</v>
          </cell>
          <cell r="O3005">
            <v>4.4888000000000003</v>
          </cell>
        </row>
        <row r="3006">
          <cell r="B3006">
            <v>31773</v>
          </cell>
          <cell r="C3006" t="str">
            <v>VINE TRAIL GEWURZ 75X6</v>
          </cell>
          <cell r="D3006" t="str">
            <v>Vine Trail Gewürztraminer, Rapel Valley</v>
          </cell>
          <cell r="E3006" t="str">
            <v>EA</v>
          </cell>
          <cell r="F3006">
            <v>6</v>
          </cell>
          <cell r="G3006" t="str">
            <v>75 cl x 6</v>
          </cell>
          <cell r="H3006" t="str">
            <v>S</v>
          </cell>
          <cell r="I3006" t="str">
            <v>Chile</v>
          </cell>
          <cell r="J3006" t="str">
            <v>Chile</v>
          </cell>
          <cell r="K3006" t="str">
            <v>Rapel Valley</v>
          </cell>
          <cell r="L3006" t="str">
            <v>Still White</v>
          </cell>
          <cell r="M3006" t="str">
            <v>Price Fighter</v>
          </cell>
          <cell r="N3006">
            <v>1.9645999999999999</v>
          </cell>
          <cell r="O3006">
            <v>2.6718999999999999</v>
          </cell>
        </row>
        <row r="3007">
          <cell r="B3007">
            <v>31774</v>
          </cell>
          <cell r="C3007" t="str">
            <v>VINE TRAIL MALBEC 75X6</v>
          </cell>
          <cell r="D3007" t="str">
            <v>Vine Trail Malbec, Rapel Valley</v>
          </cell>
          <cell r="E3007" t="str">
            <v>EA</v>
          </cell>
          <cell r="F3007">
            <v>6</v>
          </cell>
          <cell r="G3007" t="str">
            <v>75 cl x 6</v>
          </cell>
          <cell r="H3007" t="str">
            <v>S</v>
          </cell>
          <cell r="I3007" t="str">
            <v>Chile</v>
          </cell>
          <cell r="J3007" t="str">
            <v>Chile</v>
          </cell>
          <cell r="K3007" t="str">
            <v>Rapel Valley</v>
          </cell>
          <cell r="L3007" t="str">
            <v>Still Red</v>
          </cell>
          <cell r="M3007" t="str">
            <v>Price Fighter</v>
          </cell>
          <cell r="N3007">
            <v>1.9645999999999999</v>
          </cell>
          <cell r="O3007">
            <v>2.6718999999999999</v>
          </cell>
        </row>
        <row r="3008">
          <cell r="B3008">
            <v>31776</v>
          </cell>
          <cell r="C3008" t="str">
            <v>VINE TRAIL VIOGNIER 75X6</v>
          </cell>
          <cell r="D3008" t="str">
            <v>Vine Trail Viognier, Rapel Valley</v>
          </cell>
          <cell r="E3008" t="str">
            <v>EA</v>
          </cell>
          <cell r="F3008">
            <v>6</v>
          </cell>
          <cell r="G3008" t="str">
            <v>75 cl x 6</v>
          </cell>
          <cell r="H3008" t="str">
            <v>S</v>
          </cell>
          <cell r="I3008" t="str">
            <v>Chile</v>
          </cell>
          <cell r="J3008" t="str">
            <v>Chile</v>
          </cell>
          <cell r="K3008" t="str">
            <v>Rapel Valley</v>
          </cell>
          <cell r="L3008" t="str">
            <v>Still White</v>
          </cell>
          <cell r="M3008" t="str">
            <v>Price Fighter</v>
          </cell>
          <cell r="N3008">
            <v>1.9645999999999999</v>
          </cell>
          <cell r="O3008">
            <v>2.6718999999999999</v>
          </cell>
        </row>
        <row r="3009">
          <cell r="B3009">
            <v>31824</v>
          </cell>
          <cell r="C3009" t="str">
            <v>LE BOSQ ROUGE 75X6</v>
          </cell>
          <cell r="D3009" t="str">
            <v>Le Bosq Rouge, Vin de France</v>
          </cell>
          <cell r="E3009" t="str">
            <v>EA</v>
          </cell>
          <cell r="F3009">
            <v>6</v>
          </cell>
          <cell r="G3009" t="str">
            <v>75 cl x 6</v>
          </cell>
          <cell r="H3009" t="str">
            <v>S</v>
          </cell>
          <cell r="I3009" t="str">
            <v>France</v>
          </cell>
          <cell r="J3009" t="str">
            <v>France</v>
          </cell>
          <cell r="K3009" t="str">
            <v>France</v>
          </cell>
          <cell r="L3009" t="str">
            <v>Still Red</v>
          </cell>
          <cell r="M3009" t="str">
            <v>Price Fighter</v>
          </cell>
          <cell r="N3009">
            <v>1.9591000000000001</v>
          </cell>
          <cell r="O3009">
            <v>2.6718999999999999</v>
          </cell>
        </row>
        <row r="3010">
          <cell r="B3010">
            <v>31826</v>
          </cell>
          <cell r="C3010" t="str">
            <v>LE BOSQ ROSE 75X6</v>
          </cell>
          <cell r="D3010" t="str">
            <v>Le Bosq Rosé, Vin de France</v>
          </cell>
          <cell r="E3010" t="str">
            <v>EA</v>
          </cell>
          <cell r="F3010">
            <v>6</v>
          </cell>
          <cell r="G3010" t="str">
            <v>75 cl x 6</v>
          </cell>
          <cell r="H3010" t="str">
            <v>S</v>
          </cell>
          <cell r="I3010" t="str">
            <v>France</v>
          </cell>
          <cell r="J3010" t="str">
            <v>France</v>
          </cell>
          <cell r="K3010" t="str">
            <v>France</v>
          </cell>
          <cell r="L3010" t="str">
            <v>Still Rose</v>
          </cell>
          <cell r="M3010" t="str">
            <v>Price Fighter</v>
          </cell>
          <cell r="N3010">
            <v>2.0731000000000002</v>
          </cell>
          <cell r="O3010">
            <v>2.6718999999999999</v>
          </cell>
        </row>
        <row r="3011">
          <cell r="B3011">
            <v>31828</v>
          </cell>
          <cell r="C3011" t="str">
            <v>LE BOSQ WHITE 75X6</v>
          </cell>
          <cell r="D3011" t="str">
            <v>Le Bosq Blanc, Vin de France</v>
          </cell>
          <cell r="E3011" t="str">
            <v>EA</v>
          </cell>
          <cell r="F3011">
            <v>6</v>
          </cell>
          <cell r="G3011" t="str">
            <v>75 cl x 6</v>
          </cell>
          <cell r="H3011" t="str">
            <v>S</v>
          </cell>
          <cell r="I3011" t="str">
            <v>France</v>
          </cell>
          <cell r="J3011" t="str">
            <v>France</v>
          </cell>
          <cell r="K3011" t="str">
            <v>France</v>
          </cell>
          <cell r="L3011" t="str">
            <v>Still White</v>
          </cell>
          <cell r="M3011" t="str">
            <v>Price Fighter</v>
          </cell>
          <cell r="N3011">
            <v>2.0468000000000002</v>
          </cell>
          <cell r="O3011">
            <v>2.6718999999999999</v>
          </cell>
        </row>
        <row r="3012">
          <cell r="B3012">
            <v>33344</v>
          </cell>
          <cell r="C3012" t="str">
            <v>COLLECTION M BLACK LABEL 75X12</v>
          </cell>
          <cell r="D3012" t="str">
            <v>Collection M by Susana Balbo, Black Label Malbec, Mendoza</v>
          </cell>
          <cell r="E3012" t="str">
            <v>EA</v>
          </cell>
          <cell r="F3012">
            <v>12</v>
          </cell>
          <cell r="G3012" t="str">
            <v>75 cl x 12</v>
          </cell>
          <cell r="H3012" t="str">
            <v>U</v>
          </cell>
          <cell r="I3012" t="str">
            <v>Argentina</v>
          </cell>
          <cell r="J3012" t="str">
            <v>Argentina</v>
          </cell>
          <cell r="K3012" t="str">
            <v>Mendoza</v>
          </cell>
          <cell r="L3012" t="str">
            <v>Still Red</v>
          </cell>
          <cell r="M3012" t="str">
            <v>Better</v>
          </cell>
          <cell r="N3012">
            <v>5.4455</v>
          </cell>
          <cell r="O3012">
            <v>2.6718999999999999</v>
          </cell>
        </row>
        <row r="3013">
          <cell r="B3013">
            <v>33346</v>
          </cell>
          <cell r="C3013" t="str">
            <v>COLLECTION M MALBEC 75X12</v>
          </cell>
          <cell r="D3013" t="str">
            <v>Collection M by Susana Balbo Malbec, Mendoza</v>
          </cell>
          <cell r="E3013" t="str">
            <v>EA</v>
          </cell>
          <cell r="F3013">
            <v>12</v>
          </cell>
          <cell r="G3013" t="str">
            <v>75 cl x 12</v>
          </cell>
          <cell r="H3013" t="str">
            <v>U</v>
          </cell>
          <cell r="I3013" t="str">
            <v>Argentina</v>
          </cell>
          <cell r="J3013" t="str">
            <v>Argentina</v>
          </cell>
          <cell r="K3013" t="str">
            <v>Mendoza</v>
          </cell>
          <cell r="L3013" t="str">
            <v>Still Red</v>
          </cell>
          <cell r="M3013" t="str">
            <v>Good</v>
          </cell>
          <cell r="N3013">
            <v>4.1193999999999997</v>
          </cell>
          <cell r="O3013">
            <v>2.6718999999999999</v>
          </cell>
        </row>
        <row r="3014">
          <cell r="B3014">
            <v>38528</v>
          </cell>
          <cell r="C3014" t="str">
            <v>SUSANA BALBO TORRONTES 75X6</v>
          </cell>
          <cell r="D3014" t="str">
            <v>Susana Balbo Signature Torrontes, Uco Valley</v>
          </cell>
          <cell r="E3014" t="str">
            <v>EA</v>
          </cell>
          <cell r="F3014">
            <v>6</v>
          </cell>
          <cell r="G3014" t="str">
            <v>75 cl x 6</v>
          </cell>
          <cell r="H3014" t="str">
            <v>U</v>
          </cell>
          <cell r="I3014" t="str">
            <v>Argentina</v>
          </cell>
          <cell r="J3014" t="str">
            <v>Argentina</v>
          </cell>
          <cell r="K3014" t="str">
            <v>Mendoza</v>
          </cell>
          <cell r="L3014" t="str">
            <v>Still White</v>
          </cell>
          <cell r="M3014" t="str">
            <v>Better</v>
          </cell>
          <cell r="N3014">
            <v>7.0481999999999996</v>
          </cell>
          <cell r="O3014">
            <v>2.6718999999999999</v>
          </cell>
        </row>
        <row r="3015">
          <cell r="B3015">
            <v>38529</v>
          </cell>
          <cell r="C3015" t="str">
            <v>SUSANA BALBO BLEND 75X6</v>
          </cell>
          <cell r="D3015" t="str">
            <v>Susana Balbo Signature White Blend, Uco Valley</v>
          </cell>
          <cell r="E3015" t="str">
            <v>EA</v>
          </cell>
          <cell r="F3015">
            <v>6</v>
          </cell>
          <cell r="G3015" t="str">
            <v>75 cl x 6</v>
          </cell>
          <cell r="H3015" t="str">
            <v>U</v>
          </cell>
          <cell r="I3015" t="str">
            <v>Argentina</v>
          </cell>
          <cell r="J3015" t="str">
            <v>Argentina</v>
          </cell>
          <cell r="K3015" t="str">
            <v>Mendoza</v>
          </cell>
          <cell r="M3015" t="str">
            <v>Better</v>
          </cell>
          <cell r="N3015">
            <v>7.0545</v>
          </cell>
          <cell r="O3015">
            <v>2.6718999999999999</v>
          </cell>
        </row>
        <row r="3016">
          <cell r="B3016">
            <v>37237</v>
          </cell>
          <cell r="C3016" t="str">
            <v>ALPASION GRAND CAB FRANC 75X6</v>
          </cell>
          <cell r="D3016" t="str">
            <v>Alpasion Grand Cabernet Franc, Mendoza</v>
          </cell>
          <cell r="E3016" t="str">
            <v>EA</v>
          </cell>
          <cell r="F3016">
            <v>6</v>
          </cell>
          <cell r="G3016" t="str">
            <v>75 cl x 6</v>
          </cell>
          <cell r="H3016" t="str">
            <v>U</v>
          </cell>
          <cell r="I3016" t="str">
            <v>Argentina</v>
          </cell>
          <cell r="J3016" t="str">
            <v>Argentina</v>
          </cell>
          <cell r="K3016" t="str">
            <v>Mendoza</v>
          </cell>
          <cell r="L3016" t="str">
            <v>Still Red</v>
          </cell>
          <cell r="M3016" t="str">
            <v>Better</v>
          </cell>
          <cell r="N3016">
            <v>8.7600999999999996</v>
          </cell>
          <cell r="O3016">
            <v>3.2063000000000001</v>
          </cell>
        </row>
        <row r="3017">
          <cell r="B3017">
            <v>37238</v>
          </cell>
          <cell r="C3017" t="str">
            <v>ALPASION GRAND MALBEC 75X6</v>
          </cell>
          <cell r="D3017" t="str">
            <v>Alpasion Grand Malbec, Mendoza</v>
          </cell>
          <cell r="E3017" t="str">
            <v>EA</v>
          </cell>
          <cell r="F3017">
            <v>6</v>
          </cell>
          <cell r="G3017" t="str">
            <v>75 cl x 6</v>
          </cell>
          <cell r="H3017" t="str">
            <v>U</v>
          </cell>
          <cell r="I3017" t="str">
            <v>Argentina</v>
          </cell>
          <cell r="J3017" t="str">
            <v>Argentina</v>
          </cell>
          <cell r="K3017" t="str">
            <v>Mendoza</v>
          </cell>
          <cell r="L3017" t="str">
            <v>Still Red</v>
          </cell>
          <cell r="M3017" t="str">
            <v>Better</v>
          </cell>
          <cell r="N3017">
            <v>7.0312999999999999</v>
          </cell>
          <cell r="O3017">
            <v>3.2063000000000001</v>
          </cell>
        </row>
        <row r="3018">
          <cell r="B3018">
            <v>37239</v>
          </cell>
          <cell r="C3018" t="str">
            <v>ALPASION PRIVATE SELEC 75X6</v>
          </cell>
          <cell r="D3018" t="str">
            <v>Alpasion Private Selection, Mendoza</v>
          </cell>
          <cell r="E3018" t="str">
            <v>EA</v>
          </cell>
          <cell r="F3018">
            <v>6</v>
          </cell>
          <cell r="G3018" t="str">
            <v>75 cl x 6</v>
          </cell>
          <cell r="H3018" t="str">
            <v>U</v>
          </cell>
          <cell r="I3018" t="str">
            <v>Argentina</v>
          </cell>
          <cell r="J3018" t="str">
            <v>Argentina</v>
          </cell>
          <cell r="K3018" t="str">
            <v>Mendoza</v>
          </cell>
          <cell r="L3018" t="str">
            <v>Still Red</v>
          </cell>
          <cell r="M3018" t="str">
            <v>Best</v>
          </cell>
          <cell r="N3018">
            <v>12.0869</v>
          </cell>
          <cell r="O3018">
            <v>3.3130999999999999</v>
          </cell>
        </row>
        <row r="3019">
          <cell r="B3019">
            <v>37830</v>
          </cell>
          <cell r="C3019" t="str">
            <v>ALPASION PETIT VERDOT 75X6</v>
          </cell>
          <cell r="D3019" t="str">
            <v>Alpasion Grand Petit Verdot, Mendoza</v>
          </cell>
          <cell r="E3019" t="str">
            <v>EA</v>
          </cell>
          <cell r="F3019">
            <v>6</v>
          </cell>
          <cell r="G3019" t="str">
            <v>75 cl x 6</v>
          </cell>
          <cell r="H3019" t="str">
            <v>U</v>
          </cell>
          <cell r="I3019" t="str">
            <v>Argentina</v>
          </cell>
          <cell r="J3019" t="str">
            <v>Argentina</v>
          </cell>
          <cell r="K3019" t="str">
            <v>Mendoza</v>
          </cell>
          <cell r="L3019" t="str">
            <v>Still Red</v>
          </cell>
          <cell r="M3019" t="str">
            <v>Better</v>
          </cell>
          <cell r="N3019">
            <v>8.8452999999999999</v>
          </cell>
          <cell r="O3019">
            <v>3.4841000000000002</v>
          </cell>
        </row>
        <row r="3020">
          <cell r="B3020">
            <v>31696</v>
          </cell>
          <cell r="C3020" t="str">
            <v>NOEMIA A LISA 75X12</v>
          </cell>
          <cell r="D3020" t="str">
            <v>Bodega Noemia A Lisa, Mendoza (Gaucho)</v>
          </cell>
          <cell r="E3020" t="str">
            <v>EA</v>
          </cell>
          <cell r="F3020">
            <v>12</v>
          </cell>
          <cell r="G3020" t="str">
            <v>75 cl x 12</v>
          </cell>
          <cell r="H3020" t="str">
            <v>U</v>
          </cell>
          <cell r="I3020" t="str">
            <v>Argentina</v>
          </cell>
          <cell r="J3020" t="str">
            <v>Argentina</v>
          </cell>
          <cell r="K3020" t="str">
            <v>Mendoza</v>
          </cell>
          <cell r="L3020" t="str">
            <v>Still Red</v>
          </cell>
          <cell r="M3020" t="str">
            <v>Best</v>
          </cell>
          <cell r="N3020">
            <v>13.539400000000001</v>
          </cell>
          <cell r="O3020">
            <v>2.6718999999999999</v>
          </cell>
        </row>
        <row r="3021">
          <cell r="B3021">
            <v>38527</v>
          </cell>
          <cell r="C3021" t="str">
            <v>ORG NOEMIA J ALBERTO 75X6</v>
          </cell>
          <cell r="D3021" t="str">
            <v>Bodega Noemia J. Alberto Organic, Patagonia (Gaucho)</v>
          </cell>
          <cell r="E3021" t="str">
            <v>EA</v>
          </cell>
          <cell r="F3021">
            <v>6</v>
          </cell>
          <cell r="G3021" t="str">
            <v>75 cl x 6</v>
          </cell>
          <cell r="H3021" t="str">
            <v>U</v>
          </cell>
          <cell r="I3021" t="str">
            <v>Argentina</v>
          </cell>
          <cell r="J3021" t="str">
            <v>Argentina</v>
          </cell>
          <cell r="K3021" t="str">
            <v>Patagonia</v>
          </cell>
          <cell r="L3021" t="str">
            <v>Still Red</v>
          </cell>
          <cell r="M3021" t="str">
            <v>Best</v>
          </cell>
          <cell r="N3021">
            <v>26.6144</v>
          </cell>
          <cell r="O3021">
            <v>2.6718999999999999</v>
          </cell>
        </row>
        <row r="3022">
          <cell r="B3022">
            <v>42930</v>
          </cell>
          <cell r="C3022" t="str">
            <v>ORG TOMAS CUSINE AUZEL 20 75X6</v>
          </cell>
          <cell r="D3022" t="str">
            <v>Tomas Cusine Auzells 2020</v>
          </cell>
          <cell r="E3022" t="str">
            <v>EA</v>
          </cell>
          <cell r="F3022">
            <v>6</v>
          </cell>
          <cell r="G3022" t="str">
            <v>75 cl x 6</v>
          </cell>
          <cell r="H3022" t="str">
            <v>U</v>
          </cell>
          <cell r="I3022" t="str">
            <v>Spain</v>
          </cell>
          <cell r="J3022" t="str">
            <v>Spain</v>
          </cell>
          <cell r="K3022" t="str">
            <v>Catalunya</v>
          </cell>
          <cell r="M3022" t="str">
            <v>Good</v>
          </cell>
          <cell r="N3022">
            <v>4.7163000000000004</v>
          </cell>
          <cell r="O3022">
            <v>2.6718999999999999</v>
          </cell>
        </row>
        <row r="3023">
          <cell r="B3023">
            <v>73351</v>
          </cell>
          <cell r="C3023" t="str">
            <v>TOMAS CUSINE AUZELLS 18 75X6</v>
          </cell>
          <cell r="D3023" t="str">
            <v>Tomas Cusine Auzells 2018</v>
          </cell>
          <cell r="E3023" t="str">
            <v>EA</v>
          </cell>
          <cell r="F3023">
            <v>6</v>
          </cell>
          <cell r="G3023" t="str">
            <v>75 cl x 6</v>
          </cell>
          <cell r="H3023" t="str">
            <v>U</v>
          </cell>
          <cell r="I3023" t="str">
            <v>Spain</v>
          </cell>
          <cell r="J3023" t="str">
            <v>Spain</v>
          </cell>
          <cell r="K3023" t="str">
            <v>Catalunya</v>
          </cell>
          <cell r="M3023" t="str">
            <v>Good</v>
          </cell>
          <cell r="N3023">
            <v>4.5555000000000003</v>
          </cell>
          <cell r="O3023">
            <v>2.6718999999999999</v>
          </cell>
        </row>
        <row r="3024">
          <cell r="B3024">
            <v>74361</v>
          </cell>
          <cell r="C3024" t="str">
            <v>ORG TOMAS CUSINE AUZELLS 75X6</v>
          </cell>
          <cell r="D3024" t="str">
            <v xml:space="preserve">Tomas Cusine Organic Auzells 
</v>
          </cell>
          <cell r="E3024" t="str">
            <v>EA</v>
          </cell>
          <cell r="F3024">
            <v>6</v>
          </cell>
          <cell r="G3024" t="str">
            <v>75 cl x 6</v>
          </cell>
          <cell r="H3024" t="str">
            <v>S</v>
          </cell>
          <cell r="I3024" t="str">
            <v>Spain</v>
          </cell>
          <cell r="J3024" t="str">
            <v>Spain</v>
          </cell>
          <cell r="K3024" t="str">
            <v>Catalunya</v>
          </cell>
          <cell r="M3024" t="str">
            <v>Good</v>
          </cell>
          <cell r="N3024">
            <v>5.3209999999999997</v>
          </cell>
          <cell r="O3024">
            <v>2.6718999999999999</v>
          </cell>
        </row>
        <row r="3025">
          <cell r="B3025">
            <v>75249</v>
          </cell>
          <cell r="C3025" t="str">
            <v>TOMAS CUSINE AUZ POTM 75</v>
          </cell>
          <cell r="D3025" t="str">
            <v xml:space="preserve">Tomas Cusine Organic Auzells Pale of the Moon 2020
</v>
          </cell>
          <cell r="E3025" t="str">
            <v>EA</v>
          </cell>
          <cell r="F3025">
            <v>6</v>
          </cell>
          <cell r="G3025" t="str">
            <v>75 cl x 6</v>
          </cell>
          <cell r="H3025" t="str">
            <v>S</v>
          </cell>
          <cell r="I3025" t="str">
            <v>Spain</v>
          </cell>
          <cell r="J3025" t="str">
            <v>Spain</v>
          </cell>
          <cell r="K3025" t="str">
            <v>Spain</v>
          </cell>
          <cell r="M3025" t="str">
            <v>Better</v>
          </cell>
          <cell r="N3025">
            <v>5.3209999999999997</v>
          </cell>
          <cell r="O3025">
            <v>2.6718999999999999</v>
          </cell>
        </row>
        <row r="3026">
          <cell r="B3026">
            <v>75250</v>
          </cell>
          <cell r="C3026" t="str">
            <v>TOMAS CUSINE VILO DWTD 75X</v>
          </cell>
          <cell r="D3026" t="str">
            <v xml:space="preserve">Tomas Cusine Vilosell Dance with the Devil 2018
</v>
          </cell>
          <cell r="E3026" t="str">
            <v>EA</v>
          </cell>
          <cell r="F3026">
            <v>6</v>
          </cell>
          <cell r="G3026" t="str">
            <v>75 cl x 6</v>
          </cell>
          <cell r="H3026" t="str">
            <v>S</v>
          </cell>
          <cell r="I3026" t="str">
            <v>Spain</v>
          </cell>
          <cell r="J3026" t="str">
            <v>Spain</v>
          </cell>
          <cell r="K3026" t="str">
            <v>Spain</v>
          </cell>
          <cell r="M3026" t="str">
            <v>Better</v>
          </cell>
          <cell r="N3026">
            <v>5.3209999999999997</v>
          </cell>
          <cell r="O3026">
            <v>2.6718999999999999</v>
          </cell>
        </row>
        <row r="3027">
          <cell r="B3027">
            <v>72540</v>
          </cell>
          <cell r="C3027" t="str">
            <v>ORG TOMAS CUSINE VILOSELL  1.5</v>
          </cell>
          <cell r="D3027" t="str">
            <v>Tomas Cusine Vilosell</v>
          </cell>
          <cell r="E3027" t="str">
            <v>EA</v>
          </cell>
          <cell r="F3027">
            <v>6</v>
          </cell>
          <cell r="G3027" t="str">
            <v>1.5 lt x 6</v>
          </cell>
          <cell r="H3027" t="str">
            <v>U</v>
          </cell>
          <cell r="I3027" t="str">
            <v>Spain</v>
          </cell>
          <cell r="J3027" t="str">
            <v>Spain</v>
          </cell>
          <cell r="K3027" t="str">
            <v>Catalunya</v>
          </cell>
          <cell r="M3027" t="str">
            <v>Better</v>
          </cell>
          <cell r="N3027">
            <v>13.0136</v>
          </cell>
          <cell r="O3027">
            <v>5.3437999999999999</v>
          </cell>
        </row>
        <row r="3028">
          <cell r="B3028">
            <v>41371</v>
          </cell>
          <cell r="C3028" t="str">
            <v>ORG TOMAS CUSINE VILOSELL 75X6</v>
          </cell>
          <cell r="D3028" t="str">
            <v xml:space="preserve">Organic Tomas Cusin Organic Vilosell 2019
</v>
          </cell>
          <cell r="E3028" t="str">
            <v>EA</v>
          </cell>
          <cell r="F3028">
            <v>6</v>
          </cell>
          <cell r="G3028" t="str">
            <v>75 cl x 6</v>
          </cell>
          <cell r="H3028" t="str">
            <v>S</v>
          </cell>
          <cell r="I3028" t="str">
            <v>Spain</v>
          </cell>
          <cell r="J3028" t="str">
            <v>Spain</v>
          </cell>
          <cell r="K3028" t="str">
            <v>Catalunya</v>
          </cell>
          <cell r="M3028" t="str">
            <v>Good</v>
          </cell>
          <cell r="N3028">
            <v>5.3209999999999997</v>
          </cell>
          <cell r="O3028">
            <v>2.6718999999999999</v>
          </cell>
        </row>
        <row r="3029">
          <cell r="B3029">
            <v>74762</v>
          </cell>
          <cell r="C3029" t="str">
            <v>ORG TOMAS CUSINE GEOL 75X6</v>
          </cell>
          <cell r="D3029" t="str">
            <v xml:space="preserve">Tomas Cusine Organic Geol Costers del Segre 2017
</v>
          </cell>
          <cell r="E3029" t="str">
            <v>EA</v>
          </cell>
          <cell r="F3029">
            <v>6</v>
          </cell>
          <cell r="G3029" t="str">
            <v>75 cl x 6</v>
          </cell>
          <cell r="H3029" t="str">
            <v>S</v>
          </cell>
          <cell r="I3029" t="str">
            <v>Spain</v>
          </cell>
          <cell r="J3029" t="str">
            <v>Spain</v>
          </cell>
          <cell r="K3029" t="str">
            <v>Catalunya</v>
          </cell>
          <cell r="M3029" t="str">
            <v>Best</v>
          </cell>
          <cell r="N3029">
            <v>8.4350000000000005</v>
          </cell>
          <cell r="O3029">
            <v>2.6718999999999999</v>
          </cell>
        </row>
        <row r="3030">
          <cell r="B3030">
            <v>42277</v>
          </cell>
          <cell r="C3030" t="str">
            <v>CH LA CROIX FERRANDAT 19 75X6</v>
          </cell>
          <cell r="D3030" t="str">
            <v>Chateau La Croix Ferrandat St-Emilion 2019</v>
          </cell>
          <cell r="E3030" t="str">
            <v>EA</v>
          </cell>
          <cell r="F3030">
            <v>6</v>
          </cell>
          <cell r="G3030" t="str">
            <v>75 cl x 6</v>
          </cell>
          <cell r="H3030" t="str">
            <v>S</v>
          </cell>
          <cell r="I3030" t="str">
            <v>France</v>
          </cell>
          <cell r="J3030" t="str">
            <v>France</v>
          </cell>
          <cell r="K3030" t="str">
            <v>Bordeaux</v>
          </cell>
          <cell r="M3030" t="str">
            <v>Good</v>
          </cell>
          <cell r="N3030">
            <v>4.9063999999999997</v>
          </cell>
          <cell r="O3030">
            <v>2.6718999999999999</v>
          </cell>
        </row>
        <row r="3031">
          <cell r="B3031">
            <v>74519</v>
          </cell>
          <cell r="C3031" t="str">
            <v>CH LA CROIX FERRANDAT 18 75X6</v>
          </cell>
          <cell r="D3031" t="str">
            <v>Chateau La Croix Ferrandat St-Emilion 2018</v>
          </cell>
          <cell r="E3031" t="str">
            <v>EA</v>
          </cell>
          <cell r="F3031">
            <v>6</v>
          </cell>
          <cell r="G3031" t="str">
            <v>75 cl x 6</v>
          </cell>
          <cell r="H3031" t="str">
            <v>U</v>
          </cell>
          <cell r="I3031" t="str">
            <v>France</v>
          </cell>
          <cell r="J3031" t="str">
            <v>France</v>
          </cell>
          <cell r="K3031" t="str">
            <v>Bordeaux</v>
          </cell>
          <cell r="M3031" t="str">
            <v>Good</v>
          </cell>
          <cell r="N3031">
            <v>4.6340000000000003</v>
          </cell>
          <cell r="O3031">
            <v>2.6718999999999999</v>
          </cell>
        </row>
        <row r="3032">
          <cell r="B3032">
            <v>41606</v>
          </cell>
          <cell r="C3032" t="str">
            <v>CHATEAU VIRAMIERE 19 75X12</v>
          </cell>
          <cell r="D3032" t="str">
            <v>Chateau Viramiere St-Emilion Grand Cru 2019</v>
          </cell>
          <cell r="E3032" t="str">
            <v>EA</v>
          </cell>
          <cell r="F3032">
            <v>12</v>
          </cell>
          <cell r="G3032" t="str">
            <v>75 cl x 12</v>
          </cell>
          <cell r="H3032" t="str">
            <v>U</v>
          </cell>
          <cell r="I3032" t="str">
            <v>France</v>
          </cell>
          <cell r="J3032" t="str">
            <v>France</v>
          </cell>
          <cell r="K3032" t="str">
            <v>Bordeaux</v>
          </cell>
          <cell r="M3032" t="str">
            <v>Better</v>
          </cell>
          <cell r="N3032">
            <v>6.8113000000000001</v>
          </cell>
          <cell r="O3032">
            <v>2.6718999999999999</v>
          </cell>
        </row>
        <row r="3033">
          <cell r="B3033">
            <v>45073</v>
          </cell>
          <cell r="C3033" t="str">
            <v>CHATEAU VIRAMIERE 20 75X12</v>
          </cell>
          <cell r="D3033" t="str">
            <v>Chateau Viramiere St-Emilion Grand Cru 2020</v>
          </cell>
          <cell r="E3033" t="str">
            <v>EA</v>
          </cell>
          <cell r="F3033">
            <v>12</v>
          </cell>
          <cell r="G3033" t="str">
            <v>75 cl x 12</v>
          </cell>
          <cell r="H3033" t="str">
            <v>S</v>
          </cell>
          <cell r="I3033" t="str">
            <v>France</v>
          </cell>
          <cell r="J3033" t="str">
            <v>France</v>
          </cell>
          <cell r="K3033" t="str">
            <v>Bordeaux</v>
          </cell>
          <cell r="M3033" t="str">
            <v>Better</v>
          </cell>
          <cell r="N3033">
            <v>6.8113000000000001</v>
          </cell>
          <cell r="O3033">
            <v>2.6718999999999999</v>
          </cell>
        </row>
        <row r="3034">
          <cell r="B3034">
            <v>74000</v>
          </cell>
          <cell r="C3034" t="str">
            <v>CHATEAU VIRAMIERE 16 75X12</v>
          </cell>
          <cell r="D3034" t="str">
            <v>Chateau Viramiere St-Emilion Grand Cru 2016</v>
          </cell>
          <cell r="E3034" t="str">
            <v>EA</v>
          </cell>
          <cell r="F3034">
            <v>12</v>
          </cell>
          <cell r="G3034" t="str">
            <v>75 cl x 12</v>
          </cell>
          <cell r="H3034" t="str">
            <v>U</v>
          </cell>
          <cell r="I3034" t="str">
            <v>France</v>
          </cell>
          <cell r="J3034" t="str">
            <v>France</v>
          </cell>
          <cell r="K3034" t="str">
            <v>Bordeaux</v>
          </cell>
          <cell r="M3034" t="str">
            <v>Better</v>
          </cell>
          <cell r="N3034">
            <v>6.5370999999999997</v>
          </cell>
          <cell r="O3034">
            <v>2.6718999999999999</v>
          </cell>
        </row>
        <row r="3035">
          <cell r="B3035">
            <v>75251</v>
          </cell>
          <cell r="C3035" t="str">
            <v>CHATEAU VIRAMIERE 17 75X12</v>
          </cell>
          <cell r="D3035" t="str">
            <v>Chateau Viramiere St-Emilion Grand Cru 2017</v>
          </cell>
          <cell r="E3035" t="str">
            <v>EA</v>
          </cell>
          <cell r="F3035">
            <v>12</v>
          </cell>
          <cell r="G3035" t="str">
            <v>75 cl x 12</v>
          </cell>
          <cell r="H3035" t="str">
            <v>U</v>
          </cell>
          <cell r="I3035" t="str">
            <v>France</v>
          </cell>
          <cell r="J3035" t="str">
            <v>France</v>
          </cell>
          <cell r="K3035" t="str">
            <v>Bordeaux</v>
          </cell>
          <cell r="M3035" t="str">
            <v>Better</v>
          </cell>
          <cell r="N3035">
            <v>6.5370999999999997</v>
          </cell>
          <cell r="O3035">
            <v>2.6718999999999999</v>
          </cell>
        </row>
        <row r="3036">
          <cell r="B3036">
            <v>41649</v>
          </cell>
          <cell r="C3036" t="str">
            <v>VIETTI VV SCARRONE 19 75X6</v>
          </cell>
          <cell r="D3036" t="str">
            <v>Vietti Barbera d'Alba Vigna Vechio Scarrone 2019</v>
          </cell>
          <cell r="E3036" t="str">
            <v>EA</v>
          </cell>
          <cell r="F3036">
            <v>6</v>
          </cell>
          <cell r="G3036" t="str">
            <v>75 cl x 6</v>
          </cell>
          <cell r="H3036" t="str">
            <v>U</v>
          </cell>
          <cell r="I3036" t="str">
            <v>Italy</v>
          </cell>
          <cell r="J3036" t="str">
            <v>Italy</v>
          </cell>
          <cell r="K3036" t="str">
            <v>Marche</v>
          </cell>
          <cell r="M3036" t="str">
            <v>Best</v>
          </cell>
          <cell r="N3036">
            <v>23.374199999999998</v>
          </cell>
          <cell r="O3036">
            <v>3.2063000000000001</v>
          </cell>
        </row>
        <row r="3037">
          <cell r="B3037">
            <v>42000</v>
          </cell>
          <cell r="C3037" t="str">
            <v>VIETTI LA CRENA  19 75X6</v>
          </cell>
          <cell r="D3037" t="str">
            <v>Vietti Barbera d'Asti Superiore La Crena 2019</v>
          </cell>
          <cell r="E3037" t="str">
            <v>EA</v>
          </cell>
          <cell r="F3037">
            <v>6</v>
          </cell>
          <cell r="G3037" t="str">
            <v>75 cl x 6</v>
          </cell>
          <cell r="H3037" t="str">
            <v>U</v>
          </cell>
          <cell r="I3037" t="str">
            <v>Italy</v>
          </cell>
          <cell r="J3037" t="str">
            <v>Italy</v>
          </cell>
          <cell r="K3037" t="str">
            <v>Piemonte</v>
          </cell>
          <cell r="M3037" t="str">
            <v>Best</v>
          </cell>
          <cell r="N3037">
            <v>20.600200000000001</v>
          </cell>
          <cell r="O3037">
            <v>2.6718999999999999</v>
          </cell>
        </row>
        <row r="3038">
          <cell r="B3038">
            <v>42045</v>
          </cell>
          <cell r="C3038" t="str">
            <v>VIETTI MASSERIA 18 75X6</v>
          </cell>
          <cell r="D3038" t="str">
            <v>Vietti Barbaresco Masseria 2018</v>
          </cell>
          <cell r="E3038" t="str">
            <v>EA</v>
          </cell>
          <cell r="F3038">
            <v>6</v>
          </cell>
          <cell r="G3038" t="str">
            <v>75 cl x 6</v>
          </cell>
          <cell r="H3038" t="str">
            <v>U</v>
          </cell>
          <cell r="I3038" t="str">
            <v>Italy</v>
          </cell>
          <cell r="J3038" t="str">
            <v>Italy</v>
          </cell>
          <cell r="K3038" t="str">
            <v>Piemonte</v>
          </cell>
          <cell r="M3038" t="str">
            <v>Limited Allocation</v>
          </cell>
          <cell r="N3038">
            <v>57.442300000000003</v>
          </cell>
          <cell r="O3038">
            <v>2.6718999999999999</v>
          </cell>
        </row>
        <row r="3039">
          <cell r="B3039">
            <v>42338</v>
          </cell>
          <cell r="C3039" t="str">
            <v>FW VIETTI RONCAGLIE 18 75X6</v>
          </cell>
          <cell r="D3039" t="str">
            <v>Vietti Barbaresco Roncaglie Masseria 2018</v>
          </cell>
          <cell r="E3039" t="str">
            <v>EA</v>
          </cell>
          <cell r="F3039">
            <v>6</v>
          </cell>
          <cell r="G3039" t="str">
            <v>75 cl x 6</v>
          </cell>
          <cell r="H3039" t="str">
            <v>U</v>
          </cell>
          <cell r="I3039" t="str">
            <v>Italy</v>
          </cell>
          <cell r="J3039" t="str">
            <v>Italy</v>
          </cell>
          <cell r="K3039" t="str">
            <v>Campania</v>
          </cell>
          <cell r="L3039" t="str">
            <v>Still Red</v>
          </cell>
          <cell r="M3039" t="str">
            <v>Fine Wine</v>
          </cell>
          <cell r="N3039">
            <v>57.4696</v>
          </cell>
          <cell r="O3039">
            <v>2.6718999999999999</v>
          </cell>
        </row>
        <row r="3040">
          <cell r="B3040">
            <v>42373</v>
          </cell>
          <cell r="C3040" t="str">
            <v>VIETTI LA CRENA  20 75X6</v>
          </cell>
          <cell r="D3040" t="str">
            <v>Vietti Barbera d'Asti Superiore La Crena 2020</v>
          </cell>
          <cell r="E3040" t="str">
            <v>EA</v>
          </cell>
          <cell r="F3040">
            <v>6</v>
          </cell>
          <cell r="G3040" t="str">
            <v>75 cl x 6</v>
          </cell>
          <cell r="H3040" t="str">
            <v>U</v>
          </cell>
          <cell r="I3040" t="str">
            <v>Italy</v>
          </cell>
          <cell r="J3040" t="str">
            <v>Italy</v>
          </cell>
          <cell r="K3040" t="str">
            <v>Piemonte</v>
          </cell>
          <cell r="M3040" t="str">
            <v>Best</v>
          </cell>
          <cell r="N3040">
            <v>20.627500000000001</v>
          </cell>
          <cell r="O3040">
            <v>3.2063000000000001</v>
          </cell>
        </row>
        <row r="3041">
          <cell r="B3041">
            <v>44233</v>
          </cell>
          <cell r="C3041" t="str">
            <v>VIETTI TIMORASSO 21 75X6</v>
          </cell>
          <cell r="D3041" t="str">
            <v>Vietti Timorasso Derthona 2021</v>
          </cell>
          <cell r="E3041" t="str">
            <v>EA</v>
          </cell>
          <cell r="F3041">
            <v>6</v>
          </cell>
          <cell r="G3041" t="str">
            <v>75 cl x 6</v>
          </cell>
          <cell r="H3041" t="str">
            <v>U</v>
          </cell>
          <cell r="I3041" t="str">
            <v>Italy</v>
          </cell>
          <cell r="J3041" t="str">
            <v>Italy</v>
          </cell>
          <cell r="K3041" t="str">
            <v>Campania</v>
          </cell>
          <cell r="M3041" t="str">
            <v>Best</v>
          </cell>
          <cell r="N3041">
            <v>14.0486</v>
          </cell>
          <cell r="O3041">
            <v>2.6718999999999999</v>
          </cell>
        </row>
        <row r="3042">
          <cell r="B3042">
            <v>72735</v>
          </cell>
          <cell r="C3042" t="str">
            <v>VIETTI BAROLO RAVERA 15 75X6</v>
          </cell>
          <cell r="D3042" t="str">
            <v>Vietti Barolo Ravera 2015</v>
          </cell>
          <cell r="E3042" t="str">
            <v>EA</v>
          </cell>
          <cell r="F3042">
            <v>6</v>
          </cell>
          <cell r="G3042" t="str">
            <v>75 cl x 6</v>
          </cell>
          <cell r="H3042" t="str">
            <v>U</v>
          </cell>
          <cell r="I3042" t="str">
            <v>Italy</v>
          </cell>
          <cell r="J3042" t="str">
            <v>Italy</v>
          </cell>
          <cell r="K3042" t="str">
            <v>Piemonte</v>
          </cell>
          <cell r="M3042" t="str">
            <v>Limited Allocation</v>
          </cell>
          <cell r="N3042">
            <v>79.623000000000005</v>
          </cell>
          <cell r="O3042">
            <v>2.6718999999999999</v>
          </cell>
        </row>
        <row r="3043">
          <cell r="B3043">
            <v>73715</v>
          </cell>
          <cell r="C3043" t="str">
            <v>FW VIETTI MASSERIA 17 75X6</v>
          </cell>
          <cell r="D3043" t="str">
            <v>Vietti Barbaresco Masseria 2017</v>
          </cell>
          <cell r="E3043" t="str">
            <v>EA</v>
          </cell>
          <cell r="F3043">
            <v>6</v>
          </cell>
          <cell r="G3043" t="str">
            <v>75 cl x 6</v>
          </cell>
          <cell r="H3043" t="str">
            <v>U</v>
          </cell>
          <cell r="I3043" t="str">
            <v>Italy</v>
          </cell>
          <cell r="J3043" t="str">
            <v>Italy</v>
          </cell>
          <cell r="K3043" t="str">
            <v>Piemonte</v>
          </cell>
          <cell r="M3043" t="str">
            <v>Fine Wine</v>
          </cell>
          <cell r="N3043">
            <v>42.923699999999997</v>
          </cell>
          <cell r="O3043">
            <v>2.6718999999999999</v>
          </cell>
        </row>
        <row r="3044">
          <cell r="B3044">
            <v>73727</v>
          </cell>
          <cell r="C3044" t="str">
            <v>VIETTI LAZZARITO 16 75X6</v>
          </cell>
          <cell r="D3044" t="str">
            <v>Vietti Barolo Lazzarito 2016</v>
          </cell>
          <cell r="E3044" t="str">
            <v>EA</v>
          </cell>
          <cell r="F3044">
            <v>6</v>
          </cell>
          <cell r="G3044" t="str">
            <v>75 cl x 6</v>
          </cell>
          <cell r="H3044" t="str">
            <v>U</v>
          </cell>
          <cell r="I3044" t="str">
            <v>Italy</v>
          </cell>
          <cell r="J3044" t="str">
            <v>Italy</v>
          </cell>
          <cell r="K3044" t="str">
            <v>Piemonte</v>
          </cell>
          <cell r="M3044" t="str">
            <v>Limited Allocation</v>
          </cell>
          <cell r="N3044">
            <v>79.622299999999996</v>
          </cell>
          <cell r="O3044">
            <v>2.6718999999999999</v>
          </cell>
        </row>
        <row r="3045">
          <cell r="B3045">
            <v>74959</v>
          </cell>
          <cell r="C3045" t="str">
            <v>VIETTI BAROLO ROCCHE 17 75X6</v>
          </cell>
          <cell r="D3045" t="str">
            <v>Vietti Barolo Rocche 2017</v>
          </cell>
          <cell r="E3045" t="str">
            <v>EA</v>
          </cell>
          <cell r="F3045">
            <v>6</v>
          </cell>
          <cell r="G3045" t="str">
            <v>75 cl x 6</v>
          </cell>
          <cell r="H3045" t="str">
            <v>U</v>
          </cell>
          <cell r="I3045" t="str">
            <v>Italy</v>
          </cell>
          <cell r="J3045" t="str">
            <v>Italy</v>
          </cell>
          <cell r="K3045" t="str">
            <v>Piemonte</v>
          </cell>
          <cell r="M3045" t="str">
            <v>Limited Allocation</v>
          </cell>
          <cell r="N3045">
            <v>79.622299999999996</v>
          </cell>
          <cell r="O3045">
            <v>2.6718999999999999</v>
          </cell>
        </row>
        <row r="3046">
          <cell r="B3046">
            <v>74962</v>
          </cell>
          <cell r="C3046" t="str">
            <v>VIETTI BAROLO RAVERA 17 75X6</v>
          </cell>
          <cell r="D3046" t="str">
            <v>Vietti Barolo Ravera 2017</v>
          </cell>
          <cell r="E3046" t="str">
            <v>EA</v>
          </cell>
          <cell r="F3046">
            <v>6</v>
          </cell>
          <cell r="G3046" t="str">
            <v>75 cl x 6</v>
          </cell>
          <cell r="H3046" t="str">
            <v>U</v>
          </cell>
          <cell r="I3046" t="str">
            <v>Italy</v>
          </cell>
          <cell r="J3046" t="str">
            <v>Italy</v>
          </cell>
          <cell r="K3046" t="str">
            <v>Piemonte</v>
          </cell>
          <cell r="M3046" t="str">
            <v>Fine Wine</v>
          </cell>
          <cell r="N3046">
            <v>79.622299999999996</v>
          </cell>
          <cell r="O3046">
            <v>2.6718999999999999</v>
          </cell>
        </row>
        <row r="3047">
          <cell r="B3047">
            <v>74968</v>
          </cell>
          <cell r="C3047" t="str">
            <v>VIETTI LA CRENA 18 75X6</v>
          </cell>
          <cell r="D3047" t="str">
            <v>Vietti Barbera d'Asti Superiore La Crena 2018</v>
          </cell>
          <cell r="E3047" t="str">
            <v>EA</v>
          </cell>
          <cell r="F3047">
            <v>6</v>
          </cell>
          <cell r="G3047" t="str">
            <v>75 cl x 6</v>
          </cell>
          <cell r="H3047" t="str">
            <v>U</v>
          </cell>
          <cell r="I3047" t="str">
            <v>Italy</v>
          </cell>
          <cell r="J3047" t="str">
            <v>Italy</v>
          </cell>
          <cell r="K3047" t="str">
            <v>Piemonte</v>
          </cell>
          <cell r="M3047" t="str">
            <v>Best</v>
          </cell>
          <cell r="N3047">
            <v>18.2744</v>
          </cell>
          <cell r="O3047">
            <v>2.6718999999999999</v>
          </cell>
        </row>
        <row r="3048">
          <cell r="B3048">
            <v>75406</v>
          </cell>
          <cell r="C3048" t="str">
            <v>VIETTI TIMORASSO 19 75X6</v>
          </cell>
          <cell r="D3048" t="str">
            <v>Vietti Timorasso Derthona 2019</v>
          </cell>
          <cell r="E3048" t="str">
            <v>EA</v>
          </cell>
          <cell r="F3048">
            <v>6</v>
          </cell>
          <cell r="G3048" t="str">
            <v>75 cl x 6</v>
          </cell>
          <cell r="H3048" t="str">
            <v>U</v>
          </cell>
          <cell r="I3048" t="str">
            <v>Italy</v>
          </cell>
          <cell r="J3048" t="str">
            <v>Italy</v>
          </cell>
          <cell r="K3048" t="str">
            <v>Campania</v>
          </cell>
          <cell r="M3048" t="str">
            <v>Best</v>
          </cell>
          <cell r="N3048">
            <v>11.8644</v>
          </cell>
          <cell r="O3048">
            <v>2.6718999999999999</v>
          </cell>
        </row>
        <row r="3049">
          <cell r="B3049">
            <v>4215717</v>
          </cell>
          <cell r="C3049" t="str">
            <v>VIETTI CASTIGLIONE 17 75X6</v>
          </cell>
          <cell r="D3049" t="str">
            <v>Vietti Barolo Castiglione 2017</v>
          </cell>
          <cell r="E3049" t="str">
            <v>EA</v>
          </cell>
          <cell r="F3049">
            <v>6</v>
          </cell>
          <cell r="G3049" t="str">
            <v>75 cl x 6</v>
          </cell>
          <cell r="H3049" t="str">
            <v>U</v>
          </cell>
          <cell r="I3049" t="str">
            <v>Italy</v>
          </cell>
          <cell r="J3049" t="str">
            <v>Italy</v>
          </cell>
          <cell r="K3049" t="str">
            <v>Piemonte</v>
          </cell>
          <cell r="M3049" t="str">
            <v>Best</v>
          </cell>
          <cell r="N3049">
            <v>23.331399999999999</v>
          </cell>
          <cell r="O3049">
            <v>2.6718999999999999</v>
          </cell>
        </row>
        <row r="3050">
          <cell r="B3050">
            <v>4215718</v>
          </cell>
          <cell r="C3050" t="str">
            <v>VIETTI CASTIGLIONE 18 75X6</v>
          </cell>
          <cell r="D3050" t="str">
            <v>Vietti Barolo Castiglione 2018</v>
          </cell>
          <cell r="E3050" t="str">
            <v>EA</v>
          </cell>
          <cell r="F3050">
            <v>6</v>
          </cell>
          <cell r="G3050" t="str">
            <v>75 cl x 6</v>
          </cell>
          <cell r="H3050" t="str">
            <v>U</v>
          </cell>
          <cell r="I3050" t="str">
            <v>Italy</v>
          </cell>
          <cell r="J3050" t="str">
            <v>Italy</v>
          </cell>
          <cell r="K3050" t="str">
            <v>Piemonte</v>
          </cell>
          <cell r="M3050" t="str">
            <v>Best</v>
          </cell>
          <cell r="N3050">
            <v>25.890699999999999</v>
          </cell>
          <cell r="O3050">
            <v>2.6718999999999999</v>
          </cell>
        </row>
        <row r="3051">
          <cell r="B3051">
            <v>4215719</v>
          </cell>
          <cell r="C3051" t="str">
            <v>VIETTI CASTIGLIONE 19 75X6</v>
          </cell>
          <cell r="D3051" t="str">
            <v>Vietti Barolo Castiglione 2018</v>
          </cell>
          <cell r="E3051" t="str">
            <v>EA</v>
          </cell>
          <cell r="F3051">
            <v>6</v>
          </cell>
          <cell r="G3051" t="str">
            <v>75 cl x 6</v>
          </cell>
          <cell r="H3051" t="str">
            <v>U</v>
          </cell>
          <cell r="I3051" t="str">
            <v>Italy</v>
          </cell>
          <cell r="J3051" t="str">
            <v>Italy</v>
          </cell>
          <cell r="K3051" t="str">
            <v>Piemonte</v>
          </cell>
          <cell r="M3051" t="str">
            <v>Best</v>
          </cell>
          <cell r="N3051">
            <v>25.890699999999999</v>
          </cell>
          <cell r="O3051">
            <v>2.6718999999999999</v>
          </cell>
        </row>
        <row r="3052">
          <cell r="B3052">
            <v>7456319</v>
          </cell>
          <cell r="C3052" t="str">
            <v>VIETTI CASCINETTA MOSC 19 75X6</v>
          </cell>
          <cell r="D3052" t="str">
            <v>Vietti Cascinetta Moscato d'Asti 2019</v>
          </cell>
          <cell r="E3052" t="str">
            <v>EA</v>
          </cell>
          <cell r="F3052">
            <v>6</v>
          </cell>
          <cell r="G3052" t="str">
            <v>75 cl x 6</v>
          </cell>
          <cell r="H3052" t="str">
            <v>U</v>
          </cell>
          <cell r="I3052" t="str">
            <v>Italy</v>
          </cell>
          <cell r="J3052" t="str">
            <v>Italy</v>
          </cell>
          <cell r="K3052" t="str">
            <v>Piemonte</v>
          </cell>
          <cell r="M3052" t="str">
            <v>Better</v>
          </cell>
          <cell r="N3052">
            <v>6.9364999999999997</v>
          </cell>
          <cell r="O3052">
            <v>1.0218</v>
          </cell>
        </row>
        <row r="3053">
          <cell r="B3053">
            <v>7456320</v>
          </cell>
          <cell r="C3053" t="str">
            <v>VIETTI CASCINETTA MOSC 20 75X6</v>
          </cell>
          <cell r="D3053" t="str">
            <v>Vietti Cascinetta Moscato d'Asti 2020</v>
          </cell>
          <cell r="E3053" t="str">
            <v>EA</v>
          </cell>
          <cell r="F3053">
            <v>6</v>
          </cell>
          <cell r="G3053" t="str">
            <v>75 cl x 6</v>
          </cell>
          <cell r="H3053" t="str">
            <v>U</v>
          </cell>
          <cell r="I3053" t="str">
            <v>Italy</v>
          </cell>
          <cell r="J3053" t="str">
            <v>Italy</v>
          </cell>
          <cell r="K3053" t="str">
            <v>Piemonte</v>
          </cell>
          <cell r="M3053" t="str">
            <v>Better</v>
          </cell>
          <cell r="N3053">
            <v>7.3818999999999999</v>
          </cell>
          <cell r="O3053">
            <v>0.92889999999999995</v>
          </cell>
        </row>
        <row r="3054">
          <cell r="B3054">
            <v>7456322</v>
          </cell>
          <cell r="C3054" t="str">
            <v>VIETTI CASCINETTA MOSC 22 75X6</v>
          </cell>
          <cell r="D3054" t="str">
            <v>Vietti Cascinetta Moscato d'Asti 2022</v>
          </cell>
          <cell r="E3054" t="str">
            <v>EA</v>
          </cell>
          <cell r="F3054">
            <v>6</v>
          </cell>
          <cell r="G3054" t="str">
            <v>75 cl x 6</v>
          </cell>
          <cell r="H3054" t="str">
            <v>U</v>
          </cell>
          <cell r="I3054" t="str">
            <v>Italy</v>
          </cell>
          <cell r="J3054" t="str">
            <v>Italy</v>
          </cell>
          <cell r="K3054" t="str">
            <v>Piemonte</v>
          </cell>
          <cell r="M3054" t="str">
            <v>Better</v>
          </cell>
          <cell r="N3054">
            <v>7.3818999999999999</v>
          </cell>
          <cell r="O3054">
            <v>0.92889999999999995</v>
          </cell>
        </row>
        <row r="3055">
          <cell r="B3055">
            <v>7495519</v>
          </cell>
          <cell r="C3055" t="str">
            <v>VIETTI ROERO ARNEIS 19 75X6</v>
          </cell>
          <cell r="D3055" t="str">
            <v>Vietti Roero Arneis 2019</v>
          </cell>
          <cell r="E3055" t="str">
            <v>EA</v>
          </cell>
          <cell r="F3055">
            <v>6</v>
          </cell>
          <cell r="G3055" t="str">
            <v>75 cl x 6</v>
          </cell>
          <cell r="H3055" t="str">
            <v>U</v>
          </cell>
          <cell r="I3055" t="str">
            <v>Italy</v>
          </cell>
          <cell r="J3055" t="str">
            <v>Italy</v>
          </cell>
          <cell r="K3055" t="str">
            <v>Piemonte</v>
          </cell>
          <cell r="M3055" t="str">
            <v>Best</v>
          </cell>
          <cell r="N3055">
            <v>7.6875999999999998</v>
          </cell>
          <cell r="O3055">
            <v>2.6718999999999999</v>
          </cell>
        </row>
        <row r="3056">
          <cell r="B3056">
            <v>7495520</v>
          </cell>
          <cell r="C3056" t="str">
            <v>VIETTI ROERO ARNEIS 20 75X6</v>
          </cell>
          <cell r="D3056" t="str">
            <v>Vietti Roero Arneis 2020</v>
          </cell>
          <cell r="E3056" t="str">
            <v>EA</v>
          </cell>
          <cell r="F3056">
            <v>6</v>
          </cell>
          <cell r="G3056" t="str">
            <v>75 cl x 6</v>
          </cell>
          <cell r="H3056" t="str">
            <v>U</v>
          </cell>
          <cell r="I3056" t="str">
            <v>Italy</v>
          </cell>
          <cell r="J3056" t="str">
            <v>Italy</v>
          </cell>
          <cell r="K3056" t="str">
            <v>Piemonte</v>
          </cell>
          <cell r="M3056" t="str">
            <v>Best</v>
          </cell>
          <cell r="N3056">
            <v>8.6976999999999993</v>
          </cell>
          <cell r="O3056">
            <v>2.6718999999999999</v>
          </cell>
        </row>
        <row r="3057">
          <cell r="B3057">
            <v>7495521</v>
          </cell>
          <cell r="C3057" t="str">
            <v>VIETTI ROERO ARNEIS 75X6</v>
          </cell>
          <cell r="D3057" t="str">
            <v>Vietti Roero Arneis 2021</v>
          </cell>
          <cell r="E3057" t="str">
            <v>EA</v>
          </cell>
          <cell r="F3057">
            <v>6</v>
          </cell>
          <cell r="G3057" t="str">
            <v>75 cl x 6</v>
          </cell>
          <cell r="H3057" t="str">
            <v>U</v>
          </cell>
          <cell r="I3057" t="str">
            <v>Italy</v>
          </cell>
          <cell r="J3057" t="str">
            <v>Italy</v>
          </cell>
          <cell r="K3057" t="str">
            <v>50q</v>
          </cell>
          <cell r="M3057" t="str">
            <v>Best</v>
          </cell>
          <cell r="N3057">
            <v>8.6976999999999993</v>
          </cell>
          <cell r="O3057">
            <v>2.6718999999999999</v>
          </cell>
        </row>
        <row r="3058">
          <cell r="B3058">
            <v>7495522</v>
          </cell>
          <cell r="C3058" t="str">
            <v>VIETTI ROERO ARNEIS 22 75X6</v>
          </cell>
          <cell r="D3058" t="str">
            <v>Vietti Roero Arneis 2022</v>
          </cell>
          <cell r="E3058" t="str">
            <v>EA</v>
          </cell>
          <cell r="F3058">
            <v>6</v>
          </cell>
          <cell r="G3058" t="str">
            <v>75 cl x 6</v>
          </cell>
          <cell r="H3058" t="str">
            <v>U</v>
          </cell>
          <cell r="I3058" t="str">
            <v>Italy</v>
          </cell>
          <cell r="J3058" t="str">
            <v>Italy</v>
          </cell>
          <cell r="K3058" t="str">
            <v>Piemonte</v>
          </cell>
          <cell r="M3058" t="str">
            <v>Best</v>
          </cell>
          <cell r="N3058">
            <v>8.6976999999999993</v>
          </cell>
          <cell r="O3058">
            <v>2.6718999999999999</v>
          </cell>
        </row>
        <row r="3059">
          <cell r="B3059">
            <v>7495617</v>
          </cell>
          <cell r="C3059" t="str">
            <v>VIETTI DOLCETTO TRE VIG17 75X6</v>
          </cell>
          <cell r="D3059" t="str">
            <v>Vietti Dolcetto d'Alba Tre Vigne 2017</v>
          </cell>
          <cell r="E3059" t="str">
            <v>EA</v>
          </cell>
          <cell r="F3059">
            <v>6</v>
          </cell>
          <cell r="G3059" t="str">
            <v>75 cl x 6</v>
          </cell>
          <cell r="H3059" t="str">
            <v>U</v>
          </cell>
          <cell r="I3059" t="str">
            <v>Italy</v>
          </cell>
          <cell r="J3059" t="str">
            <v>Italy</v>
          </cell>
          <cell r="K3059" t="str">
            <v>Piemonte</v>
          </cell>
          <cell r="M3059" t="str">
            <v>Better</v>
          </cell>
          <cell r="N3059">
            <v>8.3475000000000001</v>
          </cell>
          <cell r="O3059">
            <v>2.6718999999999999</v>
          </cell>
        </row>
        <row r="3060">
          <cell r="B3060">
            <v>7495618</v>
          </cell>
          <cell r="C3060" t="str">
            <v>VIETTI DOLCETTO TRE VIG18 75X6</v>
          </cell>
          <cell r="D3060" t="str">
            <v>Vietti Dolcetto d'Alba Tre Vigne 2018</v>
          </cell>
          <cell r="E3060" t="str">
            <v>EA</v>
          </cell>
          <cell r="F3060">
            <v>6</v>
          </cell>
          <cell r="G3060" t="str">
            <v>75 cl x 6</v>
          </cell>
          <cell r="H3060" t="str">
            <v>U</v>
          </cell>
          <cell r="I3060" t="str">
            <v>Italy</v>
          </cell>
          <cell r="J3060" t="str">
            <v>Italy</v>
          </cell>
          <cell r="K3060" t="str">
            <v>Piemonte</v>
          </cell>
          <cell r="M3060" t="str">
            <v>Better</v>
          </cell>
          <cell r="N3060">
            <v>8.3475000000000001</v>
          </cell>
          <cell r="O3060">
            <v>2.6718999999999999</v>
          </cell>
        </row>
        <row r="3061">
          <cell r="B3061">
            <v>7495619</v>
          </cell>
          <cell r="C3061" t="str">
            <v>VIETTI DOLCETTO TRE VIG19 75X6</v>
          </cell>
          <cell r="D3061" t="str">
            <v>Vietti Dolcetto d'Alba Tre Vigne 2019</v>
          </cell>
          <cell r="E3061" t="str">
            <v>EA</v>
          </cell>
          <cell r="F3061">
            <v>6</v>
          </cell>
          <cell r="G3061" t="str">
            <v>75 cl x 6</v>
          </cell>
          <cell r="H3061" t="str">
            <v>U</v>
          </cell>
          <cell r="I3061" t="str">
            <v>Italy</v>
          </cell>
          <cell r="J3061" t="str">
            <v>Italy</v>
          </cell>
          <cell r="K3061" t="str">
            <v>Piemonte</v>
          </cell>
          <cell r="M3061" t="str">
            <v>Better</v>
          </cell>
          <cell r="N3061">
            <v>8.3475000000000001</v>
          </cell>
          <cell r="O3061">
            <v>2.6718999999999999</v>
          </cell>
        </row>
        <row r="3062">
          <cell r="B3062">
            <v>7495620</v>
          </cell>
          <cell r="C3062" t="str">
            <v>VIETTI DOLCETTO TRE VIG20 75X6</v>
          </cell>
          <cell r="D3062" t="str">
            <v>Vietti Dolcetto d'Alba Tre Vigne 2020</v>
          </cell>
          <cell r="E3062" t="str">
            <v>EA</v>
          </cell>
          <cell r="F3062">
            <v>6</v>
          </cell>
          <cell r="G3062" t="str">
            <v>75 cl x 6</v>
          </cell>
          <cell r="H3062" t="str">
            <v>U</v>
          </cell>
          <cell r="I3062" t="str">
            <v>Italy</v>
          </cell>
          <cell r="J3062" t="str">
            <v>Italy</v>
          </cell>
          <cell r="K3062" t="str">
            <v>Piemonte</v>
          </cell>
          <cell r="M3062" t="str">
            <v>Better</v>
          </cell>
          <cell r="N3062">
            <v>8.1274999999999995</v>
          </cell>
          <cell r="O3062">
            <v>2.6718999999999999</v>
          </cell>
        </row>
        <row r="3063">
          <cell r="B3063">
            <v>7496918</v>
          </cell>
          <cell r="C3063" t="str">
            <v>VIETTI BARB D'ALBA TRE 18 75X6</v>
          </cell>
          <cell r="D3063" t="str">
            <v>Vietti Barbera d'Alba Tre Vigne 2018</v>
          </cell>
          <cell r="E3063" t="str">
            <v>EA</v>
          </cell>
          <cell r="F3063">
            <v>6</v>
          </cell>
          <cell r="G3063" t="str">
            <v>75 cl x 6</v>
          </cell>
          <cell r="H3063" t="str">
            <v>S</v>
          </cell>
          <cell r="I3063" t="str">
            <v>Italy</v>
          </cell>
          <cell r="J3063" t="str">
            <v>Italy</v>
          </cell>
          <cell r="K3063" t="str">
            <v>Piemonte</v>
          </cell>
          <cell r="M3063" t="str">
            <v>Best</v>
          </cell>
          <cell r="N3063">
            <v>7.4676</v>
          </cell>
          <cell r="O3063">
            <v>2.6718999999999999</v>
          </cell>
        </row>
        <row r="3064">
          <cell r="B3064">
            <v>7496919</v>
          </cell>
          <cell r="C3064" t="str">
            <v>VIETTI BARB D'ALBA TRE 19 75X6</v>
          </cell>
          <cell r="D3064" t="str">
            <v>Vietti Barbera d'Alba Tre Vigne 2019</v>
          </cell>
          <cell r="E3064" t="str">
            <v>EA</v>
          </cell>
          <cell r="F3064">
            <v>6</v>
          </cell>
          <cell r="G3064" t="str">
            <v>75 cl x 6</v>
          </cell>
          <cell r="H3064" t="str">
            <v>U</v>
          </cell>
          <cell r="I3064" t="str">
            <v>Italy</v>
          </cell>
          <cell r="J3064" t="str">
            <v>Italy</v>
          </cell>
          <cell r="K3064" t="str">
            <v>Piemonte</v>
          </cell>
          <cell r="M3064" t="str">
            <v>Best</v>
          </cell>
          <cell r="N3064">
            <v>7.4919000000000002</v>
          </cell>
          <cell r="O3064">
            <v>2.6718999999999999</v>
          </cell>
        </row>
        <row r="3065">
          <cell r="B3065">
            <v>7496921</v>
          </cell>
          <cell r="C3065" t="str">
            <v>VIETTI BARB D'ALBA TRE 21 75X6</v>
          </cell>
          <cell r="D3065" t="str">
            <v>Vietti Barbera d'Alba Tre Vigne 2021</v>
          </cell>
          <cell r="E3065" t="str">
            <v>EA</v>
          </cell>
          <cell r="F3065">
            <v>6</v>
          </cell>
          <cell r="G3065" t="str">
            <v>75 cl x 6</v>
          </cell>
          <cell r="H3065" t="str">
            <v>U</v>
          </cell>
          <cell r="I3065" t="str">
            <v>Italy</v>
          </cell>
          <cell r="J3065" t="str">
            <v>Italy</v>
          </cell>
          <cell r="K3065" t="str">
            <v>Piemonte</v>
          </cell>
          <cell r="M3065" t="str">
            <v>Best</v>
          </cell>
          <cell r="N3065">
            <v>8.1274999999999995</v>
          </cell>
          <cell r="O3065">
            <v>2.6718999999999999</v>
          </cell>
        </row>
        <row r="3066">
          <cell r="B3066">
            <v>7626817</v>
          </cell>
          <cell r="C3066" t="str">
            <v>VIETTI PERBACCO 17 75X6</v>
          </cell>
          <cell r="D3066" t="str">
            <v>Vietti Perbacco Nebbiolo 2017</v>
          </cell>
          <cell r="E3066" t="str">
            <v>EA</v>
          </cell>
          <cell r="F3066">
            <v>6</v>
          </cell>
          <cell r="G3066" t="str">
            <v>75 cl x 6</v>
          </cell>
          <cell r="H3066" t="str">
            <v>U</v>
          </cell>
          <cell r="I3066" t="str">
            <v>Italy</v>
          </cell>
          <cell r="J3066" t="str">
            <v>Italy</v>
          </cell>
          <cell r="K3066" t="str">
            <v>Piemonte</v>
          </cell>
          <cell r="M3066" t="str">
            <v>Best</v>
          </cell>
          <cell r="N3066">
            <v>8.7851999999999997</v>
          </cell>
          <cell r="O3066">
            <v>2.6718999999999999</v>
          </cell>
        </row>
        <row r="3067">
          <cell r="B3067">
            <v>7626819</v>
          </cell>
          <cell r="C3067" t="str">
            <v>VIETTI PERBACCO 19 75X6</v>
          </cell>
          <cell r="D3067" t="str">
            <v>Vietti Perbacco Nebbiolo 2019</v>
          </cell>
          <cell r="E3067" t="str">
            <v>EA</v>
          </cell>
          <cell r="F3067">
            <v>6</v>
          </cell>
          <cell r="G3067" t="str">
            <v>75 cl x 6</v>
          </cell>
          <cell r="H3067" t="str">
            <v>S</v>
          </cell>
          <cell r="I3067" t="str">
            <v>Italy</v>
          </cell>
          <cell r="J3067" t="str">
            <v>Italy</v>
          </cell>
          <cell r="K3067" t="str">
            <v>Piemonte</v>
          </cell>
          <cell r="M3067" t="str">
            <v>Best</v>
          </cell>
          <cell r="N3067">
            <v>10.775700000000001</v>
          </cell>
          <cell r="O3067">
            <v>2.6718999999999999</v>
          </cell>
        </row>
        <row r="3068">
          <cell r="B3068">
            <v>7626820</v>
          </cell>
          <cell r="C3068" t="str">
            <v>VIETTI PERBACCO 20 75X6</v>
          </cell>
          <cell r="D3068" t="str">
            <v>Vietti Perbacco Nebbiolo 2020</v>
          </cell>
          <cell r="E3068" t="str">
            <v>EA</v>
          </cell>
          <cell r="F3068">
            <v>6</v>
          </cell>
          <cell r="G3068" t="str">
            <v>75 cl x 6</v>
          </cell>
          <cell r="H3068" t="str">
            <v>U</v>
          </cell>
          <cell r="I3068" t="str">
            <v>Italy</v>
          </cell>
          <cell r="J3068" t="str">
            <v>Italy</v>
          </cell>
          <cell r="K3068" t="str">
            <v>Piemonte</v>
          </cell>
          <cell r="M3068" t="str">
            <v>Best</v>
          </cell>
          <cell r="N3068">
            <v>9.9258000000000006</v>
          </cell>
          <cell r="O3068">
            <v>2.6718999999999999</v>
          </cell>
        </row>
        <row r="3069">
          <cell r="B3069">
            <v>42339</v>
          </cell>
          <cell r="C3069" t="str">
            <v>VIETTI CASTIGLIONE 18 37.5X12</v>
          </cell>
          <cell r="D3069" t="str">
            <v>Vietti Barolo Castiglione 2018</v>
          </cell>
          <cell r="E3069" t="str">
            <v>EA</v>
          </cell>
          <cell r="F3069">
            <v>12</v>
          </cell>
          <cell r="G3069" t="str">
            <v>37.5 cl x 12</v>
          </cell>
          <cell r="H3069" t="str">
            <v>U</v>
          </cell>
          <cell r="I3069" t="str">
            <v>Italy</v>
          </cell>
          <cell r="J3069" t="str">
            <v>Italy</v>
          </cell>
          <cell r="K3069" t="str">
            <v>Campania</v>
          </cell>
          <cell r="L3069" t="str">
            <v>Still Red</v>
          </cell>
          <cell r="M3069" t="str">
            <v>Limited Allocation</v>
          </cell>
          <cell r="N3069">
            <v>13.822699999999999</v>
          </cell>
          <cell r="O3069">
            <v>1.3359000000000001</v>
          </cell>
        </row>
        <row r="3070">
          <cell r="B3070">
            <v>42976</v>
          </cell>
          <cell r="C3070" t="str">
            <v>FC VIETTI CASCINETT 21 37.5X12</v>
          </cell>
          <cell r="D3070" t="str">
            <v>Vietti Cascinetta Moscato d'Asti 2021</v>
          </cell>
          <cell r="E3070" t="str">
            <v>EA</v>
          </cell>
          <cell r="F3070">
            <v>12</v>
          </cell>
          <cell r="G3070" t="str">
            <v>37.5 cl x 12</v>
          </cell>
          <cell r="H3070" t="str">
            <v>U</v>
          </cell>
          <cell r="I3070" t="str">
            <v>Italy</v>
          </cell>
          <cell r="J3070" t="str">
            <v>Italy</v>
          </cell>
          <cell r="K3070" t="str">
            <v>Piemonte</v>
          </cell>
          <cell r="M3070" t="str">
            <v>Better</v>
          </cell>
          <cell r="N3070">
            <v>4.3353999999999999</v>
          </cell>
          <cell r="O3070">
            <v>0.46439999999999998</v>
          </cell>
        </row>
        <row r="3071">
          <cell r="B3071">
            <v>43979</v>
          </cell>
          <cell r="C3071" t="str">
            <v>FC VIETTI CASCINETT 22 37.5X12</v>
          </cell>
          <cell r="D3071" t="str">
            <v>Vietti Cascinetta Moscato d'Asti 2022</v>
          </cell>
          <cell r="E3071" t="str">
            <v>EA</v>
          </cell>
          <cell r="F3071">
            <v>12</v>
          </cell>
          <cell r="G3071" t="str">
            <v>37.5 cl x 12</v>
          </cell>
          <cell r="H3071" t="str">
            <v>U</v>
          </cell>
          <cell r="I3071" t="str">
            <v>Italy</v>
          </cell>
          <cell r="J3071" t="str">
            <v>Italy</v>
          </cell>
          <cell r="K3071" t="str">
            <v>Piemonte</v>
          </cell>
          <cell r="M3071" t="str">
            <v>Better</v>
          </cell>
          <cell r="N3071">
            <v>4.3490000000000002</v>
          </cell>
          <cell r="O3071">
            <v>0.46439999999999998</v>
          </cell>
        </row>
        <row r="3072">
          <cell r="B3072">
            <v>74564</v>
          </cell>
          <cell r="C3072" t="str">
            <v>FC VIETTI CASCINETT 20 37.5X12</v>
          </cell>
          <cell r="D3072" t="str">
            <v>Vietti Cascinetta Moscato d'Asti 2020</v>
          </cell>
          <cell r="E3072" t="str">
            <v>EA</v>
          </cell>
          <cell r="F3072">
            <v>12</v>
          </cell>
          <cell r="G3072" t="str">
            <v>37.5 cl x 12</v>
          </cell>
          <cell r="H3072" t="str">
            <v>U</v>
          </cell>
          <cell r="I3072" t="str">
            <v>Italy</v>
          </cell>
          <cell r="J3072" t="str">
            <v>Italy</v>
          </cell>
          <cell r="K3072" t="str">
            <v>Piemonte</v>
          </cell>
          <cell r="M3072" t="str">
            <v>Better</v>
          </cell>
          <cell r="N3072">
            <v>3.8675000000000002</v>
          </cell>
          <cell r="O3072">
            <v>0.46439999999999998</v>
          </cell>
        </row>
        <row r="3073">
          <cell r="B3073">
            <v>73726</v>
          </cell>
          <cell r="C3073" t="str">
            <v>VIETTI BAROLO LAZZARITO16 3LX1</v>
          </cell>
          <cell r="D3073" t="str">
            <v>Vietti Barolo Lazzarito 2016</v>
          </cell>
          <cell r="E3073" t="str">
            <v>CS</v>
          </cell>
          <cell r="F3073">
            <v>1</v>
          </cell>
          <cell r="G3073" t="str">
            <v>3 lt x 1</v>
          </cell>
          <cell r="H3073" t="str">
            <v>U</v>
          </cell>
          <cell r="I3073" t="str">
            <v>Italy</v>
          </cell>
          <cell r="J3073" t="str">
            <v>Italy</v>
          </cell>
          <cell r="K3073" t="str">
            <v>Piemonte</v>
          </cell>
          <cell r="M3073" t="str">
            <v>Limited Allocation</v>
          </cell>
          <cell r="N3073">
            <v>340.779</v>
          </cell>
          <cell r="O3073">
            <v>10.6875</v>
          </cell>
        </row>
        <row r="3074">
          <cell r="B3074">
            <v>74958</v>
          </cell>
          <cell r="C3074" t="str">
            <v>VIETTI ROCCHE DI CASTIG17 3LX1</v>
          </cell>
          <cell r="D3074" t="str">
            <v>Vietti Barolo Rocche Castiglione 2017</v>
          </cell>
          <cell r="E3074" t="str">
            <v>CS</v>
          </cell>
          <cell r="F3074">
            <v>1</v>
          </cell>
          <cell r="G3074" t="str">
            <v>3 lt x 1</v>
          </cell>
          <cell r="H3074" t="str">
            <v>U</v>
          </cell>
          <cell r="I3074" t="str">
            <v>Italy</v>
          </cell>
          <cell r="J3074" t="str">
            <v>Italy</v>
          </cell>
          <cell r="K3074" t="str">
            <v>Piemonte</v>
          </cell>
          <cell r="M3074" t="str">
            <v>Limited Allocation</v>
          </cell>
          <cell r="N3074">
            <v>340.779</v>
          </cell>
          <cell r="O3074">
            <v>10.6875</v>
          </cell>
        </row>
        <row r="3075">
          <cell r="B3075">
            <v>74964</v>
          </cell>
          <cell r="C3075" t="str">
            <v>VIETTI BAROLO LAZZARITO17 3LX1</v>
          </cell>
          <cell r="D3075" t="str">
            <v>Vietti Barolo Lazzarito 2017</v>
          </cell>
          <cell r="E3075" t="str">
            <v>CS</v>
          </cell>
          <cell r="F3075">
            <v>1</v>
          </cell>
          <cell r="G3075" t="str">
            <v>3 lt x 1</v>
          </cell>
          <cell r="H3075" t="str">
            <v>U</v>
          </cell>
          <cell r="I3075" t="str">
            <v>Italy</v>
          </cell>
          <cell r="J3075" t="str">
            <v>Italy</v>
          </cell>
          <cell r="K3075" t="str">
            <v>Piemonte</v>
          </cell>
          <cell r="M3075" t="str">
            <v>Limited Allocation</v>
          </cell>
          <cell r="N3075">
            <v>340.779</v>
          </cell>
          <cell r="O3075">
            <v>10.6875</v>
          </cell>
        </row>
        <row r="3076">
          <cell r="B3076">
            <v>74979</v>
          </cell>
          <cell r="C3076" t="str">
            <v>VIETTI BRUNATE 17 3LX1</v>
          </cell>
          <cell r="D3076" t="str">
            <v>Vietti Barolo Brunate 2017</v>
          </cell>
          <cell r="E3076" t="str">
            <v>CS</v>
          </cell>
          <cell r="F3076">
            <v>1</v>
          </cell>
          <cell r="G3076" t="str">
            <v>3 lt x 1</v>
          </cell>
          <cell r="H3076" t="str">
            <v>U</v>
          </cell>
          <cell r="I3076" t="str">
            <v>Italy</v>
          </cell>
          <cell r="J3076" t="str">
            <v>Italy</v>
          </cell>
          <cell r="K3076" t="str">
            <v>Piemonte</v>
          </cell>
          <cell r="M3076" t="str">
            <v>Limited Allocation</v>
          </cell>
          <cell r="N3076">
            <v>340.779</v>
          </cell>
          <cell r="O3076">
            <v>10.6875</v>
          </cell>
        </row>
        <row r="3077">
          <cell r="B3077">
            <v>44259</v>
          </cell>
          <cell r="C3077" t="str">
            <v>VIETTI BRUNATE 19 1.5X1</v>
          </cell>
          <cell r="D3077" t="str">
            <v>Vietti Barolo Docg Brunate 2019</v>
          </cell>
          <cell r="E3077" t="str">
            <v>CS</v>
          </cell>
          <cell r="F3077">
            <v>1</v>
          </cell>
          <cell r="G3077" t="str">
            <v>1.5 lt x 1</v>
          </cell>
          <cell r="H3077" t="str">
            <v>U</v>
          </cell>
          <cell r="I3077" t="str">
            <v>Italy</v>
          </cell>
          <cell r="J3077" t="str">
            <v>Italy</v>
          </cell>
          <cell r="K3077" t="str">
            <v>Campania</v>
          </cell>
          <cell r="L3077" t="str">
            <v>Still Red</v>
          </cell>
          <cell r="M3077" t="str">
            <v>Best</v>
          </cell>
          <cell r="N3077">
            <v>216.5078</v>
          </cell>
          <cell r="O3077">
            <v>5.3437999999999999</v>
          </cell>
        </row>
        <row r="3078">
          <cell r="B3078">
            <v>44260</v>
          </cell>
          <cell r="C3078" t="str">
            <v>VIETTI BAROLO RAVERA 19 1.5X1</v>
          </cell>
          <cell r="D3078" t="str">
            <v>Vietti Barolo Docg Ravera 2019</v>
          </cell>
          <cell r="E3078" t="str">
            <v>CS</v>
          </cell>
          <cell r="F3078">
            <v>1</v>
          </cell>
          <cell r="G3078" t="str">
            <v>1.5 lt x 1</v>
          </cell>
          <cell r="H3078" t="str">
            <v>U</v>
          </cell>
          <cell r="I3078" t="str">
            <v>Italy</v>
          </cell>
          <cell r="J3078" t="str">
            <v>Italy</v>
          </cell>
          <cell r="K3078" t="str">
            <v>Campania</v>
          </cell>
          <cell r="M3078" t="str">
            <v>Limited Allocation</v>
          </cell>
          <cell r="N3078">
            <v>216.5078</v>
          </cell>
          <cell r="O3078">
            <v>5.3437999999999999</v>
          </cell>
        </row>
        <row r="3079">
          <cell r="B3079">
            <v>73720</v>
          </cell>
          <cell r="C3079" t="str">
            <v>VIETTI BRUNATE 16 1.5X1</v>
          </cell>
          <cell r="D3079" t="str">
            <v>Vietti Barolo Docg Brunate 2016</v>
          </cell>
          <cell r="E3079" t="str">
            <v>CS</v>
          </cell>
          <cell r="F3079">
            <v>1</v>
          </cell>
          <cell r="G3079" t="str">
            <v>1.5 lt x 1</v>
          </cell>
          <cell r="H3079" t="str">
            <v>S</v>
          </cell>
          <cell r="I3079" t="str">
            <v>Italy</v>
          </cell>
          <cell r="J3079" t="str">
            <v>Italy</v>
          </cell>
          <cell r="K3079" t="str">
            <v>Campania</v>
          </cell>
          <cell r="M3079" t="str">
            <v>Best</v>
          </cell>
          <cell r="N3079">
            <v>164.3903</v>
          </cell>
          <cell r="O3079">
            <v>5.3437999999999999</v>
          </cell>
        </row>
        <row r="3080">
          <cell r="B3080">
            <v>73729</v>
          </cell>
          <cell r="C3080" t="str">
            <v>VIETTI BAROLO RAVERA 16 1.5X1</v>
          </cell>
          <cell r="D3080" t="str">
            <v>Vietti Barolo Docg Ravera 2016</v>
          </cell>
          <cell r="E3080" t="str">
            <v>CS</v>
          </cell>
          <cell r="F3080">
            <v>1</v>
          </cell>
          <cell r="G3080" t="str">
            <v>1.5 lt x 1</v>
          </cell>
          <cell r="H3080" t="str">
            <v>U</v>
          </cell>
          <cell r="I3080" t="str">
            <v>Italy</v>
          </cell>
          <cell r="J3080" t="str">
            <v>Italy</v>
          </cell>
          <cell r="K3080" t="str">
            <v>Campania</v>
          </cell>
          <cell r="M3080" t="str">
            <v>Limited Allocation</v>
          </cell>
          <cell r="N3080">
            <v>164.22559999999999</v>
          </cell>
          <cell r="O3080">
            <v>5.3437999999999999</v>
          </cell>
        </row>
        <row r="3081">
          <cell r="B3081">
            <v>74960</v>
          </cell>
          <cell r="C3081" t="str">
            <v>VIETTI BAROLO RAVERA 17 3X1</v>
          </cell>
          <cell r="D3081" t="str">
            <v>Vietti Barolo Docg Ravera 2017</v>
          </cell>
          <cell r="E3081" t="str">
            <v>CS</v>
          </cell>
          <cell r="F3081">
            <v>1</v>
          </cell>
          <cell r="G3081" t="str">
            <v>1.5 lt x 1</v>
          </cell>
          <cell r="H3081" t="str">
            <v>U</v>
          </cell>
          <cell r="I3081" t="str">
            <v>Italy</v>
          </cell>
          <cell r="J3081" t="str">
            <v>Italy</v>
          </cell>
          <cell r="K3081" t="str">
            <v>Campania</v>
          </cell>
          <cell r="M3081" t="str">
            <v>Limited Allocation</v>
          </cell>
          <cell r="N3081">
            <v>340.779</v>
          </cell>
          <cell r="O3081">
            <v>10.6875</v>
          </cell>
        </row>
        <row r="3082">
          <cell r="B3082">
            <v>74961</v>
          </cell>
          <cell r="C3082" t="str">
            <v>VIETTI BAROLO RAVERA 17 1.5X1</v>
          </cell>
          <cell r="D3082" t="str">
            <v>Vietti Barolo Docg Ravera 2017</v>
          </cell>
          <cell r="E3082" t="str">
            <v>CS</v>
          </cell>
          <cell r="F3082">
            <v>1</v>
          </cell>
          <cell r="G3082" t="str">
            <v>1.5 lt x 1</v>
          </cell>
          <cell r="H3082" t="str">
            <v>U</v>
          </cell>
          <cell r="I3082" t="str">
            <v>Italy</v>
          </cell>
          <cell r="J3082" t="str">
            <v>Italy</v>
          </cell>
          <cell r="K3082" t="str">
            <v>Campania</v>
          </cell>
          <cell r="M3082" t="str">
            <v>Fine Wine</v>
          </cell>
          <cell r="N3082">
            <v>164.22559999999999</v>
          </cell>
          <cell r="O3082">
            <v>5.3437999999999999</v>
          </cell>
        </row>
        <row r="3083">
          <cell r="B3083">
            <v>74967</v>
          </cell>
          <cell r="C3083" t="str">
            <v>VIETTI BRUNATE 17 1.5X1</v>
          </cell>
          <cell r="D3083" t="str">
            <v>Vietti Barolo Docg Brunate 2017</v>
          </cell>
          <cell r="E3083" t="str">
            <v>CS</v>
          </cell>
          <cell r="F3083">
            <v>1</v>
          </cell>
          <cell r="G3083" t="str">
            <v>1.5 lt x 1</v>
          </cell>
          <cell r="H3083" t="str">
            <v>U</v>
          </cell>
          <cell r="I3083" t="str">
            <v>Italy</v>
          </cell>
          <cell r="J3083" t="str">
            <v>Italy</v>
          </cell>
          <cell r="K3083" t="str">
            <v>Campania</v>
          </cell>
          <cell r="M3083" t="str">
            <v>Best</v>
          </cell>
          <cell r="N3083">
            <v>164.22559999999999</v>
          </cell>
          <cell r="O3083">
            <v>5.3437999999999999</v>
          </cell>
        </row>
        <row r="3084">
          <cell r="B3084">
            <v>41650</v>
          </cell>
          <cell r="C3084" t="str">
            <v>VIETTI LA CRENA 18 150X1</v>
          </cell>
          <cell r="D3084" t="str">
            <v>Vietti Barbera d'Asti Superiore La Crena 2018</v>
          </cell>
          <cell r="E3084" t="str">
            <v>EA</v>
          </cell>
          <cell r="F3084">
            <v>1</v>
          </cell>
          <cell r="G3084" t="str">
            <v>150cl x 1</v>
          </cell>
          <cell r="H3084" t="str">
            <v>U</v>
          </cell>
          <cell r="I3084" t="str">
            <v>Italy</v>
          </cell>
          <cell r="J3084" t="str">
            <v>Spain</v>
          </cell>
          <cell r="K3084" t="str">
            <v>Burgos</v>
          </cell>
          <cell r="M3084" t="str">
            <v>Best</v>
          </cell>
          <cell r="N3084">
            <v>39.6798</v>
          </cell>
          <cell r="O3084">
            <v>5.3437999999999999</v>
          </cell>
        </row>
        <row r="3085">
          <cell r="B3085">
            <v>42044</v>
          </cell>
          <cell r="C3085" t="str">
            <v>VIETTI LA CRENA 19 150X1</v>
          </cell>
          <cell r="D3085" t="str">
            <v>Vietti Barbera d'Asti Superiore La Crena 2019</v>
          </cell>
          <cell r="E3085" t="str">
            <v>EA</v>
          </cell>
          <cell r="F3085">
            <v>1</v>
          </cell>
          <cell r="G3085" t="str">
            <v>150cl x 1</v>
          </cell>
          <cell r="H3085" t="str">
            <v>U</v>
          </cell>
          <cell r="I3085" t="str">
            <v>Italy</v>
          </cell>
          <cell r="J3085" t="str">
            <v>Spain</v>
          </cell>
          <cell r="K3085" t="str">
            <v>Burgos</v>
          </cell>
          <cell r="M3085" t="str">
            <v>Best</v>
          </cell>
          <cell r="N3085">
            <v>43.079799999999999</v>
          </cell>
          <cell r="O3085">
            <v>5.3437999999999999</v>
          </cell>
        </row>
        <row r="3086">
          <cell r="B3086">
            <v>42342</v>
          </cell>
          <cell r="C3086" t="str">
            <v>FW VIETTI RONCAGLIE 18 150X1</v>
          </cell>
          <cell r="D3086" t="str">
            <v>Vietti Barbaresco Roncaglie Masseria 2018</v>
          </cell>
          <cell r="E3086" t="str">
            <v>CS</v>
          </cell>
          <cell r="F3086">
            <v>1</v>
          </cell>
          <cell r="G3086" t="str">
            <v>150cl x 1</v>
          </cell>
          <cell r="H3086" t="str">
            <v>U</v>
          </cell>
          <cell r="I3086" t="str">
            <v>Italy</v>
          </cell>
          <cell r="J3086" t="str">
            <v>Italy</v>
          </cell>
          <cell r="K3086" t="str">
            <v>Campania</v>
          </cell>
          <cell r="L3086" t="str">
            <v>Still Red</v>
          </cell>
          <cell r="M3086" t="str">
            <v>Limited Allocation</v>
          </cell>
          <cell r="N3086">
            <v>120.0166</v>
          </cell>
          <cell r="O3086">
            <v>5.3437999999999999</v>
          </cell>
        </row>
        <row r="3087">
          <cell r="B3087">
            <v>42374</v>
          </cell>
          <cell r="C3087" t="str">
            <v>FW VIETTI LA CRENA 20 150X1</v>
          </cell>
          <cell r="D3087" t="str">
            <v>Vietti Barbera d'Asti Superiore La Crena 2020</v>
          </cell>
          <cell r="E3087" t="str">
            <v>EA</v>
          </cell>
          <cell r="F3087">
            <v>1</v>
          </cell>
          <cell r="G3087" t="str">
            <v>150cl x 1</v>
          </cell>
          <cell r="H3087" t="str">
            <v>U</v>
          </cell>
          <cell r="I3087" t="str">
            <v>Italy</v>
          </cell>
          <cell r="J3087" t="str">
            <v>Spain</v>
          </cell>
          <cell r="K3087" t="str">
            <v>Burgos</v>
          </cell>
          <cell r="M3087" t="str">
            <v>Best</v>
          </cell>
          <cell r="N3087">
            <v>47.648099999999999</v>
          </cell>
          <cell r="O3087">
            <v>6.4124999999999996</v>
          </cell>
        </row>
        <row r="3088">
          <cell r="B3088">
            <v>44249</v>
          </cell>
          <cell r="C3088" t="str">
            <v>VIETTI CEREQUILO 19 150X1</v>
          </cell>
          <cell r="D3088" t="str">
            <v>Vietti Barolo Cerequio 2019</v>
          </cell>
          <cell r="E3088" t="str">
            <v>CS</v>
          </cell>
          <cell r="F3088">
            <v>1</v>
          </cell>
          <cell r="G3088" t="str">
            <v>150cl x 1</v>
          </cell>
          <cell r="H3088" t="str">
            <v>U</v>
          </cell>
          <cell r="I3088" t="str">
            <v>Italy</v>
          </cell>
          <cell r="J3088" t="str">
            <v>Italy</v>
          </cell>
          <cell r="K3088" t="str">
            <v>Campania</v>
          </cell>
          <cell r="L3088" t="str">
            <v>Still Red</v>
          </cell>
          <cell r="M3088" t="str">
            <v>Limited Allocation</v>
          </cell>
          <cell r="N3088">
            <v>216.5078</v>
          </cell>
          <cell r="O3088">
            <v>5.3437999999999999</v>
          </cell>
        </row>
        <row r="3089">
          <cell r="B3089">
            <v>73714</v>
          </cell>
          <cell r="C3089" t="str">
            <v>VIETTI MASSERIA 16 150X1</v>
          </cell>
          <cell r="D3089" t="str">
            <v>Vietti Barbaresco Masseria 2016 150cl</v>
          </cell>
          <cell r="E3089" t="str">
            <v>EA</v>
          </cell>
          <cell r="F3089">
            <v>1</v>
          </cell>
          <cell r="G3089" t="str">
            <v>150cl x 1</v>
          </cell>
          <cell r="H3089" t="str">
            <v>U</v>
          </cell>
          <cell r="I3089" t="str">
            <v>Italy</v>
          </cell>
          <cell r="J3089" t="str">
            <v>Italy</v>
          </cell>
          <cell r="K3089" t="str">
            <v>Campania</v>
          </cell>
          <cell r="M3089" t="str">
            <v>Limited Allocation</v>
          </cell>
          <cell r="N3089">
            <v>68.308700000000002</v>
          </cell>
          <cell r="O3089">
            <v>5.3437999999999999</v>
          </cell>
        </row>
        <row r="3090">
          <cell r="B3090">
            <v>41648</v>
          </cell>
          <cell r="C3090" t="str">
            <v>VIETTI PERBACCO 18 5LX1</v>
          </cell>
          <cell r="D3090" t="str">
            <v>Vietti Perbacco Nebbiolo 2018</v>
          </cell>
          <cell r="E3090" t="str">
            <v>EA</v>
          </cell>
          <cell r="F3090">
            <v>1</v>
          </cell>
          <cell r="G3090" t="str">
            <v>500 cl x 1</v>
          </cell>
          <cell r="H3090" t="str">
            <v>U</v>
          </cell>
          <cell r="I3090" t="str">
            <v>Italy</v>
          </cell>
          <cell r="J3090" t="str">
            <v>Italy</v>
          </cell>
          <cell r="K3090" t="str">
            <v>Campania</v>
          </cell>
          <cell r="L3090" t="str">
            <v>Still Red</v>
          </cell>
          <cell r="M3090" t="str">
            <v>Limited Allocation</v>
          </cell>
          <cell r="N3090">
            <v>99.226799999999997</v>
          </cell>
          <cell r="O3090">
            <v>17.8125</v>
          </cell>
        </row>
        <row r="3091">
          <cell r="B3091">
            <v>73721</v>
          </cell>
          <cell r="C3091" t="str">
            <v>VIETTI BRUNATE 16 5LX1</v>
          </cell>
          <cell r="D3091" t="str">
            <v>Vietti Barolo Docg Brunate 2016</v>
          </cell>
          <cell r="E3091" t="str">
            <v>CS</v>
          </cell>
          <cell r="F3091">
            <v>1</v>
          </cell>
          <cell r="G3091" t="str">
            <v>500 cl x 1</v>
          </cell>
          <cell r="H3091" t="str">
            <v>U</v>
          </cell>
          <cell r="I3091" t="str">
            <v>Italy</v>
          </cell>
          <cell r="J3091" t="str">
            <v>Italy</v>
          </cell>
          <cell r="K3091" t="str">
            <v>Campania</v>
          </cell>
          <cell r="M3091" t="str">
            <v>Best</v>
          </cell>
          <cell r="N3091">
            <v>631.91549999999995</v>
          </cell>
          <cell r="O3091">
            <v>17.8125</v>
          </cell>
        </row>
        <row r="3092">
          <cell r="B3092">
            <v>73730</v>
          </cell>
          <cell r="C3092" t="str">
            <v>VIETTI BAROLO RAVERA 16 5LX1</v>
          </cell>
          <cell r="D3092" t="str">
            <v>Vietti Barolo DOCG Ravera 2016</v>
          </cell>
          <cell r="E3092" t="str">
            <v>CS</v>
          </cell>
          <cell r="F3092">
            <v>1</v>
          </cell>
          <cell r="G3092" t="str">
            <v>500 cl x 1</v>
          </cell>
          <cell r="H3092" t="str">
            <v>U</v>
          </cell>
          <cell r="I3092" t="str">
            <v>Italy</v>
          </cell>
          <cell r="J3092" t="str">
            <v>Italy</v>
          </cell>
          <cell r="K3092" t="str">
            <v>Campania</v>
          </cell>
          <cell r="M3092" t="str">
            <v>Best</v>
          </cell>
          <cell r="N3092">
            <v>631.91549999999995</v>
          </cell>
          <cell r="O3092">
            <v>17.8125</v>
          </cell>
        </row>
        <row r="3093">
          <cell r="B3093">
            <v>73735</v>
          </cell>
          <cell r="C3093" t="str">
            <v>VIETTI ROCCHE DI CASTG 16 5LX1</v>
          </cell>
          <cell r="D3093" t="str">
            <v>Vietti Barolo DOCG Rocche di Castiglione 2016</v>
          </cell>
          <cell r="E3093" t="str">
            <v>CS</v>
          </cell>
          <cell r="F3093">
            <v>1</v>
          </cell>
          <cell r="G3093" t="str">
            <v>500 cl x 1</v>
          </cell>
          <cell r="H3093" t="str">
            <v>U</v>
          </cell>
          <cell r="I3093" t="str">
            <v>Italy</v>
          </cell>
          <cell r="J3093" t="str">
            <v>Italy</v>
          </cell>
          <cell r="K3093" t="str">
            <v>Campania</v>
          </cell>
          <cell r="M3093" t="str">
            <v>Best</v>
          </cell>
          <cell r="N3093">
            <v>631.91549999999995</v>
          </cell>
          <cell r="O3093">
            <v>17.8125</v>
          </cell>
        </row>
        <row r="3094">
          <cell r="B3094">
            <v>74082</v>
          </cell>
          <cell r="C3094" t="str">
            <v>VIETTI PERBACCO 17 5LX1</v>
          </cell>
          <cell r="D3094" t="str">
            <v>Vietti Perbacco Nebbiolo 2017</v>
          </cell>
          <cell r="E3094" t="str">
            <v>EA</v>
          </cell>
          <cell r="F3094">
            <v>1</v>
          </cell>
          <cell r="G3094" t="str">
            <v>500 cl x 1</v>
          </cell>
          <cell r="H3094" t="str">
            <v>U</v>
          </cell>
          <cell r="I3094" t="str">
            <v>Italy</v>
          </cell>
          <cell r="J3094" t="str">
            <v>Italy</v>
          </cell>
          <cell r="K3094" t="str">
            <v>Campania</v>
          </cell>
          <cell r="L3094" t="str">
            <v>Still Red</v>
          </cell>
          <cell r="M3094" t="str">
            <v>Limited Allocation</v>
          </cell>
          <cell r="N3094">
            <v>90.801400000000001</v>
          </cell>
          <cell r="O3094">
            <v>17.8125</v>
          </cell>
        </row>
        <row r="3095">
          <cell r="B3095">
            <v>76263</v>
          </cell>
          <cell r="C3095" t="str">
            <v>VIETTI BRUNATE 17 5LX1</v>
          </cell>
          <cell r="D3095" t="str">
            <v>Vietti Barolo Docg Brunate 2017</v>
          </cell>
          <cell r="E3095" t="str">
            <v>CS</v>
          </cell>
          <cell r="F3095">
            <v>1</v>
          </cell>
          <cell r="G3095" t="str">
            <v>500 cl x 1</v>
          </cell>
          <cell r="H3095" t="str">
            <v>U</v>
          </cell>
          <cell r="I3095" t="str">
            <v>Italy</v>
          </cell>
          <cell r="J3095" t="str">
            <v>Italy</v>
          </cell>
          <cell r="K3095" t="str">
            <v>Campania</v>
          </cell>
          <cell r="M3095" t="str">
            <v>Best</v>
          </cell>
          <cell r="N3095">
            <v>631.91549999999995</v>
          </cell>
          <cell r="O3095">
            <v>17.8125</v>
          </cell>
        </row>
        <row r="3096">
          <cell r="B3096">
            <v>76264</v>
          </cell>
          <cell r="C3096" t="str">
            <v>VIETTI BAROLO RAVERA 17 5LX1</v>
          </cell>
          <cell r="D3096" t="str">
            <v>Vietti Barolo DOCG Ravera 2017</v>
          </cell>
          <cell r="E3096" t="str">
            <v>CS</v>
          </cell>
          <cell r="F3096">
            <v>1</v>
          </cell>
          <cell r="G3096" t="str">
            <v>500 cl x 1</v>
          </cell>
          <cell r="H3096" t="str">
            <v>U</v>
          </cell>
          <cell r="I3096" t="str">
            <v>Italy</v>
          </cell>
          <cell r="J3096" t="str">
            <v>Italy</v>
          </cell>
          <cell r="K3096" t="str">
            <v>Campania</v>
          </cell>
          <cell r="M3096" t="str">
            <v>Best</v>
          </cell>
          <cell r="N3096">
            <v>631.91549999999995</v>
          </cell>
          <cell r="O3096">
            <v>17.8125</v>
          </cell>
        </row>
        <row r="3097">
          <cell r="B3097">
            <v>76265</v>
          </cell>
          <cell r="C3097" t="str">
            <v>VIETTI ROCCHE DI CASTG 17 5LX1</v>
          </cell>
          <cell r="D3097" t="str">
            <v>Vietti Barolo DOCG Rocche di Castiglione 2017</v>
          </cell>
          <cell r="E3097" t="str">
            <v>CS</v>
          </cell>
          <cell r="F3097">
            <v>1</v>
          </cell>
          <cell r="G3097" t="str">
            <v>500 cl x 1</v>
          </cell>
          <cell r="H3097" t="str">
            <v>U</v>
          </cell>
          <cell r="I3097" t="str">
            <v>Italy</v>
          </cell>
          <cell r="J3097" t="str">
            <v>Italy</v>
          </cell>
          <cell r="K3097" t="str">
            <v>Campania</v>
          </cell>
          <cell r="M3097" t="str">
            <v>Best</v>
          </cell>
          <cell r="N3097">
            <v>631.91549999999995</v>
          </cell>
          <cell r="O3097">
            <v>17.8125</v>
          </cell>
        </row>
        <row r="3098">
          <cell r="B3098">
            <v>41647</v>
          </cell>
          <cell r="C3098" t="str">
            <v>VIETTI PERBACCO 18 300X1</v>
          </cell>
          <cell r="D3098" t="str">
            <v>Vietti Perbacco Nebbiolo 2018</v>
          </cell>
          <cell r="E3098" t="str">
            <v>EA</v>
          </cell>
          <cell r="F3098">
            <v>1</v>
          </cell>
          <cell r="G3098" t="str">
            <v>300cl x 1</v>
          </cell>
          <cell r="H3098" t="str">
            <v>U</v>
          </cell>
          <cell r="I3098" t="str">
            <v>Italy</v>
          </cell>
          <cell r="J3098" t="str">
            <v>Italy</v>
          </cell>
          <cell r="K3098" t="str">
            <v>Campania</v>
          </cell>
          <cell r="L3098" t="str">
            <v>Still Red</v>
          </cell>
          <cell r="M3098" t="str">
            <v>Limited Allocation</v>
          </cell>
          <cell r="N3098">
            <v>58.831899999999997</v>
          </cell>
          <cell r="O3098">
            <v>10.6875</v>
          </cell>
        </row>
        <row r="3099">
          <cell r="B3099">
            <v>44257</v>
          </cell>
          <cell r="C3099" t="str">
            <v>VIETTI RONCAGLIE 19 300X1</v>
          </cell>
          <cell r="D3099" t="str">
            <v>Vietti Barbaresco Roncaglie Masseria 2018</v>
          </cell>
          <cell r="E3099" t="str">
            <v>CS</v>
          </cell>
          <cell r="F3099">
            <v>1</v>
          </cell>
          <cell r="G3099" t="str">
            <v>300cl x 1</v>
          </cell>
          <cell r="H3099" t="str">
            <v>U</v>
          </cell>
          <cell r="I3099" t="str">
            <v>Italy</v>
          </cell>
          <cell r="J3099" t="str">
            <v>Italy</v>
          </cell>
          <cell r="K3099" t="str">
            <v>Campania</v>
          </cell>
          <cell r="L3099" t="str">
            <v>Still Red</v>
          </cell>
          <cell r="M3099" t="str">
            <v>Limited Allocation</v>
          </cell>
          <cell r="N3099">
            <v>243.38249999999999</v>
          </cell>
          <cell r="O3099">
            <v>10.6875</v>
          </cell>
        </row>
        <row r="3100">
          <cell r="B3100">
            <v>74081</v>
          </cell>
          <cell r="C3100" t="str">
            <v>VIETTI PERBACCO 17 300X1</v>
          </cell>
          <cell r="D3100" t="str">
            <v>Vietti Perbacco Nebbiolo 2017</v>
          </cell>
          <cell r="E3100" t="str">
            <v>EA</v>
          </cell>
          <cell r="F3100">
            <v>1</v>
          </cell>
          <cell r="G3100" t="str">
            <v>300cl x 1</v>
          </cell>
          <cell r="H3100" t="str">
            <v>U</v>
          </cell>
          <cell r="I3100" t="str">
            <v>Italy</v>
          </cell>
          <cell r="J3100" t="str">
            <v>Italy</v>
          </cell>
          <cell r="K3100" t="str">
            <v>Campania</v>
          </cell>
          <cell r="L3100" t="str">
            <v>Still Red</v>
          </cell>
          <cell r="M3100" t="str">
            <v>Limited Allocation</v>
          </cell>
          <cell r="N3100">
            <v>51.322400000000002</v>
          </cell>
          <cell r="O3100">
            <v>10.6875</v>
          </cell>
        </row>
        <row r="3101">
          <cell r="B3101">
            <v>42051</v>
          </cell>
          <cell r="C3101" t="str">
            <v>VIETTI CASTIGLIONE18 150X3</v>
          </cell>
          <cell r="D3101" t="str">
            <v>Vietti Barolo Castiglione 2018</v>
          </cell>
          <cell r="E3101" t="str">
            <v>EA</v>
          </cell>
          <cell r="F3101">
            <v>3</v>
          </cell>
          <cell r="G3101" t="str">
            <v>150cl x 3</v>
          </cell>
          <cell r="H3101" t="str">
            <v>U</v>
          </cell>
          <cell r="I3101" t="str">
            <v>Italy</v>
          </cell>
          <cell r="J3101" t="str">
            <v>Italy</v>
          </cell>
          <cell r="K3101" t="str">
            <v>Piemonte</v>
          </cell>
          <cell r="M3101" t="str">
            <v>Limited Allocation</v>
          </cell>
          <cell r="N3101">
            <v>55.290700000000001</v>
          </cell>
          <cell r="O3101">
            <v>5.3437999999999999</v>
          </cell>
        </row>
        <row r="3102">
          <cell r="B3102">
            <v>44250</v>
          </cell>
          <cell r="C3102" t="str">
            <v>VIETTI CASTIGLIONE19 150X3</v>
          </cell>
          <cell r="D3102" t="str">
            <v>Vietti Barolo Castiglione 2019</v>
          </cell>
          <cell r="E3102" t="str">
            <v>EA</v>
          </cell>
          <cell r="F3102">
            <v>3</v>
          </cell>
          <cell r="G3102" t="str">
            <v>150cl x 3</v>
          </cell>
          <cell r="H3102" t="str">
            <v>U</v>
          </cell>
          <cell r="I3102" t="str">
            <v>Italy</v>
          </cell>
          <cell r="J3102" t="str">
            <v>Italy</v>
          </cell>
          <cell r="K3102" t="str">
            <v>Piemonte</v>
          </cell>
          <cell r="M3102" t="str">
            <v>Limited Allocation</v>
          </cell>
          <cell r="N3102">
            <v>55.290700000000001</v>
          </cell>
          <cell r="O3102">
            <v>5.3437999999999999</v>
          </cell>
        </row>
        <row r="3103">
          <cell r="B3103">
            <v>44413</v>
          </cell>
          <cell r="C3103" t="str">
            <v>BAROLO RISERVA 2015 150X3</v>
          </cell>
          <cell r="D3103" t="str">
            <v>Vietti Barolo Riserva 2015 Magnums</v>
          </cell>
          <cell r="E3103" t="str">
            <v>EA</v>
          </cell>
          <cell r="F3103">
            <v>3</v>
          </cell>
          <cell r="G3103" t="str">
            <v>150cl x 3</v>
          </cell>
          <cell r="H3103" t="str">
            <v>U</v>
          </cell>
          <cell r="I3103" t="str">
            <v>Italy</v>
          </cell>
          <cell r="J3103" t="str">
            <v>Italy</v>
          </cell>
          <cell r="K3103" t="str">
            <v>Barolo</v>
          </cell>
          <cell r="L3103" t="str">
            <v>Still Red</v>
          </cell>
          <cell r="M3103" t="str">
            <v>Fine Wine</v>
          </cell>
          <cell r="N3103">
            <v>128.0977</v>
          </cell>
          <cell r="O3103">
            <v>5.3437999999999999</v>
          </cell>
        </row>
        <row r="3104">
          <cell r="B3104">
            <v>73722</v>
          </cell>
          <cell r="C3104" t="str">
            <v>VIETTI CASTIGLIONE 16 150X3</v>
          </cell>
          <cell r="D3104" t="str">
            <v>Vietti Barolo Castiglione 2016</v>
          </cell>
          <cell r="E3104" t="str">
            <v>EA</v>
          </cell>
          <cell r="F3104">
            <v>3</v>
          </cell>
          <cell r="G3104" t="str">
            <v>150cl x 3</v>
          </cell>
          <cell r="H3104" t="str">
            <v>U</v>
          </cell>
          <cell r="I3104" t="str">
            <v>Italy</v>
          </cell>
          <cell r="J3104" t="str">
            <v>Italy</v>
          </cell>
          <cell r="K3104" t="str">
            <v>Piemonte</v>
          </cell>
          <cell r="M3104" t="str">
            <v>Limited Allocation</v>
          </cell>
          <cell r="N3104">
            <v>47.0685</v>
          </cell>
          <cell r="O3104">
            <v>5.3437999999999999</v>
          </cell>
        </row>
        <row r="3105">
          <cell r="B3105">
            <v>74954</v>
          </cell>
          <cell r="C3105" t="str">
            <v>VIETTI PERBACCO 18 150X3</v>
          </cell>
          <cell r="D3105" t="str">
            <v>Vietti Perbacco Nebbiolo 2018</v>
          </cell>
          <cell r="E3105" t="str">
            <v>EA</v>
          </cell>
          <cell r="F3105">
            <v>3</v>
          </cell>
          <cell r="G3105" t="str">
            <v>150cl x 3</v>
          </cell>
          <cell r="H3105" t="str">
            <v>U</v>
          </cell>
          <cell r="I3105" t="str">
            <v>Italy</v>
          </cell>
          <cell r="J3105" t="str">
            <v>Italy</v>
          </cell>
          <cell r="K3105" t="str">
            <v>Campania</v>
          </cell>
          <cell r="L3105" t="str">
            <v>Still Red</v>
          </cell>
          <cell r="M3105" t="str">
            <v>Limited Allocation</v>
          </cell>
          <cell r="N3105">
            <v>23.729099999999999</v>
          </cell>
          <cell r="O3105">
            <v>5.3437999999999999</v>
          </cell>
        </row>
        <row r="3106">
          <cell r="B3106">
            <v>76262</v>
          </cell>
          <cell r="C3106" t="str">
            <v>VIETTI CASTIGLIONE 17 150X3</v>
          </cell>
          <cell r="D3106" t="str">
            <v>Vietti Barolo Castiglione 2017</v>
          </cell>
          <cell r="E3106" t="str">
            <v>EA</v>
          </cell>
          <cell r="F3106">
            <v>3</v>
          </cell>
          <cell r="G3106" t="str">
            <v>150cl x 3</v>
          </cell>
          <cell r="H3106" t="str">
            <v>U</v>
          </cell>
          <cell r="I3106" t="str">
            <v>Italy</v>
          </cell>
          <cell r="J3106" t="str">
            <v>Italy</v>
          </cell>
          <cell r="K3106" t="str">
            <v>Piemonte</v>
          </cell>
          <cell r="M3106" t="str">
            <v>Limited Allocation</v>
          </cell>
          <cell r="N3106">
            <v>47.103200000000001</v>
          </cell>
          <cell r="O3106">
            <v>5.3437999999999999</v>
          </cell>
        </row>
        <row r="3107">
          <cell r="B3107">
            <v>37647</v>
          </cell>
          <cell r="C3107" t="str">
            <v>LES SARMENTS BOURG CHARD 75X6</v>
          </cell>
          <cell r="D3107" t="str">
            <v>Bourgogne Chardonnay, Les Sarments</v>
          </cell>
          <cell r="E3107" t="str">
            <v>EA</v>
          </cell>
          <cell r="F3107">
            <v>6</v>
          </cell>
          <cell r="G3107" t="str">
            <v>75 cl x 6</v>
          </cell>
          <cell r="H3107" t="str">
            <v>U</v>
          </cell>
          <cell r="I3107" t="str">
            <v>France</v>
          </cell>
          <cell r="J3107" t="str">
            <v>France</v>
          </cell>
          <cell r="K3107" t="str">
            <v>Burgundy</v>
          </cell>
          <cell r="L3107" t="str">
            <v>Still White</v>
          </cell>
          <cell r="M3107" t="str">
            <v>Good</v>
          </cell>
          <cell r="N3107">
            <v>4.8625999999999996</v>
          </cell>
          <cell r="O3107">
            <v>2.6718999999999999</v>
          </cell>
        </row>
        <row r="3108">
          <cell r="B3108">
            <v>43505</v>
          </cell>
          <cell r="C3108" t="str">
            <v>CHABLISIENNE ICAUNA 75X6</v>
          </cell>
          <cell r="D3108" t="str">
            <v>La Chablisienne Chablis Icauna</v>
          </cell>
          <cell r="E3108" t="str">
            <v>EA</v>
          </cell>
          <cell r="F3108">
            <v>6</v>
          </cell>
          <cell r="G3108" t="str">
            <v>75 cl x 6</v>
          </cell>
          <cell r="H3108" t="str">
            <v>S</v>
          </cell>
          <cell r="I3108" t="str">
            <v>France</v>
          </cell>
          <cell r="J3108" t="str">
            <v>France</v>
          </cell>
          <cell r="K3108" t="str">
            <v>Burgundy</v>
          </cell>
          <cell r="M3108" t="str">
            <v>Better</v>
          </cell>
          <cell r="N3108">
            <v>6.9298000000000002</v>
          </cell>
          <cell r="O3108">
            <v>2.6718999999999999</v>
          </cell>
        </row>
        <row r="3109">
          <cell r="B3109">
            <v>43515</v>
          </cell>
          <cell r="C3109" t="str">
            <v>CHABLISIENNE LE FINAGE 21 75X6</v>
          </cell>
          <cell r="D3109" t="str">
            <v>La Chablisienne Chablis Le Finage 2021</v>
          </cell>
          <cell r="E3109" t="str">
            <v>EA</v>
          </cell>
          <cell r="F3109">
            <v>6</v>
          </cell>
          <cell r="G3109" t="str">
            <v>75 cl x 6</v>
          </cell>
          <cell r="H3109" t="str">
            <v>U</v>
          </cell>
          <cell r="I3109" t="str">
            <v>France</v>
          </cell>
          <cell r="J3109" t="str">
            <v>France</v>
          </cell>
          <cell r="K3109" t="str">
            <v>Burgundy</v>
          </cell>
          <cell r="M3109" t="str">
            <v>Better</v>
          </cell>
          <cell r="N3109">
            <v>8.5047999999999995</v>
          </cell>
          <cell r="O3109">
            <v>2.6718999999999999</v>
          </cell>
        </row>
        <row r="3110">
          <cell r="B3110">
            <v>43516</v>
          </cell>
          <cell r="C3110" t="str">
            <v>CHABLISIENNE SEREINE 19 75X6</v>
          </cell>
          <cell r="D3110" t="str">
            <v>La Chablisienne Chablis Sereine 2019</v>
          </cell>
          <cell r="E3110" t="str">
            <v>EA</v>
          </cell>
          <cell r="F3110">
            <v>6</v>
          </cell>
          <cell r="G3110" t="str">
            <v>75 cl x 6</v>
          </cell>
          <cell r="H3110" t="str">
            <v>S</v>
          </cell>
          <cell r="I3110" t="str">
            <v>France</v>
          </cell>
          <cell r="J3110" t="str">
            <v>France</v>
          </cell>
          <cell r="K3110" t="str">
            <v>Burgundy</v>
          </cell>
          <cell r="M3110" t="str">
            <v>Better</v>
          </cell>
          <cell r="N3110">
            <v>8.3712999999999997</v>
          </cell>
          <cell r="O3110">
            <v>2.6718999999999999</v>
          </cell>
        </row>
        <row r="3111">
          <cell r="B3111">
            <v>43816</v>
          </cell>
          <cell r="C3111" t="str">
            <v>ICAUNA BOURGONGE PINOT NO 75X6</v>
          </cell>
          <cell r="D3111" t="str">
            <v>Icauna Bourgogne Pinot Noir, Burgundy</v>
          </cell>
          <cell r="E3111" t="str">
            <v>EA</v>
          </cell>
          <cell r="F3111">
            <v>6</v>
          </cell>
          <cell r="G3111" t="str">
            <v>75 cl x 6</v>
          </cell>
          <cell r="H3111" t="str">
            <v>S</v>
          </cell>
          <cell r="I3111" t="str">
            <v>France</v>
          </cell>
          <cell r="J3111" t="str">
            <v>France</v>
          </cell>
          <cell r="K3111" t="str">
            <v>Burgundy</v>
          </cell>
          <cell r="L3111" t="str">
            <v>Still Red</v>
          </cell>
          <cell r="M3111" t="str">
            <v>Good</v>
          </cell>
          <cell r="N3111">
            <v>6.3274999999999997</v>
          </cell>
          <cell r="O3111">
            <v>2.6718999999999999</v>
          </cell>
        </row>
        <row r="3112">
          <cell r="B3112">
            <v>43817</v>
          </cell>
          <cell r="C3112" t="str">
            <v>ICAUNA BOURGONGE CHARDON 75X6</v>
          </cell>
          <cell r="D3112" t="str">
            <v>Icauna Bourgogne Chardonnay, Burgundy</v>
          </cell>
          <cell r="E3112" t="str">
            <v>EA</v>
          </cell>
          <cell r="F3112">
            <v>6</v>
          </cell>
          <cell r="G3112" t="str">
            <v>75 cl x 6</v>
          </cell>
          <cell r="H3112" t="str">
            <v>S</v>
          </cell>
          <cell r="I3112" t="str">
            <v>France</v>
          </cell>
          <cell r="J3112" t="str">
            <v>France</v>
          </cell>
          <cell r="K3112" t="str">
            <v>Burgundy</v>
          </cell>
          <cell r="L3112" t="str">
            <v>Still White</v>
          </cell>
          <cell r="M3112" t="str">
            <v>Good</v>
          </cell>
          <cell r="N3112">
            <v>5.0380000000000003</v>
          </cell>
          <cell r="O3112">
            <v>2.6718999999999999</v>
          </cell>
        </row>
        <row r="3113">
          <cell r="B3113">
            <v>43818</v>
          </cell>
          <cell r="C3113" t="str">
            <v>ICAUNA PETIT CHABLIS 75X6</v>
          </cell>
          <cell r="D3113" t="str">
            <v>Icauna Petit Chablis</v>
          </cell>
          <cell r="E3113" t="str">
            <v>EA</v>
          </cell>
          <cell r="F3113">
            <v>6</v>
          </cell>
          <cell r="G3113" t="str">
            <v>75 cl x 6</v>
          </cell>
          <cell r="H3113" t="str">
            <v>S</v>
          </cell>
          <cell r="I3113" t="str">
            <v>France</v>
          </cell>
          <cell r="J3113" t="str">
            <v>France</v>
          </cell>
          <cell r="K3113" t="str">
            <v>Burgundy</v>
          </cell>
          <cell r="L3113" t="str">
            <v>Still White</v>
          </cell>
          <cell r="M3113" t="str">
            <v>Better</v>
          </cell>
          <cell r="N3113">
            <v>6.3246000000000002</v>
          </cell>
          <cell r="O3113">
            <v>2.6718999999999999</v>
          </cell>
        </row>
        <row r="3114">
          <cell r="B3114">
            <v>43819</v>
          </cell>
          <cell r="C3114" t="str">
            <v>ICAUNA CHABLIS 1ER CRU 75X6</v>
          </cell>
          <cell r="D3114" t="str">
            <v>Icauna Chablis Premier Cru</v>
          </cell>
          <cell r="E3114" t="str">
            <v>EA</v>
          </cell>
          <cell r="F3114">
            <v>6</v>
          </cell>
          <cell r="G3114" t="str">
            <v>75 cl x 6</v>
          </cell>
          <cell r="H3114" t="str">
            <v>S</v>
          </cell>
          <cell r="I3114" t="str">
            <v>France</v>
          </cell>
          <cell r="J3114" t="str">
            <v>France</v>
          </cell>
          <cell r="K3114" t="str">
            <v>Burgundy</v>
          </cell>
          <cell r="L3114" t="str">
            <v>Still White</v>
          </cell>
          <cell r="M3114" t="str">
            <v>Best</v>
          </cell>
          <cell r="N3114">
            <v>14.307</v>
          </cell>
          <cell r="O3114">
            <v>2.6718999999999999</v>
          </cell>
        </row>
        <row r="3115">
          <cell r="B3115">
            <v>43820</v>
          </cell>
          <cell r="C3115" t="str">
            <v>ICAUNA CHABLIS 75X6</v>
          </cell>
          <cell r="D3115" t="str">
            <v>Icauna Chablis</v>
          </cell>
          <cell r="E3115" t="str">
            <v>EA</v>
          </cell>
          <cell r="F3115">
            <v>6</v>
          </cell>
          <cell r="G3115" t="str">
            <v>75 cl x 6</v>
          </cell>
          <cell r="H3115" t="str">
            <v>S</v>
          </cell>
          <cell r="I3115" t="str">
            <v>France</v>
          </cell>
          <cell r="J3115" t="str">
            <v>France</v>
          </cell>
          <cell r="K3115" t="str">
            <v>Burgundy</v>
          </cell>
          <cell r="L3115" t="str">
            <v>Still White</v>
          </cell>
          <cell r="M3115" t="str">
            <v>Better</v>
          </cell>
          <cell r="N3115">
            <v>6.5277000000000003</v>
          </cell>
          <cell r="O3115">
            <v>2.6718999999999999</v>
          </cell>
        </row>
        <row r="3116">
          <cell r="B3116">
            <v>74536</v>
          </cell>
          <cell r="C3116" t="str">
            <v>CHABLISIENNE SEREINE 18 75X6</v>
          </cell>
          <cell r="D3116" t="str">
            <v>La Chablisienne Chablis Sereine 2018</v>
          </cell>
          <cell r="E3116" t="str">
            <v>EA</v>
          </cell>
          <cell r="F3116">
            <v>6</v>
          </cell>
          <cell r="G3116" t="str">
            <v>75 cl x 6</v>
          </cell>
          <cell r="H3116" t="str">
            <v>U</v>
          </cell>
          <cell r="I3116" t="str">
            <v>France</v>
          </cell>
          <cell r="J3116" t="str">
            <v>France</v>
          </cell>
          <cell r="K3116" t="str">
            <v>Burgundy</v>
          </cell>
          <cell r="M3116" t="str">
            <v>Better</v>
          </cell>
          <cell r="N3116">
            <v>8.6929999999999996</v>
          </cell>
          <cell r="O3116">
            <v>2.6718999999999999</v>
          </cell>
        </row>
        <row r="3117">
          <cell r="B3117">
            <v>42797</v>
          </cell>
          <cell r="C3117" t="str">
            <v>CHABLISIENNE VIBRANT 21 75X6</v>
          </cell>
          <cell r="D3117" t="str">
            <v>La Chablisienne Petit Chablis Vibrant 2021</v>
          </cell>
          <cell r="E3117" t="str">
            <v>EA</v>
          </cell>
          <cell r="F3117">
            <v>6</v>
          </cell>
          <cell r="G3117" t="str">
            <v>75 cl x 6</v>
          </cell>
          <cell r="H3117" t="str">
            <v>U</v>
          </cell>
          <cell r="I3117" t="str">
            <v>France</v>
          </cell>
          <cell r="J3117" t="str">
            <v>France</v>
          </cell>
          <cell r="K3117" t="str">
            <v>Burgundy</v>
          </cell>
          <cell r="M3117" t="str">
            <v>Good</v>
          </cell>
          <cell r="N3117">
            <v>6.9093</v>
          </cell>
          <cell r="O3117">
            <v>2.6718999999999999</v>
          </cell>
        </row>
        <row r="3118">
          <cell r="B3118">
            <v>44179</v>
          </cell>
          <cell r="C3118" t="str">
            <v>CHABLISIENNE VIBRANT 22 75X6</v>
          </cell>
          <cell r="D3118" t="str">
            <v>La Chablisienne Petit Chablis Vibrant 2021</v>
          </cell>
          <cell r="E3118" t="str">
            <v>EA</v>
          </cell>
          <cell r="F3118">
            <v>6</v>
          </cell>
          <cell r="G3118" t="str">
            <v>75 cl x 6</v>
          </cell>
          <cell r="H3118" t="str">
            <v>S</v>
          </cell>
          <cell r="I3118" t="str">
            <v>France</v>
          </cell>
          <cell r="J3118" t="str">
            <v>France</v>
          </cell>
          <cell r="K3118" t="str">
            <v>Burgundy</v>
          </cell>
          <cell r="M3118" t="str">
            <v>Good</v>
          </cell>
          <cell r="N3118">
            <v>6.7134</v>
          </cell>
          <cell r="O3118">
            <v>2.6718999999999999</v>
          </cell>
        </row>
        <row r="3119">
          <cell r="B3119">
            <v>72551</v>
          </cell>
          <cell r="C3119" t="str">
            <v>CHABLISIENNE VIBRANT 18 75X6</v>
          </cell>
          <cell r="D3119" t="str">
            <v>La Chablisienne Petit Chablis Vibrant 2018</v>
          </cell>
          <cell r="E3119" t="str">
            <v>EA</v>
          </cell>
          <cell r="F3119">
            <v>6</v>
          </cell>
          <cell r="G3119" t="str">
            <v>75 cl x 6</v>
          </cell>
          <cell r="H3119" t="str">
            <v>U</v>
          </cell>
          <cell r="I3119" t="str">
            <v>France</v>
          </cell>
          <cell r="J3119" t="str">
            <v>France</v>
          </cell>
          <cell r="K3119" t="str">
            <v>Burgundy</v>
          </cell>
          <cell r="M3119" t="str">
            <v>Good</v>
          </cell>
          <cell r="N3119">
            <v>5.0457999999999998</v>
          </cell>
          <cell r="O3119">
            <v>2.6718999999999999</v>
          </cell>
        </row>
        <row r="3120">
          <cell r="B3120">
            <v>74364</v>
          </cell>
          <cell r="C3120" t="str">
            <v>CHABLISIENNE VIBRANT 19 75X6</v>
          </cell>
          <cell r="D3120" t="str">
            <v>La Chablisienne Petit Chablis Vibrant 2019</v>
          </cell>
          <cell r="E3120" t="str">
            <v>EA</v>
          </cell>
          <cell r="F3120">
            <v>6</v>
          </cell>
          <cell r="G3120" t="str">
            <v>75 cl x 6</v>
          </cell>
          <cell r="H3120" t="str">
            <v>U</v>
          </cell>
          <cell r="I3120" t="str">
            <v>France</v>
          </cell>
          <cell r="J3120" t="str">
            <v>France</v>
          </cell>
          <cell r="K3120" t="str">
            <v>Burgundy</v>
          </cell>
          <cell r="M3120" t="str">
            <v>Good</v>
          </cell>
          <cell r="N3120">
            <v>5.0457999999999998</v>
          </cell>
          <cell r="O3120">
            <v>2.6718999999999999</v>
          </cell>
        </row>
        <row r="3121">
          <cell r="B3121">
            <v>34107</v>
          </cell>
          <cell r="C3121" t="str">
            <v>SARMENTS CHABLIS 1ER CRU 75X6</v>
          </cell>
          <cell r="D3121" t="str">
            <v>Chablis 1er Cru,Les Sarments, Vignerons de Chablis</v>
          </cell>
          <cell r="E3121" t="str">
            <v>EA</v>
          </cell>
          <cell r="F3121">
            <v>6</v>
          </cell>
          <cell r="G3121" t="str">
            <v>75 cl x 6</v>
          </cell>
          <cell r="H3121" t="str">
            <v>U</v>
          </cell>
          <cell r="I3121" t="str">
            <v>France</v>
          </cell>
          <cell r="J3121" t="str">
            <v>France</v>
          </cell>
          <cell r="K3121" t="str">
            <v>Burgundy</v>
          </cell>
          <cell r="L3121" t="str">
            <v>Still White</v>
          </cell>
          <cell r="M3121" t="str">
            <v>Better</v>
          </cell>
          <cell r="N3121">
            <v>13.634499999999999</v>
          </cell>
          <cell r="O3121">
            <v>2.6718999999999999</v>
          </cell>
        </row>
        <row r="3122">
          <cell r="B3122">
            <v>42665</v>
          </cell>
          <cell r="C3122" t="str">
            <v>CHABLISIENNE 1R VAILLO19 75X6</v>
          </cell>
          <cell r="D3122" t="str">
            <v>La Chablisienne Chablis 1er Cru Vaillons 2019</v>
          </cell>
          <cell r="E3122" t="str">
            <v>EA</v>
          </cell>
          <cell r="F3122">
            <v>6</v>
          </cell>
          <cell r="G3122" t="str">
            <v>75 cl x 6</v>
          </cell>
          <cell r="H3122" t="str">
            <v>U</v>
          </cell>
          <cell r="I3122" t="str">
            <v>France</v>
          </cell>
          <cell r="J3122" t="str">
            <v>France</v>
          </cell>
          <cell r="K3122" t="str">
            <v>Burgundy</v>
          </cell>
          <cell r="M3122" t="str">
            <v>Best</v>
          </cell>
          <cell r="N3122">
            <v>14.511699999999999</v>
          </cell>
          <cell r="O3122">
            <v>2.6718999999999999</v>
          </cell>
        </row>
        <row r="3123">
          <cell r="B3123">
            <v>45113</v>
          </cell>
          <cell r="C3123" t="str">
            <v>CHABLISIENNE 1R VAILLO21 75X6</v>
          </cell>
          <cell r="D3123" t="str">
            <v>La Chablisienne Chablis 1er Cru Vaillons 2021</v>
          </cell>
          <cell r="E3123" t="str">
            <v>EA</v>
          </cell>
          <cell r="F3123">
            <v>6</v>
          </cell>
          <cell r="G3123" t="str">
            <v>75 cl x 6</v>
          </cell>
          <cell r="H3123" t="str">
            <v>S</v>
          </cell>
          <cell r="I3123" t="str">
            <v>France</v>
          </cell>
          <cell r="J3123" t="str">
            <v>France</v>
          </cell>
          <cell r="K3123" t="str">
            <v>Burgundy</v>
          </cell>
          <cell r="M3123" t="str">
            <v>Best</v>
          </cell>
          <cell r="N3123">
            <v>14.511699999999999</v>
          </cell>
          <cell r="O3123">
            <v>2.6718999999999999</v>
          </cell>
        </row>
        <row r="3124">
          <cell r="B3124">
            <v>72489</v>
          </cell>
          <cell r="C3124" t="str">
            <v>CHABLISIENNE 1R VAILLO16 75X6</v>
          </cell>
          <cell r="D3124" t="str">
            <v>La Chablisienne Chablis 1er Cru Vaillons 2016</v>
          </cell>
          <cell r="E3124" t="str">
            <v>EA</v>
          </cell>
          <cell r="F3124">
            <v>6</v>
          </cell>
          <cell r="G3124" t="str">
            <v>75 cl x 6</v>
          </cell>
          <cell r="H3124" t="str">
            <v>U</v>
          </cell>
          <cell r="I3124" t="str">
            <v>France</v>
          </cell>
          <cell r="J3124" t="str">
            <v>France</v>
          </cell>
          <cell r="K3124" t="str">
            <v>Burgundy</v>
          </cell>
          <cell r="M3124" t="str">
            <v>Best</v>
          </cell>
          <cell r="N3124">
            <v>9.3765000000000001</v>
          </cell>
          <cell r="O3124">
            <v>2.6718999999999999</v>
          </cell>
        </row>
        <row r="3125">
          <cell r="B3125">
            <v>73746</v>
          </cell>
          <cell r="C3125" t="str">
            <v>CHABLISIENNE 1R VAILLO17 75X6</v>
          </cell>
          <cell r="D3125" t="str">
            <v>La Chablisienne Chablis 1er Cru Vaillons 2017</v>
          </cell>
          <cell r="E3125" t="str">
            <v>EA</v>
          </cell>
          <cell r="F3125">
            <v>6</v>
          </cell>
          <cell r="G3125" t="str">
            <v>75 cl x 6</v>
          </cell>
          <cell r="H3125" t="str">
            <v>U</v>
          </cell>
          <cell r="I3125" t="str">
            <v>France</v>
          </cell>
          <cell r="J3125" t="str">
            <v>France</v>
          </cell>
          <cell r="K3125" t="str">
            <v>Burgundy</v>
          </cell>
          <cell r="M3125" t="str">
            <v>Best</v>
          </cell>
          <cell r="N3125">
            <v>9.6920000000000002</v>
          </cell>
          <cell r="O3125">
            <v>2.6718999999999999</v>
          </cell>
        </row>
        <row r="3126">
          <cell r="B3126">
            <v>75236</v>
          </cell>
          <cell r="C3126" t="str">
            <v>CHABLISIENNE 1R VAILLO18 75X6</v>
          </cell>
          <cell r="D3126" t="str">
            <v>La Chablisienne Chablis 1er Cru Vaillons 2018</v>
          </cell>
          <cell r="E3126" t="str">
            <v>EA</v>
          </cell>
          <cell r="F3126">
            <v>6</v>
          </cell>
          <cell r="G3126" t="str">
            <v>75 cl x 6</v>
          </cell>
          <cell r="H3126" t="str">
            <v>U</v>
          </cell>
          <cell r="I3126" t="str">
            <v>France</v>
          </cell>
          <cell r="J3126" t="str">
            <v>France</v>
          </cell>
          <cell r="K3126" t="str">
            <v>Burgundy</v>
          </cell>
          <cell r="M3126" t="str">
            <v>Best</v>
          </cell>
          <cell r="N3126">
            <v>12.349</v>
          </cell>
          <cell r="O3126">
            <v>2.6718999999999999</v>
          </cell>
        </row>
        <row r="3127">
          <cell r="B3127">
            <v>41383</v>
          </cell>
          <cell r="C3127" t="str">
            <v>CHABLISIENNE LE FINAGE 20 75X6</v>
          </cell>
          <cell r="D3127" t="str">
            <v>La Chablisienne Chablis Le Finage 2020</v>
          </cell>
          <cell r="E3127" t="str">
            <v>EA</v>
          </cell>
          <cell r="F3127">
            <v>6</v>
          </cell>
          <cell r="G3127" t="str">
            <v>75 cl x 6</v>
          </cell>
          <cell r="H3127" t="str">
            <v>U</v>
          </cell>
          <cell r="I3127" t="str">
            <v>France</v>
          </cell>
          <cell r="J3127" t="str">
            <v>France</v>
          </cell>
          <cell r="K3127" t="str">
            <v>Burgundy</v>
          </cell>
          <cell r="M3127" t="str">
            <v>Better</v>
          </cell>
          <cell r="N3127">
            <v>8.5321999999999996</v>
          </cell>
          <cell r="O3127">
            <v>2.6718999999999999</v>
          </cell>
        </row>
        <row r="3128">
          <cell r="B3128">
            <v>44188</v>
          </cell>
          <cell r="C3128" t="str">
            <v>CHABLISIENNE LE FINAGE 22 75X6</v>
          </cell>
          <cell r="D3128" t="str">
            <v>La Chablisienne Chablis Le Finage 2022</v>
          </cell>
          <cell r="E3128" t="str">
            <v>EA</v>
          </cell>
          <cell r="F3128">
            <v>6</v>
          </cell>
          <cell r="G3128" t="str">
            <v>75 cl x 6</v>
          </cell>
          <cell r="H3128" t="str">
            <v>S</v>
          </cell>
          <cell r="I3128" t="str">
            <v>France</v>
          </cell>
          <cell r="J3128" t="str">
            <v>France</v>
          </cell>
          <cell r="K3128" t="str">
            <v>Burgundy</v>
          </cell>
          <cell r="M3128" t="str">
            <v>Better</v>
          </cell>
          <cell r="N3128">
            <v>8.1783999999999999</v>
          </cell>
          <cell r="O3128">
            <v>2.6718999999999999</v>
          </cell>
        </row>
        <row r="3129">
          <cell r="B3129">
            <v>72613</v>
          </cell>
          <cell r="C3129" t="str">
            <v>CHABLISIENNE LE FINAGE 18 75X6</v>
          </cell>
          <cell r="D3129" t="str">
            <v>La Chablisienne Chablis Le Finage 2018</v>
          </cell>
          <cell r="E3129" t="str">
            <v>EA</v>
          </cell>
          <cell r="F3129">
            <v>6</v>
          </cell>
          <cell r="G3129" t="str">
            <v>75 cl x 6</v>
          </cell>
          <cell r="H3129" t="str">
            <v>U</v>
          </cell>
          <cell r="I3129" t="str">
            <v>France</v>
          </cell>
          <cell r="J3129" t="str">
            <v>France</v>
          </cell>
          <cell r="K3129" t="str">
            <v>Burgundy</v>
          </cell>
          <cell r="M3129" t="str">
            <v>Better</v>
          </cell>
          <cell r="N3129">
            <v>6.3304999999999998</v>
          </cell>
          <cell r="O3129">
            <v>2.6718999999999999</v>
          </cell>
        </row>
        <row r="3130">
          <cell r="B3130">
            <v>7240517</v>
          </cell>
          <cell r="C3130" t="str">
            <v>CABALLO LOCO 75X6 NV</v>
          </cell>
          <cell r="D3130" t="str">
            <v>Caballo Loco 17 NV</v>
          </cell>
          <cell r="E3130" t="str">
            <v>EA</v>
          </cell>
          <cell r="F3130">
            <v>6</v>
          </cell>
          <cell r="G3130" t="str">
            <v>75 cl x 6</v>
          </cell>
          <cell r="H3130" t="str">
            <v>U</v>
          </cell>
          <cell r="I3130" t="str">
            <v>Chile</v>
          </cell>
          <cell r="J3130" t="str">
            <v>Chile</v>
          </cell>
          <cell r="K3130" t="str">
            <v>Chile</v>
          </cell>
          <cell r="M3130" t="str">
            <v>Best</v>
          </cell>
          <cell r="N3130">
            <v>15.9221</v>
          </cell>
          <cell r="O3130">
            <v>2.6718999999999999</v>
          </cell>
        </row>
        <row r="3131">
          <cell r="B3131">
            <v>7240518</v>
          </cell>
          <cell r="C3131" t="str">
            <v>FW CABALLO LOCO N18 75X6</v>
          </cell>
          <cell r="D3131" t="str">
            <v>Caballo Loco 18</v>
          </cell>
          <cell r="E3131" t="str">
            <v>EA</v>
          </cell>
          <cell r="F3131">
            <v>6</v>
          </cell>
          <cell r="G3131" t="str">
            <v>75 cl x 6</v>
          </cell>
          <cell r="H3131" t="str">
            <v>U</v>
          </cell>
          <cell r="I3131" t="str">
            <v>Chile</v>
          </cell>
          <cell r="J3131" t="str">
            <v>Chile</v>
          </cell>
          <cell r="K3131" t="str">
            <v>Chile</v>
          </cell>
          <cell r="M3131" t="str">
            <v>Best</v>
          </cell>
          <cell r="N3131">
            <v>16.439599999999999</v>
          </cell>
          <cell r="O3131">
            <v>2.6718999999999999</v>
          </cell>
        </row>
        <row r="3132">
          <cell r="B3132">
            <v>7240521</v>
          </cell>
          <cell r="C3132" t="str">
            <v>FW CABALLO LOCO N21 75X6</v>
          </cell>
          <cell r="D3132" t="str">
            <v>Caballo Loco 2021</v>
          </cell>
          <cell r="E3132" t="str">
            <v>EA</v>
          </cell>
          <cell r="F3132">
            <v>6</v>
          </cell>
          <cell r="G3132" t="str">
            <v>75 cl x 6</v>
          </cell>
          <cell r="H3132" t="str">
            <v>S</v>
          </cell>
          <cell r="I3132" t="str">
            <v>Chile</v>
          </cell>
          <cell r="J3132" t="str">
            <v>Chile</v>
          </cell>
          <cell r="K3132" t="str">
            <v>Chile</v>
          </cell>
          <cell r="L3132" t="str">
            <v>Still Red</v>
          </cell>
          <cell r="M3132" t="str">
            <v>Best</v>
          </cell>
          <cell r="N3132">
            <v>16.439699999999998</v>
          </cell>
          <cell r="O3132">
            <v>2.6718999999999999</v>
          </cell>
        </row>
        <row r="3133">
          <cell r="B3133">
            <v>4145816</v>
          </cell>
          <cell r="C3133" t="str">
            <v>CABALLO LOCO GC SAGRADA16 75X6</v>
          </cell>
          <cell r="D3133" t="str">
            <v>Caballo Loco Grand Cru Sagrada Familia 2016</v>
          </cell>
          <cell r="E3133" t="str">
            <v>EA</v>
          </cell>
          <cell r="F3133">
            <v>6</v>
          </cell>
          <cell r="G3133" t="str">
            <v>75 cl x 6</v>
          </cell>
          <cell r="H3133" t="str">
            <v>U</v>
          </cell>
          <cell r="I3133" t="str">
            <v>Chile</v>
          </cell>
          <cell r="J3133" t="str">
            <v>Chile</v>
          </cell>
          <cell r="K3133" t="str">
            <v>Curicó Valley</v>
          </cell>
          <cell r="M3133" t="str">
            <v>Best</v>
          </cell>
          <cell r="N3133">
            <v>9.4189000000000007</v>
          </cell>
          <cell r="O3133">
            <v>2.6718999999999999</v>
          </cell>
        </row>
        <row r="3134">
          <cell r="B3134">
            <v>4145817</v>
          </cell>
          <cell r="C3134" t="str">
            <v>CABALLO LOCO GC SAGRADA17 75X6</v>
          </cell>
          <cell r="D3134" t="str">
            <v>Caballo Loco Grand Cru Sagrada Familia 2017</v>
          </cell>
          <cell r="E3134" t="str">
            <v>EA</v>
          </cell>
          <cell r="F3134">
            <v>6</v>
          </cell>
          <cell r="G3134" t="str">
            <v>75 cl x 6</v>
          </cell>
          <cell r="H3134" t="str">
            <v>U</v>
          </cell>
          <cell r="I3134" t="str">
            <v>Chile</v>
          </cell>
          <cell r="J3134" t="str">
            <v>Chile</v>
          </cell>
          <cell r="K3134" t="str">
            <v>Curicó Valley</v>
          </cell>
          <cell r="M3134" t="str">
            <v>Best</v>
          </cell>
          <cell r="N3134">
            <v>9.4198000000000004</v>
          </cell>
          <cell r="O3134">
            <v>2.6718999999999999</v>
          </cell>
        </row>
        <row r="3135">
          <cell r="B3135">
            <v>4145818</v>
          </cell>
          <cell r="C3135" t="str">
            <v>FW CABALLO LOCO GC SAGR18 75X6</v>
          </cell>
          <cell r="D3135" t="str">
            <v>Caballo Loco Grand Cru Sagrada Familia 2018</v>
          </cell>
          <cell r="E3135" t="str">
            <v>EA</v>
          </cell>
          <cell r="F3135">
            <v>6</v>
          </cell>
          <cell r="G3135" t="str">
            <v>75 cl x 6</v>
          </cell>
          <cell r="H3135" t="str">
            <v>U</v>
          </cell>
          <cell r="I3135" t="str">
            <v>Chile</v>
          </cell>
          <cell r="J3135" t="str">
            <v>Chile</v>
          </cell>
          <cell r="K3135" t="str">
            <v>Curicó Valley</v>
          </cell>
          <cell r="M3135" t="str">
            <v>Best</v>
          </cell>
          <cell r="N3135">
            <v>9.7455999999999996</v>
          </cell>
          <cell r="O3135">
            <v>2.6718999999999999</v>
          </cell>
        </row>
        <row r="3136">
          <cell r="B3136">
            <v>4145820</v>
          </cell>
          <cell r="C3136" t="str">
            <v>FW CABALLO LOCO GC SAGR20 75X6</v>
          </cell>
          <cell r="D3136" t="str">
            <v>Caballo Loco Grand Cru Sagrada Familia 2020</v>
          </cell>
          <cell r="E3136" t="str">
            <v>EA</v>
          </cell>
          <cell r="F3136">
            <v>6</v>
          </cell>
          <cell r="G3136" t="str">
            <v>75 cl x 6</v>
          </cell>
          <cell r="H3136" t="str">
            <v>U</v>
          </cell>
          <cell r="I3136" t="str">
            <v>Chile</v>
          </cell>
          <cell r="J3136" t="str">
            <v>Chile</v>
          </cell>
          <cell r="K3136" t="str">
            <v>Curicó Valley</v>
          </cell>
          <cell r="M3136" t="str">
            <v>Fine Wine</v>
          </cell>
          <cell r="N3136">
            <v>9.7728999999999999</v>
          </cell>
          <cell r="O3136">
            <v>2.6718999999999999</v>
          </cell>
        </row>
        <row r="3137">
          <cell r="B3137">
            <v>4145821</v>
          </cell>
          <cell r="C3137" t="str">
            <v>FW CABALL LOCO GC SAGR 21 75X6</v>
          </cell>
          <cell r="D3137" t="str">
            <v>Caballo Loco Grand Cru Sagrada Familia 2021</v>
          </cell>
          <cell r="E3137" t="str">
            <v>EA</v>
          </cell>
          <cell r="F3137">
            <v>6</v>
          </cell>
          <cell r="G3137" t="str">
            <v>75 cl x 6</v>
          </cell>
          <cell r="H3137" t="str">
            <v>S</v>
          </cell>
          <cell r="I3137" t="str">
            <v>Chile</v>
          </cell>
          <cell r="J3137" t="str">
            <v>Chile</v>
          </cell>
          <cell r="K3137" t="str">
            <v>Curicó Valley</v>
          </cell>
          <cell r="M3137" t="str">
            <v>Best</v>
          </cell>
          <cell r="N3137">
            <v>9.7728999999999999</v>
          </cell>
          <cell r="O3137">
            <v>2.6718999999999999</v>
          </cell>
        </row>
        <row r="3138">
          <cell r="B3138">
            <v>4293915</v>
          </cell>
          <cell r="C3138" t="str">
            <v>CABALLO LOCO GC APALTA 15 75X6</v>
          </cell>
          <cell r="D3138" t="str">
            <v>Caballo Loco Grand Cru Apalta 2015</v>
          </cell>
          <cell r="E3138" t="str">
            <v>EA</v>
          </cell>
          <cell r="F3138">
            <v>6</v>
          </cell>
          <cell r="G3138" t="str">
            <v>75 cl x 6</v>
          </cell>
          <cell r="H3138" t="str">
            <v>U</v>
          </cell>
          <cell r="I3138" t="str">
            <v>Chile</v>
          </cell>
          <cell r="J3138" t="str">
            <v>Chile</v>
          </cell>
          <cell r="K3138" t="str">
            <v>Colchagua Valley</v>
          </cell>
          <cell r="M3138" t="str">
            <v>Best</v>
          </cell>
          <cell r="N3138">
            <v>9.4130000000000003</v>
          </cell>
          <cell r="O3138">
            <v>2.6718999999999999</v>
          </cell>
        </row>
        <row r="3139">
          <cell r="B3139">
            <v>4293917</v>
          </cell>
          <cell r="C3139" t="str">
            <v>CABALLO LOCO GC APALTA 17 75X6</v>
          </cell>
          <cell r="D3139" t="str">
            <v>Caballo Loco Grand Cru Apalta 2017</v>
          </cell>
          <cell r="E3139" t="str">
            <v>EA</v>
          </cell>
          <cell r="F3139">
            <v>6</v>
          </cell>
          <cell r="G3139" t="str">
            <v>75 cl x 6</v>
          </cell>
          <cell r="H3139" t="str">
            <v>U</v>
          </cell>
          <cell r="I3139" t="str">
            <v>Chile</v>
          </cell>
          <cell r="J3139" t="str">
            <v>Chile</v>
          </cell>
          <cell r="K3139" t="str">
            <v>Colchagua Valley</v>
          </cell>
          <cell r="M3139" t="str">
            <v>Best</v>
          </cell>
          <cell r="N3139">
            <v>9.4198000000000004</v>
          </cell>
          <cell r="O3139">
            <v>2.6718999999999999</v>
          </cell>
        </row>
        <row r="3140">
          <cell r="B3140">
            <v>4293918</v>
          </cell>
          <cell r="C3140" t="str">
            <v>FW CABALLO LOCO GC APAL18 75X6</v>
          </cell>
          <cell r="D3140" t="str">
            <v>Caballo Loco Grand Cru Apalta 2018</v>
          </cell>
          <cell r="E3140" t="str">
            <v>EA</v>
          </cell>
          <cell r="F3140">
            <v>6</v>
          </cell>
          <cell r="G3140" t="str">
            <v>75 cl x 6</v>
          </cell>
          <cell r="H3140" t="str">
            <v>U</v>
          </cell>
          <cell r="I3140" t="str">
            <v>Chile</v>
          </cell>
          <cell r="J3140" t="str">
            <v>Chile</v>
          </cell>
          <cell r="K3140" t="str">
            <v>Colchagua Valley</v>
          </cell>
          <cell r="M3140" t="str">
            <v>Best</v>
          </cell>
          <cell r="N3140">
            <v>9.7455999999999996</v>
          </cell>
          <cell r="O3140">
            <v>2.6718999999999999</v>
          </cell>
        </row>
        <row r="3141">
          <cell r="B3141">
            <v>4293920</v>
          </cell>
          <cell r="C3141" t="str">
            <v>FW CABALLO LOCO GC APAL20 75X6</v>
          </cell>
          <cell r="D3141" t="str">
            <v>Caballo Loco Grand Cru Apalta 2020</v>
          </cell>
          <cell r="E3141" t="str">
            <v>EA</v>
          </cell>
          <cell r="F3141">
            <v>6</v>
          </cell>
          <cell r="G3141" t="str">
            <v>75 cl x 6</v>
          </cell>
          <cell r="H3141" t="str">
            <v>U</v>
          </cell>
          <cell r="I3141" t="str">
            <v>Chile</v>
          </cell>
          <cell r="J3141" t="str">
            <v>Chile</v>
          </cell>
          <cell r="K3141" t="str">
            <v>Colchagua Valley</v>
          </cell>
          <cell r="M3141" t="str">
            <v>Best</v>
          </cell>
          <cell r="N3141">
            <v>9.7728999999999999</v>
          </cell>
          <cell r="O3141">
            <v>2.6718999999999999</v>
          </cell>
        </row>
        <row r="3142">
          <cell r="B3142">
            <v>4293921</v>
          </cell>
          <cell r="C3142" t="str">
            <v>FW CABALLO LOCO GC APAL21 75X6</v>
          </cell>
          <cell r="D3142" t="str">
            <v>Caballo Loco Grand Cru Apalta 2021</v>
          </cell>
          <cell r="E3142" t="str">
            <v>EA</v>
          </cell>
          <cell r="F3142">
            <v>6</v>
          </cell>
          <cell r="G3142" t="str">
            <v>75 cl x 6</v>
          </cell>
          <cell r="H3142" t="str">
            <v>U</v>
          </cell>
          <cell r="I3142" t="str">
            <v>Chile</v>
          </cell>
          <cell r="J3142" t="str">
            <v>Chile</v>
          </cell>
          <cell r="K3142" t="str">
            <v>Colchagua Valley</v>
          </cell>
          <cell r="M3142" t="str">
            <v>Fine Wine</v>
          </cell>
          <cell r="N3142">
            <v>9.7728999999999999</v>
          </cell>
          <cell r="O3142">
            <v>2.6718999999999999</v>
          </cell>
        </row>
        <row r="3143">
          <cell r="B3143">
            <v>4293922</v>
          </cell>
          <cell r="C3143" t="str">
            <v>FW CABALLO LOCO GC APAL22 75X6</v>
          </cell>
          <cell r="D3143" t="str">
            <v>Caballo Loco Grand Cru Apalta 2022</v>
          </cell>
          <cell r="E3143" t="str">
            <v>EA</v>
          </cell>
          <cell r="F3143">
            <v>6</v>
          </cell>
          <cell r="G3143" t="str">
            <v>75 cl x 6</v>
          </cell>
          <cell r="H3143" t="str">
            <v>S</v>
          </cell>
          <cell r="I3143" t="str">
            <v>Chile</v>
          </cell>
          <cell r="J3143" t="str">
            <v>Chile</v>
          </cell>
          <cell r="K3143" t="str">
            <v>Colchagua Valley</v>
          </cell>
          <cell r="M3143" t="str">
            <v>Fine Wine</v>
          </cell>
          <cell r="N3143">
            <v>9.2729999999999997</v>
          </cell>
          <cell r="O3143">
            <v>2.6718999999999999</v>
          </cell>
        </row>
        <row r="3144">
          <cell r="B3144">
            <v>7521917</v>
          </cell>
          <cell r="C3144" t="str">
            <v>CABALLO LOCO GC MAIPO 17 75X6</v>
          </cell>
          <cell r="D3144" t="str">
            <v>Caballo Loco Grand Cru Maipo 2017</v>
          </cell>
          <cell r="E3144" t="str">
            <v>EA</v>
          </cell>
          <cell r="F3144">
            <v>6</v>
          </cell>
          <cell r="G3144" t="str">
            <v>75 cl x 6</v>
          </cell>
          <cell r="H3144" t="str">
            <v>U</v>
          </cell>
          <cell r="I3144" t="str">
            <v>Chile</v>
          </cell>
          <cell r="J3144" t="str">
            <v>Chile</v>
          </cell>
          <cell r="K3144" t="str">
            <v>Maipo Valley</v>
          </cell>
          <cell r="M3144" t="str">
            <v>Best</v>
          </cell>
          <cell r="N3144">
            <v>9.4198000000000004</v>
          </cell>
          <cell r="O3144">
            <v>2.6718999999999999</v>
          </cell>
        </row>
        <row r="3145">
          <cell r="B3145">
            <v>7521918</v>
          </cell>
          <cell r="C3145" t="str">
            <v>FW CABALLO LOCO GC MAIP18 75X6</v>
          </cell>
          <cell r="D3145" t="str">
            <v>Caballo Loco Grand Cru Maipo 2018</v>
          </cell>
          <cell r="E3145" t="str">
            <v>EA</v>
          </cell>
          <cell r="F3145">
            <v>6</v>
          </cell>
          <cell r="G3145" t="str">
            <v>75 cl x 6</v>
          </cell>
          <cell r="H3145" t="str">
            <v>U</v>
          </cell>
          <cell r="I3145" t="str">
            <v>Chile</v>
          </cell>
          <cell r="J3145" t="str">
            <v>Chile</v>
          </cell>
          <cell r="K3145" t="str">
            <v>Maipo Valley</v>
          </cell>
          <cell r="M3145" t="str">
            <v>Best</v>
          </cell>
          <cell r="N3145">
            <v>9.7455999999999996</v>
          </cell>
          <cell r="O3145">
            <v>2.6718999999999999</v>
          </cell>
        </row>
        <row r="3146">
          <cell r="B3146">
            <v>7521920</v>
          </cell>
          <cell r="C3146" t="str">
            <v>FW CABALLO LOCO GC MAIP20 75X6</v>
          </cell>
          <cell r="D3146" t="str">
            <v>Caballo Loco Grand Cru Maipo 2018</v>
          </cell>
          <cell r="E3146" t="str">
            <v>EA</v>
          </cell>
          <cell r="F3146">
            <v>6</v>
          </cell>
          <cell r="G3146" t="str">
            <v>75 cl x 6</v>
          </cell>
          <cell r="H3146" t="str">
            <v>U</v>
          </cell>
          <cell r="I3146" t="str">
            <v>Chile</v>
          </cell>
          <cell r="J3146" t="str">
            <v>Chile</v>
          </cell>
          <cell r="K3146" t="str">
            <v>Maipo Valley</v>
          </cell>
          <cell r="M3146" t="str">
            <v>Fine Wine</v>
          </cell>
          <cell r="N3146">
            <v>9.2728999999999999</v>
          </cell>
          <cell r="O3146">
            <v>2.6718999999999999</v>
          </cell>
        </row>
        <row r="3147">
          <cell r="B3147">
            <v>7521921</v>
          </cell>
          <cell r="C3147" t="str">
            <v>FW CABALLO LOCO GC MAIP21 75X6</v>
          </cell>
          <cell r="D3147" t="str">
            <v>Caballo Loco Grand Cru Maipo 2021</v>
          </cell>
          <cell r="E3147" t="str">
            <v>EA</v>
          </cell>
          <cell r="F3147">
            <v>6</v>
          </cell>
          <cell r="G3147" t="str">
            <v>75 cl x 6</v>
          </cell>
          <cell r="H3147" t="str">
            <v>S</v>
          </cell>
          <cell r="I3147" t="str">
            <v>Chile</v>
          </cell>
          <cell r="J3147" t="str">
            <v>Chile</v>
          </cell>
          <cell r="K3147" t="str">
            <v>Maipo Valley</v>
          </cell>
          <cell r="M3147" t="str">
            <v>Best</v>
          </cell>
          <cell r="N3147">
            <v>9.7728999999999999</v>
          </cell>
          <cell r="O3147">
            <v>2.6718999999999999</v>
          </cell>
        </row>
        <row r="3148">
          <cell r="B3148">
            <v>7522816</v>
          </cell>
          <cell r="C3148" t="str">
            <v>CABALLO LOCO GC LIMARI 16 75X6</v>
          </cell>
          <cell r="D3148" t="str">
            <v>Caballo Loco Grand Cru Limari 2016</v>
          </cell>
          <cell r="E3148" t="str">
            <v>EA</v>
          </cell>
          <cell r="F3148">
            <v>6</v>
          </cell>
          <cell r="G3148" t="str">
            <v>75 cl x 6</v>
          </cell>
          <cell r="H3148" t="str">
            <v>U</v>
          </cell>
          <cell r="I3148" t="str">
            <v>Chile</v>
          </cell>
          <cell r="J3148" t="str">
            <v>Chile</v>
          </cell>
          <cell r="K3148" t="str">
            <v>Coquimbo</v>
          </cell>
          <cell r="M3148" t="str">
            <v>Best</v>
          </cell>
          <cell r="N3148">
            <v>9.4236000000000004</v>
          </cell>
          <cell r="O3148">
            <v>2.6718999999999999</v>
          </cell>
        </row>
        <row r="3149">
          <cell r="B3149">
            <v>7522817</v>
          </cell>
          <cell r="C3149" t="str">
            <v>FW CABALLO LOCO GC LIMA17 75X6</v>
          </cell>
          <cell r="D3149" t="str">
            <v>Caballo Loco Grand Cru Limari 2017</v>
          </cell>
          <cell r="E3149" t="str">
            <v>EA</v>
          </cell>
          <cell r="F3149">
            <v>6</v>
          </cell>
          <cell r="G3149" t="str">
            <v>75 cl x 6</v>
          </cell>
          <cell r="H3149" t="str">
            <v>U</v>
          </cell>
          <cell r="I3149" t="str">
            <v>Chile</v>
          </cell>
          <cell r="J3149" t="str">
            <v>Chile</v>
          </cell>
          <cell r="K3149" t="str">
            <v>Coquimbo</v>
          </cell>
          <cell r="M3149" t="str">
            <v>Best</v>
          </cell>
          <cell r="N3149">
            <v>9.7455999999999996</v>
          </cell>
          <cell r="O3149">
            <v>2.6718999999999999</v>
          </cell>
        </row>
        <row r="3150">
          <cell r="B3150">
            <v>7522820</v>
          </cell>
          <cell r="C3150" t="str">
            <v>FW CABALLO LOC GC LIMA 20 75X6</v>
          </cell>
          <cell r="D3150" t="str">
            <v>Caballo Loco Grand Cru Limari 2020</v>
          </cell>
          <cell r="E3150" t="str">
            <v>EA</v>
          </cell>
          <cell r="F3150">
            <v>6</v>
          </cell>
          <cell r="G3150" t="str">
            <v>75 cl x 6</v>
          </cell>
          <cell r="H3150" t="str">
            <v>U</v>
          </cell>
          <cell r="I3150" t="str">
            <v>Chile</v>
          </cell>
          <cell r="J3150" t="str">
            <v>Chile</v>
          </cell>
          <cell r="K3150" t="str">
            <v>Coquimbo</v>
          </cell>
          <cell r="M3150" t="str">
            <v>Best</v>
          </cell>
          <cell r="N3150">
            <v>9.7728999999999999</v>
          </cell>
          <cell r="O3150">
            <v>2.6718999999999999</v>
          </cell>
        </row>
        <row r="3151">
          <cell r="B3151">
            <v>7522821</v>
          </cell>
          <cell r="C3151" t="str">
            <v>FW CABALLO LOC GC LIMA 21 75X6</v>
          </cell>
          <cell r="D3151" t="str">
            <v>Caballo Loco Grand Cru Limari 2021</v>
          </cell>
          <cell r="E3151" t="str">
            <v>EA</v>
          </cell>
          <cell r="F3151">
            <v>6</v>
          </cell>
          <cell r="G3151" t="str">
            <v>75 cl x 6</v>
          </cell>
          <cell r="H3151" t="str">
            <v>S</v>
          </cell>
          <cell r="I3151" t="str">
            <v>Chile</v>
          </cell>
          <cell r="J3151" t="str">
            <v>Chile</v>
          </cell>
          <cell r="K3151" t="str">
            <v>Coquimbo</v>
          </cell>
          <cell r="L3151" t="str">
            <v>Still Red</v>
          </cell>
          <cell r="M3151" t="str">
            <v>Fine Wine</v>
          </cell>
          <cell r="N3151">
            <v>9.7729999999999997</v>
          </cell>
          <cell r="O3151">
            <v>2.6718999999999999</v>
          </cell>
        </row>
        <row r="3152">
          <cell r="B3152">
            <v>7522822</v>
          </cell>
          <cell r="C3152" t="str">
            <v>FW CABALLO LOC GC LIMA 22 75X6</v>
          </cell>
          <cell r="D3152" t="str">
            <v>Caballo Loco Grand Cru Limari 2022</v>
          </cell>
          <cell r="E3152" t="str">
            <v>EA</v>
          </cell>
          <cell r="F3152">
            <v>6</v>
          </cell>
          <cell r="G3152" t="str">
            <v>75 cl x 6</v>
          </cell>
          <cell r="H3152" t="str">
            <v>S</v>
          </cell>
          <cell r="I3152" t="str">
            <v>Chile</v>
          </cell>
          <cell r="J3152" t="str">
            <v>Chile</v>
          </cell>
          <cell r="K3152" t="str">
            <v>Coquimbo</v>
          </cell>
          <cell r="L3152" t="str">
            <v>Still Red</v>
          </cell>
          <cell r="M3152" t="str">
            <v>Fine Wine</v>
          </cell>
          <cell r="N3152">
            <v>9.7729999999999997</v>
          </cell>
          <cell r="O3152">
            <v>2.6718999999999999</v>
          </cell>
        </row>
        <row r="3153">
          <cell r="B3153">
            <v>62926</v>
          </cell>
          <cell r="C3153" t="str">
            <v>VALDIVIESO CAB SAUV 75X6</v>
          </cell>
          <cell r="D3153" t="str">
            <v>Valdivieso Cabernet Sauvignon</v>
          </cell>
          <cell r="E3153" t="str">
            <v>EA</v>
          </cell>
          <cell r="F3153">
            <v>6</v>
          </cell>
          <cell r="G3153" t="str">
            <v>75 cl x 6</v>
          </cell>
          <cell r="H3153" t="str">
            <v>S</v>
          </cell>
          <cell r="I3153" t="str">
            <v>Chile</v>
          </cell>
          <cell r="J3153" t="str">
            <v>Chile</v>
          </cell>
          <cell r="K3153" t="str">
            <v>Rapel Valley</v>
          </cell>
          <cell r="M3153" t="str">
            <v>Good</v>
          </cell>
          <cell r="N3153">
            <v>2.2395999999999998</v>
          </cell>
          <cell r="O3153">
            <v>2.6718999999999999</v>
          </cell>
        </row>
        <row r="3154">
          <cell r="B3154">
            <v>66707</v>
          </cell>
          <cell r="C3154" t="str">
            <v>VALDIVIESO BRUT NV 75X6</v>
          </cell>
          <cell r="D3154" t="str">
            <v>Valdivieso Brut NV</v>
          </cell>
          <cell r="E3154" t="str">
            <v>EA</v>
          </cell>
          <cell r="F3154">
            <v>6</v>
          </cell>
          <cell r="G3154" t="str">
            <v>75 cl x 6</v>
          </cell>
          <cell r="H3154" t="str">
            <v>S</v>
          </cell>
          <cell r="I3154" t="str">
            <v>Chile</v>
          </cell>
          <cell r="J3154" t="str">
            <v>Chile</v>
          </cell>
          <cell r="K3154" t="str">
            <v>Chile</v>
          </cell>
          <cell r="M3154" t="str">
            <v>Good</v>
          </cell>
          <cell r="N3154">
            <v>2.6896</v>
          </cell>
          <cell r="O3154">
            <v>2.6718999999999999</v>
          </cell>
        </row>
        <row r="3155">
          <cell r="B3155">
            <v>67088</v>
          </cell>
          <cell r="C3155" t="str">
            <v>VALDIVIESO MERLOT 75X6</v>
          </cell>
          <cell r="D3155" t="str">
            <v>Valdivieso Merlot</v>
          </cell>
          <cell r="E3155" t="str">
            <v>EA</v>
          </cell>
          <cell r="F3155">
            <v>6</v>
          </cell>
          <cell r="G3155" t="str">
            <v>75 cl x 6</v>
          </cell>
          <cell r="H3155" t="str">
            <v>S</v>
          </cell>
          <cell r="I3155" t="str">
            <v>Chile</v>
          </cell>
          <cell r="J3155" t="str">
            <v>Chile</v>
          </cell>
          <cell r="K3155" t="str">
            <v>Rapel Valley</v>
          </cell>
          <cell r="M3155" t="str">
            <v>Good</v>
          </cell>
          <cell r="N3155">
            <v>2.2395999999999998</v>
          </cell>
          <cell r="O3155">
            <v>2.6718999999999999</v>
          </cell>
        </row>
        <row r="3156">
          <cell r="B3156">
            <v>68164</v>
          </cell>
          <cell r="C3156" t="str">
            <v>VALDIVIESO PINOT NOIR 75X6</v>
          </cell>
          <cell r="D3156" t="str">
            <v>Valdivieso Pinot Noir</v>
          </cell>
          <cell r="E3156" t="str">
            <v>EA</v>
          </cell>
          <cell r="F3156">
            <v>6</v>
          </cell>
          <cell r="G3156" t="str">
            <v>75 cl x 6</v>
          </cell>
          <cell r="H3156" t="str">
            <v>S</v>
          </cell>
          <cell r="I3156" t="str">
            <v>Chile</v>
          </cell>
          <cell r="J3156" t="str">
            <v>Chile</v>
          </cell>
          <cell r="K3156" t="str">
            <v>Aconcagua Valley</v>
          </cell>
          <cell r="M3156" t="str">
            <v>Good</v>
          </cell>
          <cell r="N3156">
            <v>2.5396000000000001</v>
          </cell>
          <cell r="O3156">
            <v>2.6718999999999999</v>
          </cell>
        </row>
        <row r="3157">
          <cell r="B3157">
            <v>68812</v>
          </cell>
          <cell r="C3157" t="str">
            <v>VALDIVIESO CHARDONNAY 75X6</v>
          </cell>
          <cell r="D3157" t="str">
            <v>Valdivieso Chardonnay</v>
          </cell>
          <cell r="E3157" t="str">
            <v>EA</v>
          </cell>
          <cell r="F3157">
            <v>6</v>
          </cell>
          <cell r="G3157" t="str">
            <v>75 cl x 6</v>
          </cell>
          <cell r="H3157" t="str">
            <v>S</v>
          </cell>
          <cell r="I3157" t="str">
            <v>Chile</v>
          </cell>
          <cell r="J3157" t="str">
            <v>Chile</v>
          </cell>
          <cell r="K3157" t="str">
            <v>Curicó Valley</v>
          </cell>
          <cell r="M3157" t="str">
            <v>Good</v>
          </cell>
          <cell r="N3157">
            <v>2.2395999999999998</v>
          </cell>
          <cell r="O3157">
            <v>2.6718999999999999</v>
          </cell>
        </row>
        <row r="3158">
          <cell r="B3158">
            <v>71438</v>
          </cell>
          <cell r="C3158" t="str">
            <v>VALDIVIESO SAUV BLANC 75X6</v>
          </cell>
          <cell r="D3158" t="str">
            <v>Valdivieso Sauvignon Blanc</v>
          </cell>
          <cell r="E3158" t="str">
            <v>EA</v>
          </cell>
          <cell r="F3158">
            <v>6</v>
          </cell>
          <cell r="G3158" t="str">
            <v>75 cl x 6</v>
          </cell>
          <cell r="H3158" t="str">
            <v>S</v>
          </cell>
          <cell r="I3158" t="str">
            <v>Chile</v>
          </cell>
          <cell r="J3158" t="str">
            <v>Chile</v>
          </cell>
          <cell r="K3158" t="str">
            <v>Aconcagua Valley</v>
          </cell>
          <cell r="M3158" t="str">
            <v>Good</v>
          </cell>
          <cell r="N3158">
            <v>2.2395999999999998</v>
          </cell>
          <cell r="O3158">
            <v>2.6718999999999999</v>
          </cell>
        </row>
        <row r="3159">
          <cell r="B3159">
            <v>41797</v>
          </cell>
          <cell r="C3159" t="str">
            <v>VALDIVIESCO ECLAT BOTR 50X6</v>
          </cell>
          <cell r="D3159" t="str">
            <v>Valdivieso Eclat Botrytis Semillon</v>
          </cell>
          <cell r="E3159" t="str">
            <v>EA</v>
          </cell>
          <cell r="F3159">
            <v>6</v>
          </cell>
          <cell r="G3159" t="str">
            <v>50 cl x 6</v>
          </cell>
          <cell r="H3159" t="str">
            <v>S</v>
          </cell>
          <cell r="I3159" t="str">
            <v>Chile</v>
          </cell>
          <cell r="J3159" t="str">
            <v>Chile</v>
          </cell>
          <cell r="K3159" t="str">
            <v>Curicó Valley</v>
          </cell>
          <cell r="M3159" t="str">
            <v>Best</v>
          </cell>
          <cell r="N3159">
            <v>4.8507999999999996</v>
          </cell>
          <cell r="O3159">
            <v>1.7813000000000001</v>
          </cell>
        </row>
        <row r="3160">
          <cell r="B3160">
            <v>45248</v>
          </cell>
          <cell r="C3160" t="str">
            <v>FW CABALLO LOCO BLANCO N1 75X3</v>
          </cell>
          <cell r="D3160" t="str">
            <v>Caballo Loco Blanco N°1 , Central Valley</v>
          </cell>
          <cell r="E3160" t="str">
            <v>EA</v>
          </cell>
          <cell r="F3160">
            <v>3</v>
          </cell>
          <cell r="G3160" t="str">
            <v>75 cl x 3</v>
          </cell>
          <cell r="H3160" t="str">
            <v>A</v>
          </cell>
          <cell r="I3160" t="str">
            <v>Chile</v>
          </cell>
          <cell r="J3160" t="str">
            <v>Chile</v>
          </cell>
          <cell r="K3160" t="str">
            <v>Central Valley</v>
          </cell>
          <cell r="L3160" t="str">
            <v>Still White</v>
          </cell>
          <cell r="M3160" t="str">
            <v>Best</v>
          </cell>
          <cell r="N3160">
            <v>16.612300000000001</v>
          </cell>
          <cell r="O3160">
            <v>2.6718999999999999</v>
          </cell>
        </row>
        <row r="3161">
          <cell r="B3161">
            <v>67090</v>
          </cell>
          <cell r="C3161" t="str">
            <v>VALDIVIESO VAL SEL CHAR 75X6</v>
          </cell>
          <cell r="D3161" t="str">
            <v>Valdivieso Valley Selection Chardonnay</v>
          </cell>
          <cell r="E3161" t="str">
            <v>EA</v>
          </cell>
          <cell r="F3161">
            <v>6</v>
          </cell>
          <cell r="G3161" t="str">
            <v>75 cl x 6</v>
          </cell>
          <cell r="H3161" t="str">
            <v>U</v>
          </cell>
          <cell r="I3161" t="str">
            <v>Chile</v>
          </cell>
          <cell r="J3161" t="str">
            <v>Chile</v>
          </cell>
          <cell r="K3161" t="str">
            <v>Leyda Valley</v>
          </cell>
          <cell r="M3161" t="str">
            <v>Good</v>
          </cell>
          <cell r="N3161">
            <v>3.6570999999999998</v>
          </cell>
          <cell r="O3161">
            <v>2.6718999999999999</v>
          </cell>
        </row>
        <row r="3162">
          <cell r="B3162">
            <v>67871</v>
          </cell>
          <cell r="C3162" t="str">
            <v>VALDIVIESO VAL SEL VIOG 75X6</v>
          </cell>
          <cell r="D3162" t="str">
            <v>Valdivieso Valley Selection Viognier</v>
          </cell>
          <cell r="E3162" t="str">
            <v>EA</v>
          </cell>
          <cell r="F3162">
            <v>6</v>
          </cell>
          <cell r="G3162" t="str">
            <v>75 cl x 6</v>
          </cell>
          <cell r="H3162" t="str">
            <v>S</v>
          </cell>
          <cell r="I3162" t="str">
            <v>Chile</v>
          </cell>
          <cell r="J3162" t="str">
            <v>Chile</v>
          </cell>
          <cell r="K3162" t="str">
            <v>Maule Valley</v>
          </cell>
          <cell r="M3162" t="str">
            <v>Good</v>
          </cell>
          <cell r="N3162">
            <v>3.7595999999999998</v>
          </cell>
          <cell r="O3162">
            <v>2.6718999999999999</v>
          </cell>
        </row>
        <row r="3163">
          <cell r="B3163">
            <v>68813</v>
          </cell>
          <cell r="C3163" t="str">
            <v>VALDIVIESO VAL SEL PN 75X6</v>
          </cell>
          <cell r="D3163" t="str">
            <v>Valdivieso Valley Selection Pinot Noir</v>
          </cell>
          <cell r="E3163" t="str">
            <v>EA</v>
          </cell>
          <cell r="F3163">
            <v>6</v>
          </cell>
          <cell r="G3163" t="str">
            <v>75 cl x 6</v>
          </cell>
          <cell r="H3163" t="str">
            <v>S</v>
          </cell>
          <cell r="I3163" t="str">
            <v>Chile</v>
          </cell>
          <cell r="J3163" t="str">
            <v>Chile</v>
          </cell>
          <cell r="K3163" t="str">
            <v>Casablanca Valley</v>
          </cell>
          <cell r="M3163" t="str">
            <v>Good</v>
          </cell>
          <cell r="N3163">
            <v>4.2396000000000003</v>
          </cell>
          <cell r="O3163">
            <v>2.6718999999999999</v>
          </cell>
        </row>
        <row r="3164">
          <cell r="B3164">
            <v>68814</v>
          </cell>
          <cell r="C3164" t="str">
            <v>VALDIVIESO VAL SEL MER 75X6</v>
          </cell>
          <cell r="D3164" t="str">
            <v>Valdivieso Valley Selection Merlot</v>
          </cell>
          <cell r="E3164" t="str">
            <v>EA</v>
          </cell>
          <cell r="F3164">
            <v>6</v>
          </cell>
          <cell r="G3164" t="str">
            <v>75 cl x 6</v>
          </cell>
          <cell r="H3164" t="str">
            <v>S</v>
          </cell>
          <cell r="I3164" t="str">
            <v>Chile</v>
          </cell>
          <cell r="J3164" t="str">
            <v>Chile</v>
          </cell>
          <cell r="K3164" t="str">
            <v>Rapel Valley</v>
          </cell>
          <cell r="M3164" t="str">
            <v>Good</v>
          </cell>
          <cell r="N3164">
            <v>3.7595999999999998</v>
          </cell>
          <cell r="O3164">
            <v>2.6718999999999999</v>
          </cell>
        </row>
        <row r="3165">
          <cell r="B3165">
            <v>43004</v>
          </cell>
          <cell r="C3165" t="str">
            <v>MIOLO BRUT MILLESIME 75X6</v>
          </cell>
          <cell r="D3165" t="str">
            <v>Miolo Brut Millesime 2018</v>
          </cell>
          <cell r="E3165" t="str">
            <v>EA</v>
          </cell>
          <cell r="F3165">
            <v>6</v>
          </cell>
          <cell r="G3165" t="str">
            <v>75 cl x 6</v>
          </cell>
          <cell r="H3165" t="str">
            <v>U</v>
          </cell>
          <cell r="I3165" t="str">
            <v>Brazil</v>
          </cell>
          <cell r="J3165" t="str">
            <v>Brazil</v>
          </cell>
          <cell r="K3165" t="str">
            <v>Serra Gaucha</v>
          </cell>
          <cell r="M3165" t="str">
            <v>Best</v>
          </cell>
          <cell r="N3165">
            <v>7.8981000000000003</v>
          </cell>
          <cell r="O3165">
            <v>2.6718999999999999</v>
          </cell>
        </row>
        <row r="3166">
          <cell r="B3166">
            <v>45336</v>
          </cell>
          <cell r="C3166" t="str">
            <v>MIOLO BRUT MILLESIME 20 75X6</v>
          </cell>
          <cell r="D3166" t="str">
            <v>Miolo Brut Millesime 2020</v>
          </cell>
          <cell r="E3166" t="str">
            <v>EA</v>
          </cell>
          <cell r="F3166">
            <v>6</v>
          </cell>
          <cell r="G3166" t="str">
            <v>75 cl x 6</v>
          </cell>
          <cell r="H3166" t="str">
            <v>S</v>
          </cell>
          <cell r="I3166" t="str">
            <v>Brazil</v>
          </cell>
          <cell r="J3166" t="str">
            <v>Brazil</v>
          </cell>
          <cell r="K3166" t="str">
            <v>Serra Gaucha</v>
          </cell>
          <cell r="M3166" t="str">
            <v>Best</v>
          </cell>
          <cell r="N3166">
            <v>7.8981000000000003</v>
          </cell>
          <cell r="O3166">
            <v>2.6718999999999999</v>
          </cell>
        </row>
        <row r="3167">
          <cell r="B3167">
            <v>46567</v>
          </cell>
          <cell r="C3167" t="str">
            <v>MIOLO ALISIOS ROSE 13% 75x6</v>
          </cell>
          <cell r="D3167" t="str">
            <v>MIOLO ALISIOS ROSE</v>
          </cell>
          <cell r="E3167" t="str">
            <v>EA</v>
          </cell>
          <cell r="F3167">
            <v>6</v>
          </cell>
          <cell r="G3167" t="str">
            <v>75 cl x 6</v>
          </cell>
          <cell r="H3167" t="str">
            <v>S</v>
          </cell>
          <cell r="I3167" t="str">
            <v>Brazil</v>
          </cell>
          <cell r="J3167" t="str">
            <v>Brazil</v>
          </cell>
          <cell r="K3167" t="str">
            <v>Brazil</v>
          </cell>
          <cell r="L3167" t="str">
            <v>Still Rose</v>
          </cell>
          <cell r="M3167" t="str">
            <v>Price Fighter</v>
          </cell>
          <cell r="N3167">
            <v>2.9135</v>
          </cell>
          <cell r="O3167">
            <v>2.6718999999999999</v>
          </cell>
        </row>
        <row r="3168">
          <cell r="B3168">
            <v>62833</v>
          </cell>
          <cell r="C3168" t="str">
            <v>MIOLO FV PINOT NOIR 75X6</v>
          </cell>
          <cell r="D3168" t="str">
            <v>Miolo Family Vineyards Pinot Noir</v>
          </cell>
          <cell r="E3168" t="str">
            <v>EA</v>
          </cell>
          <cell r="F3168">
            <v>6</v>
          </cell>
          <cell r="G3168" t="str">
            <v>75 cl x 6</v>
          </cell>
          <cell r="H3168" t="str">
            <v>S</v>
          </cell>
          <cell r="I3168" t="str">
            <v>Brazil</v>
          </cell>
          <cell r="J3168" t="str">
            <v>Brazil</v>
          </cell>
          <cell r="K3168" t="str">
            <v>Campanha</v>
          </cell>
          <cell r="M3168" t="str">
            <v>Good</v>
          </cell>
          <cell r="N3168">
            <v>3.6768000000000001</v>
          </cell>
          <cell r="O3168">
            <v>2.6718999999999999</v>
          </cell>
        </row>
        <row r="3169">
          <cell r="B3169">
            <v>66655</v>
          </cell>
          <cell r="C3169" t="str">
            <v>MIOLO TRAD BRUT ROSE NV 75X6</v>
          </cell>
          <cell r="D3169" t="str">
            <v>Miolo Cuvee Tradition Brut Rose NV</v>
          </cell>
          <cell r="E3169" t="str">
            <v>EA</v>
          </cell>
          <cell r="F3169">
            <v>6</v>
          </cell>
          <cell r="G3169" t="str">
            <v>75 cl x 6</v>
          </cell>
          <cell r="H3169" t="str">
            <v>S</v>
          </cell>
          <cell r="I3169" t="str">
            <v>Brazil</v>
          </cell>
          <cell r="J3169" t="str">
            <v>Brazil</v>
          </cell>
          <cell r="K3169" t="str">
            <v>Serra Gaucha</v>
          </cell>
          <cell r="M3169" t="str">
            <v>Good</v>
          </cell>
          <cell r="N3169">
            <v>3.8818000000000001</v>
          </cell>
          <cell r="O3169">
            <v>2.6718999999999999</v>
          </cell>
        </row>
        <row r="3170">
          <cell r="B3170">
            <v>66657</v>
          </cell>
          <cell r="C3170" t="str">
            <v>MIOLO BRUT MILLESIME 75X6</v>
          </cell>
          <cell r="D3170" t="str">
            <v>Miolo Brut Millesime</v>
          </cell>
          <cell r="E3170" t="str">
            <v>EA</v>
          </cell>
          <cell r="F3170">
            <v>6</v>
          </cell>
          <cell r="G3170" t="str">
            <v>75 cl x 6</v>
          </cell>
          <cell r="H3170" t="str">
            <v>U</v>
          </cell>
          <cell r="I3170" t="str">
            <v>Brazil</v>
          </cell>
          <cell r="J3170" t="str">
            <v>Brazil</v>
          </cell>
          <cell r="K3170" t="str">
            <v>Serra Gaucha</v>
          </cell>
          <cell r="M3170" t="str">
            <v>Best</v>
          </cell>
          <cell r="N3170">
            <v>6.7367999999999997</v>
          </cell>
          <cell r="O3170">
            <v>2.6718999999999999</v>
          </cell>
        </row>
        <row r="3171">
          <cell r="B3171">
            <v>66658</v>
          </cell>
          <cell r="C3171" t="str">
            <v>MIOLO TRAD BRUT NV 75X6</v>
          </cell>
          <cell r="D3171" t="str">
            <v>Miolo Cuvee Tradition Brut NV</v>
          </cell>
          <cell r="E3171" t="str">
            <v>EA</v>
          </cell>
          <cell r="F3171">
            <v>6</v>
          </cell>
          <cell r="G3171" t="str">
            <v>75 cl x 6</v>
          </cell>
          <cell r="H3171" t="str">
            <v>S</v>
          </cell>
          <cell r="I3171" t="str">
            <v>Brazil</v>
          </cell>
          <cell r="J3171" t="str">
            <v>Brazil</v>
          </cell>
          <cell r="K3171" t="str">
            <v>Serra Gaucha</v>
          </cell>
          <cell r="M3171" t="str">
            <v>Good</v>
          </cell>
          <cell r="N3171">
            <v>3.8818000000000001</v>
          </cell>
          <cell r="O3171">
            <v>2.6718999999999999</v>
          </cell>
        </row>
        <row r="3172">
          <cell r="B3172">
            <v>73230</v>
          </cell>
          <cell r="C3172" t="str">
            <v>SEIVAL SPARKLING NV 75X6</v>
          </cell>
          <cell r="D3172" t="str">
            <v>Miolo Seival Brut NV (Fazenda Only)</v>
          </cell>
          <cell r="E3172" t="str">
            <v>EA</v>
          </cell>
          <cell r="F3172">
            <v>6</v>
          </cell>
          <cell r="G3172" t="str">
            <v>75 cl x 6</v>
          </cell>
          <cell r="H3172" t="str">
            <v>S</v>
          </cell>
          <cell r="I3172" t="str">
            <v>Brazil</v>
          </cell>
          <cell r="J3172" t="str">
            <v>Brazil</v>
          </cell>
          <cell r="K3172" t="str">
            <v>Campanha</v>
          </cell>
          <cell r="L3172" t="str">
            <v>Sparkling White</v>
          </cell>
          <cell r="M3172" t="str">
            <v>Good</v>
          </cell>
          <cell r="N3172">
            <v>2.8572000000000002</v>
          </cell>
          <cell r="O3172">
            <v>2.6718999999999999</v>
          </cell>
        </row>
        <row r="3173">
          <cell r="B3173">
            <v>75262</v>
          </cell>
          <cell r="C3173" t="str">
            <v>MIOLO FV CHARDONNAY 75X6</v>
          </cell>
          <cell r="D3173" t="str">
            <v>Miolo Family Vineyards Chardonnay</v>
          </cell>
          <cell r="E3173" t="str">
            <v>EA</v>
          </cell>
          <cell r="F3173">
            <v>6</v>
          </cell>
          <cell r="G3173" t="str">
            <v>75 cl x 6</v>
          </cell>
          <cell r="H3173" t="str">
            <v>S</v>
          </cell>
          <cell r="I3173" t="str">
            <v>Brazil</v>
          </cell>
          <cell r="J3173" t="str">
            <v>Brazil</v>
          </cell>
          <cell r="K3173" t="str">
            <v>Campanha</v>
          </cell>
          <cell r="M3173" t="str">
            <v>Good</v>
          </cell>
          <cell r="N3173">
            <v>3.6768000000000001</v>
          </cell>
          <cell r="O3173">
            <v>2.6718999999999999</v>
          </cell>
        </row>
        <row r="3174">
          <cell r="B3174">
            <v>75263</v>
          </cell>
          <cell r="C3174" t="str">
            <v>MIOLO LOTE 43 75X6</v>
          </cell>
          <cell r="D3174" t="str">
            <v>Miolo Lote 43</v>
          </cell>
          <cell r="E3174" t="str">
            <v>EA</v>
          </cell>
          <cell r="F3174">
            <v>6</v>
          </cell>
          <cell r="G3174" t="str">
            <v>75 cl x 6</v>
          </cell>
          <cell r="H3174" t="str">
            <v>S</v>
          </cell>
          <cell r="I3174" t="str">
            <v>Brazil</v>
          </cell>
          <cell r="J3174" t="str">
            <v>Brazil</v>
          </cell>
          <cell r="K3174" t="str">
            <v>Serra Gaucha</v>
          </cell>
          <cell r="M3174" t="str">
            <v>Best</v>
          </cell>
          <cell r="N3174">
            <v>9.4159000000000006</v>
          </cell>
          <cell r="O3174">
            <v>3.2063000000000001</v>
          </cell>
        </row>
        <row r="3175">
          <cell r="B3175">
            <v>75265</v>
          </cell>
          <cell r="C3175" t="str">
            <v>SEIVAL SYRAH 75X6</v>
          </cell>
          <cell r="D3175" t="str">
            <v>Seival Syrah, Brazil</v>
          </cell>
          <cell r="E3175" t="str">
            <v>EA</v>
          </cell>
          <cell r="F3175">
            <v>6</v>
          </cell>
          <cell r="G3175" t="str">
            <v>75 cl x 6</v>
          </cell>
          <cell r="H3175" t="str">
            <v>U</v>
          </cell>
          <cell r="I3175" t="str">
            <v>Brazil</v>
          </cell>
          <cell r="J3175" t="str">
            <v>Brazil</v>
          </cell>
          <cell r="K3175" t="str">
            <v>Campanha</v>
          </cell>
          <cell r="L3175" t="str">
            <v>Still Red</v>
          </cell>
          <cell r="M3175" t="str">
            <v>Good</v>
          </cell>
          <cell r="N3175">
            <v>2.0125999999999999</v>
          </cell>
          <cell r="O3175">
            <v>2.6718999999999999</v>
          </cell>
        </row>
        <row r="3176">
          <cell r="B3176">
            <v>72846</v>
          </cell>
          <cell r="C3176" t="str">
            <v>VALDONEJE FINCA VALAO 75X6</v>
          </cell>
          <cell r="D3176" t="str">
            <v>Pago de Valdoneje Finca el Valao Mencia Bierzo</v>
          </cell>
          <cell r="E3176" t="str">
            <v>EA</v>
          </cell>
          <cell r="F3176">
            <v>6</v>
          </cell>
          <cell r="G3176" t="str">
            <v>75 cl x 6</v>
          </cell>
          <cell r="H3176" t="str">
            <v>U</v>
          </cell>
          <cell r="I3176" t="str">
            <v>Spain</v>
          </cell>
          <cell r="J3176" t="str">
            <v>Spain</v>
          </cell>
          <cell r="K3176" t="str">
            <v>Castilla y Leon</v>
          </cell>
          <cell r="L3176" t="str">
            <v>Still Red</v>
          </cell>
          <cell r="M3176" t="str">
            <v>Good</v>
          </cell>
          <cell r="N3176">
            <v>4.6779999999999999</v>
          </cell>
          <cell r="O3176">
            <v>2.6718999999999999</v>
          </cell>
        </row>
        <row r="3177">
          <cell r="B3177">
            <v>46524</v>
          </cell>
          <cell r="C3177" t="str">
            <v>HARDYS VR CHARDO CAN 11% 25X12</v>
          </cell>
          <cell r="D3177" t="str">
            <v>Hardys VR Chardonnay Cans 11%, South Eastern Australia</v>
          </cell>
          <cell r="E3177" t="str">
            <v>CS</v>
          </cell>
          <cell r="F3177">
            <v>1</v>
          </cell>
          <cell r="G3177" t="str">
            <v>250 ml x 12</v>
          </cell>
          <cell r="H3177" t="str">
            <v>S</v>
          </cell>
          <cell r="I3177" t="str">
            <v>Australia</v>
          </cell>
          <cell r="J3177" t="str">
            <v>Australia</v>
          </cell>
          <cell r="K3177" t="str">
            <v>South Eastern Australia</v>
          </cell>
          <cell r="L3177" t="str">
            <v>Still White</v>
          </cell>
          <cell r="M3177" t="str">
            <v>Good</v>
          </cell>
          <cell r="N3177">
            <v>10.414999999999999</v>
          </cell>
          <cell r="O3177">
            <v>9.4049999999999994</v>
          </cell>
        </row>
        <row r="3178">
          <cell r="B3178">
            <v>38583</v>
          </cell>
          <cell r="C3178" t="str">
            <v>HOUGHTON J MANN CAB SAUV 75X6</v>
          </cell>
          <cell r="D3178" t="str">
            <v>Houghton Jack Mann Cabernet Sauvignon, Frankland River</v>
          </cell>
          <cell r="E3178" t="str">
            <v>EA</v>
          </cell>
          <cell r="F3178">
            <v>6</v>
          </cell>
          <cell r="G3178" t="str">
            <v>75 cl x 6</v>
          </cell>
          <cell r="H3178" t="str">
            <v>U</v>
          </cell>
          <cell r="I3178" t="str">
            <v>Australia</v>
          </cell>
          <cell r="J3178" t="str">
            <v>Australia</v>
          </cell>
          <cell r="K3178" t="str">
            <v>Western Australia</v>
          </cell>
          <cell r="L3178" t="str">
            <v>Still Red</v>
          </cell>
          <cell r="M3178" t="str">
            <v>Best</v>
          </cell>
          <cell r="N3178">
            <v>38.538200000000003</v>
          </cell>
          <cell r="O3178">
            <v>2.6718999999999999</v>
          </cell>
        </row>
        <row r="3179">
          <cell r="B3179">
            <v>38584</v>
          </cell>
          <cell r="C3179" t="str">
            <v>HOUGHTON CHARDONNAY 75X6</v>
          </cell>
          <cell r="D3179" t="str">
            <v>Houghton Chardonnay, Margaret River</v>
          </cell>
          <cell r="E3179" t="str">
            <v>EA</v>
          </cell>
          <cell r="F3179">
            <v>6</v>
          </cell>
          <cell r="G3179" t="str">
            <v>75 cl x 6</v>
          </cell>
          <cell r="H3179" t="str">
            <v>S</v>
          </cell>
          <cell r="I3179" t="str">
            <v>Australia</v>
          </cell>
          <cell r="J3179" t="str">
            <v>Australia</v>
          </cell>
          <cell r="K3179" t="str">
            <v>Western Australia</v>
          </cell>
          <cell r="L3179" t="str">
            <v>Still White</v>
          </cell>
          <cell r="M3179" t="str">
            <v>Good</v>
          </cell>
          <cell r="N3179">
            <v>5.3277000000000001</v>
          </cell>
          <cell r="O3179">
            <v>2.6718999999999999</v>
          </cell>
        </row>
        <row r="3180">
          <cell r="B3180">
            <v>68705</v>
          </cell>
          <cell r="C3180" t="str">
            <v>IL BANCHETTO BIANCO 75X12</v>
          </cell>
          <cell r="D3180" t="str">
            <v>Il Banchetto Bianco</v>
          </cell>
          <cell r="E3180" t="str">
            <v>EA</v>
          </cell>
          <cell r="F3180">
            <v>12</v>
          </cell>
          <cell r="G3180" t="str">
            <v>75 cl x 12</v>
          </cell>
          <cell r="H3180" t="str">
            <v>U</v>
          </cell>
          <cell r="I3180" t="str">
            <v>Italy</v>
          </cell>
          <cell r="J3180" t="str">
            <v>Italy</v>
          </cell>
          <cell r="K3180" t="str">
            <v>Puglia</v>
          </cell>
          <cell r="M3180" t="str">
            <v>Price Fighter</v>
          </cell>
          <cell r="N3180">
            <v>0.98060000000000003</v>
          </cell>
          <cell r="O3180">
            <v>2.6718999999999999</v>
          </cell>
        </row>
        <row r="3181">
          <cell r="B3181">
            <v>69448</v>
          </cell>
          <cell r="C3181" t="str">
            <v>IL BANCHETTO ROSSO 75X12</v>
          </cell>
          <cell r="D3181" t="str">
            <v>Il Banchetto Rosso</v>
          </cell>
          <cell r="E3181" t="str">
            <v>EA</v>
          </cell>
          <cell r="F3181">
            <v>12</v>
          </cell>
          <cell r="G3181" t="str">
            <v>75 cl x 12</v>
          </cell>
          <cell r="H3181" t="str">
            <v>U</v>
          </cell>
          <cell r="I3181" t="str">
            <v>Italy</v>
          </cell>
          <cell r="J3181" t="str">
            <v>Italy</v>
          </cell>
          <cell r="K3181" t="str">
            <v>Italy</v>
          </cell>
          <cell r="L3181" t="str">
            <v>Still Red</v>
          </cell>
          <cell r="M3181" t="str">
            <v>Best</v>
          </cell>
          <cell r="N3181">
            <v>0.98060000000000003</v>
          </cell>
          <cell r="O3181">
            <v>2.6718999999999999</v>
          </cell>
        </row>
        <row r="3182">
          <cell r="B3182">
            <v>21367</v>
          </cell>
          <cell r="C3182" t="str">
            <v>JACK RABBIT WHITE ZIN 10Lx1</v>
          </cell>
          <cell r="D3182" t="str">
            <v>Jack Rabbit White Zinfandel, California</v>
          </cell>
          <cell r="E3182" t="str">
            <v>EA</v>
          </cell>
          <cell r="F3182">
            <v>1</v>
          </cell>
          <cell r="G3182" t="str">
            <v>10 lt x 1</v>
          </cell>
          <cell r="H3182" t="str">
            <v>U</v>
          </cell>
          <cell r="I3182" t="str">
            <v>United States</v>
          </cell>
          <cell r="J3182" t="str">
            <v>USA</v>
          </cell>
          <cell r="K3182" t="str">
            <v>California</v>
          </cell>
          <cell r="L3182" t="str">
            <v>Still Rose</v>
          </cell>
          <cell r="M3182" t="str">
            <v>Price Fighter</v>
          </cell>
          <cell r="N3182">
            <v>24.503</v>
          </cell>
          <cell r="O3182">
            <v>31.35</v>
          </cell>
        </row>
        <row r="3183">
          <cell r="B3183">
            <v>44104</v>
          </cell>
          <cell r="C3183" t="str">
            <v>JACK RABBIT TEMPRANILLO 10Lx1</v>
          </cell>
          <cell r="D3183" t="str">
            <v>Jack Rabbit Tempranillo 10 Litre, Castilla Bag in Box</v>
          </cell>
          <cell r="E3183" t="str">
            <v>EA</v>
          </cell>
          <cell r="F3183">
            <v>1</v>
          </cell>
          <cell r="G3183" t="str">
            <v>10 lt x 1</v>
          </cell>
          <cell r="H3183" t="str">
            <v>S</v>
          </cell>
          <cell r="I3183" t="str">
            <v>Spain</v>
          </cell>
          <cell r="J3183" t="str">
            <v>Spain</v>
          </cell>
          <cell r="L3183" t="str">
            <v>Still Red</v>
          </cell>
          <cell r="M3183" t="str">
            <v>Good</v>
          </cell>
          <cell r="N3183">
            <v>27.175000000000001</v>
          </cell>
          <cell r="O3183">
            <v>35.625</v>
          </cell>
        </row>
        <row r="3184">
          <cell r="B3184">
            <v>44105</v>
          </cell>
          <cell r="C3184" t="str">
            <v>JACK RABBIT PINOT GRIGIO 10Lx1</v>
          </cell>
          <cell r="D3184" t="str">
            <v>Jack Rabbit Pinot Grigio 10L, Terre Siciliane Bag In box</v>
          </cell>
          <cell r="E3184" t="str">
            <v>EA</v>
          </cell>
          <cell r="F3184">
            <v>1</v>
          </cell>
          <cell r="G3184" t="str">
            <v>10 lt x 1</v>
          </cell>
          <cell r="H3184" t="str">
            <v>S</v>
          </cell>
          <cell r="I3184" t="str">
            <v>Spain</v>
          </cell>
          <cell r="J3184" t="str">
            <v>Spain</v>
          </cell>
          <cell r="L3184" t="str">
            <v>Still White</v>
          </cell>
          <cell r="M3184" t="str">
            <v>Good</v>
          </cell>
          <cell r="N3184">
            <v>27.175000000000001</v>
          </cell>
          <cell r="O3184">
            <v>35.625</v>
          </cell>
        </row>
        <row r="3185">
          <cell r="B3185">
            <v>44106</v>
          </cell>
          <cell r="C3185" t="str">
            <v>JACK RABBIT WHITE ZIN 10Lx1</v>
          </cell>
          <cell r="D3185" t="str">
            <v>Jack Rabbit White Zinfandel 10 Litre, California Bag in Box</v>
          </cell>
          <cell r="E3185" t="str">
            <v>EA</v>
          </cell>
          <cell r="F3185">
            <v>1</v>
          </cell>
          <cell r="G3185" t="str">
            <v>10 lt x 1</v>
          </cell>
          <cell r="H3185" t="str">
            <v>S</v>
          </cell>
          <cell r="I3185" t="str">
            <v>United States</v>
          </cell>
          <cell r="J3185" t="str">
            <v>USA</v>
          </cell>
          <cell r="K3185" t="str">
            <v>California</v>
          </cell>
          <cell r="M3185" t="str">
            <v>Good</v>
          </cell>
          <cell r="N3185">
            <v>26.545000000000002</v>
          </cell>
          <cell r="O3185">
            <v>29.925000000000001</v>
          </cell>
        </row>
        <row r="3186">
          <cell r="B3186">
            <v>45900</v>
          </cell>
          <cell r="C3186" t="str">
            <v>JACK RABBIT PINOT GRIGIO 10Lx1</v>
          </cell>
          <cell r="D3186" t="str">
            <v>Jack Rabbit Pinot Grigio 10L, Terre Siciliane Bag In box</v>
          </cell>
          <cell r="E3186" t="str">
            <v>CS</v>
          </cell>
          <cell r="F3186">
            <v>1</v>
          </cell>
          <cell r="G3186" t="str">
            <v>10 lt x 1</v>
          </cell>
          <cell r="H3186" t="str">
            <v>Z</v>
          </cell>
          <cell r="I3186" t="str">
            <v>Spain</v>
          </cell>
          <cell r="J3186" t="str">
            <v>Spain</v>
          </cell>
          <cell r="L3186" t="str">
            <v>Still White</v>
          </cell>
          <cell r="M3186" t="str">
            <v>Good</v>
          </cell>
          <cell r="N3186">
            <v>27.175000000000001</v>
          </cell>
          <cell r="O3186">
            <v>35.625</v>
          </cell>
        </row>
        <row r="3187">
          <cell r="B3187">
            <v>45901</v>
          </cell>
          <cell r="C3187" t="str">
            <v>JACK RABBIT WHITE ZIN 10Lx1</v>
          </cell>
          <cell r="D3187" t="str">
            <v>Jack Rabbit White Zinfandel 10 Litre, California Bag in Box</v>
          </cell>
          <cell r="E3187" t="str">
            <v>CS</v>
          </cell>
          <cell r="F3187">
            <v>1</v>
          </cell>
          <cell r="G3187" t="str">
            <v>10 lt x 1</v>
          </cell>
          <cell r="H3187" t="str">
            <v>Z</v>
          </cell>
          <cell r="I3187" t="str">
            <v>United States</v>
          </cell>
          <cell r="J3187" t="str">
            <v>USA</v>
          </cell>
          <cell r="K3187" t="str">
            <v>California</v>
          </cell>
          <cell r="M3187" t="str">
            <v>Good</v>
          </cell>
          <cell r="N3187">
            <v>26.545000000000002</v>
          </cell>
          <cell r="O3187">
            <v>29.925000000000001</v>
          </cell>
        </row>
        <row r="3188">
          <cell r="B3188">
            <v>46425</v>
          </cell>
          <cell r="C3188" t="str">
            <v>JACK RABBIT TEMPRANILLO 10Lx1</v>
          </cell>
          <cell r="D3188" t="str">
            <v>Jack Rabbit Tempranillo 10 Litre, Castilla Bag in Box</v>
          </cell>
          <cell r="E3188" t="str">
            <v>CS</v>
          </cell>
          <cell r="F3188">
            <v>1</v>
          </cell>
          <cell r="G3188" t="str">
            <v>10 lt x 1</v>
          </cell>
          <cell r="H3188" t="str">
            <v>Z</v>
          </cell>
          <cell r="I3188" t="str">
            <v>Spain</v>
          </cell>
          <cell r="J3188" t="str">
            <v>Spain</v>
          </cell>
          <cell r="L3188" t="str">
            <v>Still Red</v>
          </cell>
          <cell r="M3188" t="str">
            <v>Good</v>
          </cell>
          <cell r="N3188">
            <v>27.175000000000001</v>
          </cell>
          <cell r="O3188">
            <v>35.625</v>
          </cell>
        </row>
        <row r="3189">
          <cell r="B3189">
            <v>23510</v>
          </cell>
          <cell r="C3189" t="str">
            <v>JACK RABBIT CHARDONNAY 75x6</v>
          </cell>
          <cell r="D3189" t="str">
            <v>Jack Rabbit Chardonnay, South Eastern Australia</v>
          </cell>
          <cell r="E3189" t="str">
            <v>EA</v>
          </cell>
          <cell r="F3189">
            <v>6</v>
          </cell>
          <cell r="G3189" t="str">
            <v>75 cl x 6</v>
          </cell>
          <cell r="H3189" t="str">
            <v>S</v>
          </cell>
          <cell r="I3189" t="str">
            <v>United States</v>
          </cell>
          <cell r="J3189" t="str">
            <v>Australia</v>
          </cell>
          <cell r="K3189" t="str">
            <v>South Eastern Australia</v>
          </cell>
          <cell r="L3189" t="str">
            <v>Still White</v>
          </cell>
          <cell r="M3189" t="str">
            <v>Price Fighter</v>
          </cell>
          <cell r="N3189">
            <v>2.0617000000000001</v>
          </cell>
          <cell r="O3189">
            <v>2.3513000000000002</v>
          </cell>
        </row>
        <row r="3190">
          <cell r="B3190">
            <v>23511</v>
          </cell>
          <cell r="C3190" t="str">
            <v>JACK RABBIT MERLOT 75x6</v>
          </cell>
          <cell r="D3190" t="str">
            <v>Jack Rabbit Merlot, California</v>
          </cell>
          <cell r="E3190" t="str">
            <v>EA</v>
          </cell>
          <cell r="F3190">
            <v>6</v>
          </cell>
          <cell r="G3190" t="str">
            <v>75 cl x 6</v>
          </cell>
          <cell r="H3190" t="str">
            <v>U</v>
          </cell>
          <cell r="I3190" t="str">
            <v>United States</v>
          </cell>
          <cell r="J3190" t="str">
            <v>USA</v>
          </cell>
          <cell r="K3190" t="str">
            <v>California</v>
          </cell>
          <cell r="L3190" t="str">
            <v>Still Red</v>
          </cell>
          <cell r="M3190" t="str">
            <v>Price Fighter</v>
          </cell>
          <cell r="N3190">
            <v>2.0527000000000002</v>
          </cell>
          <cell r="O3190">
            <v>2.6718999999999999</v>
          </cell>
        </row>
        <row r="3191">
          <cell r="B3191">
            <v>24389</v>
          </cell>
          <cell r="C3191" t="str">
            <v>JACK RABBIT PINOT GRIGIO 75x6</v>
          </cell>
          <cell r="D3191" t="str">
            <v>Jack Rabbit Pinot Grigio, California</v>
          </cell>
          <cell r="E3191" t="str">
            <v>EA</v>
          </cell>
          <cell r="F3191">
            <v>6</v>
          </cell>
          <cell r="G3191" t="str">
            <v>75 cl x 6</v>
          </cell>
          <cell r="H3191" t="str">
            <v>S</v>
          </cell>
          <cell r="I3191" t="str">
            <v>United States</v>
          </cell>
          <cell r="J3191" t="str">
            <v>USA</v>
          </cell>
          <cell r="K3191" t="str">
            <v>California</v>
          </cell>
          <cell r="L3191" t="str">
            <v>Still White</v>
          </cell>
          <cell r="M3191" t="str">
            <v>Price Fighter</v>
          </cell>
          <cell r="N3191">
            <v>2.1427</v>
          </cell>
          <cell r="O3191">
            <v>2.6718999999999999</v>
          </cell>
        </row>
        <row r="3192">
          <cell r="B3192">
            <v>24392</v>
          </cell>
          <cell r="C3192" t="str">
            <v>JACK RABBIT SAUV BLANC 75x6</v>
          </cell>
          <cell r="D3192" t="str">
            <v>Jack Rabbit Sauvignon Blanc, California</v>
          </cell>
          <cell r="E3192" t="str">
            <v>EA</v>
          </cell>
          <cell r="F3192">
            <v>6</v>
          </cell>
          <cell r="G3192" t="str">
            <v>75 cl x 6</v>
          </cell>
          <cell r="H3192" t="str">
            <v>U</v>
          </cell>
          <cell r="I3192" t="str">
            <v>United States</v>
          </cell>
          <cell r="J3192" t="str">
            <v>USA</v>
          </cell>
          <cell r="K3192" t="str">
            <v>California</v>
          </cell>
          <cell r="L3192" t="str">
            <v>Still White</v>
          </cell>
          <cell r="M3192" t="str">
            <v>Price Fighter</v>
          </cell>
          <cell r="N3192">
            <v>2.0611000000000002</v>
          </cell>
          <cell r="O3192">
            <v>2.6718999999999999</v>
          </cell>
        </row>
        <row r="3193">
          <cell r="B3193">
            <v>24393</v>
          </cell>
          <cell r="C3193" t="str">
            <v>JACK RABBIT WHT ZINFANDEL 75x6</v>
          </cell>
          <cell r="D3193" t="str">
            <v>Jack Rabbit White Zinfandel, California</v>
          </cell>
          <cell r="E3193" t="str">
            <v>EA</v>
          </cell>
          <cell r="F3193">
            <v>6</v>
          </cell>
          <cell r="G3193" t="str">
            <v>75 cl x 6</v>
          </cell>
          <cell r="H3193" t="str">
            <v>S</v>
          </cell>
          <cell r="I3193" t="str">
            <v>United States</v>
          </cell>
          <cell r="J3193" t="str">
            <v>USA</v>
          </cell>
          <cell r="K3193" t="str">
            <v>California</v>
          </cell>
          <cell r="L3193" t="str">
            <v>Still Rose</v>
          </cell>
          <cell r="M3193" t="str">
            <v>Price Fighter</v>
          </cell>
          <cell r="N3193">
            <v>2.1436000000000002</v>
          </cell>
          <cell r="O3193">
            <v>2.2444000000000002</v>
          </cell>
        </row>
        <row r="3194">
          <cell r="B3194">
            <v>25546</v>
          </cell>
          <cell r="C3194" t="str">
            <v>JACK RABBIT SHIRAZ 75x6</v>
          </cell>
          <cell r="D3194" t="str">
            <v>Jack Rabbit Shiraz, South Eastern Australia</v>
          </cell>
          <cell r="E3194" t="str">
            <v>EA</v>
          </cell>
          <cell r="F3194">
            <v>6</v>
          </cell>
          <cell r="G3194" t="str">
            <v>75 cl x 6</v>
          </cell>
          <cell r="H3194" t="str">
            <v>U</v>
          </cell>
          <cell r="I3194" t="str">
            <v>United States</v>
          </cell>
          <cell r="J3194" t="str">
            <v>Australia</v>
          </cell>
          <cell r="K3194" t="str">
            <v>South Eastern Australia</v>
          </cell>
          <cell r="L3194" t="str">
            <v>Still Red</v>
          </cell>
          <cell r="M3194" t="str">
            <v>Price Fighter</v>
          </cell>
          <cell r="N3194">
            <v>2.1526999999999998</v>
          </cell>
          <cell r="O3194">
            <v>2.6718999999999999</v>
          </cell>
        </row>
        <row r="3195">
          <cell r="B3195">
            <v>29002</v>
          </cell>
          <cell r="C3195" t="str">
            <v>JACK RABBIT PG ROSE 75X6</v>
          </cell>
          <cell r="D3195" t="str">
            <v>Jack Rabbit Pinot Grigio Rosé, Italia (Scotland Only)</v>
          </cell>
          <cell r="E3195" t="str">
            <v>EA</v>
          </cell>
          <cell r="F3195">
            <v>6</v>
          </cell>
          <cell r="G3195" t="str">
            <v>75 cl x 6</v>
          </cell>
          <cell r="H3195" t="str">
            <v>S</v>
          </cell>
          <cell r="I3195" t="str">
            <v>Italy</v>
          </cell>
          <cell r="J3195" t="str">
            <v>Italy</v>
          </cell>
          <cell r="K3195" t="str">
            <v>Italy</v>
          </cell>
          <cell r="L3195" t="str">
            <v>Still Rose</v>
          </cell>
          <cell r="M3195" t="str">
            <v>Price Fighter</v>
          </cell>
          <cell r="N3195">
            <v>1.7565</v>
          </cell>
          <cell r="O3195">
            <v>2.6718999999999999</v>
          </cell>
        </row>
        <row r="3196">
          <cell r="B3196">
            <v>35334</v>
          </cell>
          <cell r="C3196" t="str">
            <v>JACK RABBIT PROSECCO 75X6</v>
          </cell>
          <cell r="D3196" t="str">
            <v>Jack Rabbit Prosecco</v>
          </cell>
          <cell r="E3196" t="str">
            <v>EA</v>
          </cell>
          <cell r="F3196">
            <v>6</v>
          </cell>
          <cell r="G3196" t="str">
            <v>75 cl x 6</v>
          </cell>
          <cell r="H3196" t="str">
            <v>S</v>
          </cell>
          <cell r="I3196" t="str">
            <v>Italy</v>
          </cell>
          <cell r="J3196" t="str">
            <v>Italy</v>
          </cell>
          <cell r="K3196" t="str">
            <v>Prosecco</v>
          </cell>
          <cell r="L3196" t="str">
            <v>Sparkling White</v>
          </cell>
          <cell r="M3196" t="str">
            <v>Price Fighter</v>
          </cell>
          <cell r="N3196">
            <v>3.8096000000000001</v>
          </cell>
          <cell r="O3196">
            <v>2.3513000000000002</v>
          </cell>
        </row>
        <row r="3197">
          <cell r="B3197">
            <v>45554</v>
          </cell>
          <cell r="C3197" t="str">
            <v>JACK RABBIT SHIRAZ 11% 75x6</v>
          </cell>
          <cell r="D3197" t="str">
            <v>Jack Rabbit Shiraz 11%, Valle Central</v>
          </cell>
          <cell r="E3197" t="str">
            <v>EA</v>
          </cell>
          <cell r="F3197">
            <v>6</v>
          </cell>
          <cell r="G3197" t="str">
            <v>75 cl x 6</v>
          </cell>
          <cell r="H3197" t="str">
            <v>S</v>
          </cell>
          <cell r="I3197" t="str">
            <v>Chile</v>
          </cell>
          <cell r="J3197" t="str">
            <v>Chile</v>
          </cell>
          <cell r="K3197" t="str">
            <v>Valle Central</v>
          </cell>
          <cell r="L3197" t="str">
            <v>Still Red</v>
          </cell>
          <cell r="M3197" t="str">
            <v>Price Fighter</v>
          </cell>
          <cell r="N3197">
            <v>2.0617000000000001</v>
          </cell>
          <cell r="O3197">
            <v>2.3513000000000002</v>
          </cell>
        </row>
        <row r="3198">
          <cell r="B3198">
            <v>44073</v>
          </cell>
          <cell r="C3198" t="str">
            <v>JACK RABBIT PROSECCO 20X12</v>
          </cell>
          <cell r="D3198" t="str">
            <v>Jack Rabbit Prosecco Snipes</v>
          </cell>
          <cell r="E3198" t="str">
            <v>CS</v>
          </cell>
          <cell r="F3198">
            <v>1</v>
          </cell>
          <cell r="G3198" t="str">
            <v>20 cl x 12</v>
          </cell>
          <cell r="H3198" t="str">
            <v>S</v>
          </cell>
          <cell r="I3198" t="str">
            <v>Italy</v>
          </cell>
          <cell r="J3198" t="str">
            <v>Italy</v>
          </cell>
          <cell r="K3198" t="str">
            <v>Prosecco</v>
          </cell>
          <cell r="L3198" t="str">
            <v>Sparkling White</v>
          </cell>
          <cell r="M3198" t="str">
            <v>Better</v>
          </cell>
          <cell r="N3198">
            <v>16.635999999999999</v>
          </cell>
          <cell r="O3198">
            <v>7.524</v>
          </cell>
        </row>
        <row r="3199">
          <cell r="B3199">
            <v>24320</v>
          </cell>
          <cell r="C3199" t="str">
            <v>JACK RABBIT SHIRAZ 187x12</v>
          </cell>
          <cell r="D3199" t="str">
            <v>Jack Rabbit Shiraz, South Eastern Australia</v>
          </cell>
          <cell r="E3199" t="str">
            <v>CS</v>
          </cell>
          <cell r="F3199">
            <v>1</v>
          </cell>
          <cell r="G3199" t="str">
            <v>187 ml  x 12</v>
          </cell>
          <cell r="H3199" t="str">
            <v>S</v>
          </cell>
          <cell r="I3199" t="str">
            <v>United States</v>
          </cell>
          <cell r="J3199" t="str">
            <v>Australia</v>
          </cell>
          <cell r="K3199" t="str">
            <v>South Eastern Australia</v>
          </cell>
          <cell r="M3199" t="str">
            <v>Price Fighter</v>
          </cell>
          <cell r="N3199">
            <v>8.9943000000000008</v>
          </cell>
          <cell r="O3199">
            <v>7.9943</v>
          </cell>
        </row>
        <row r="3200">
          <cell r="B3200">
            <v>29133</v>
          </cell>
          <cell r="C3200" t="str">
            <v>JACK RABBIT WHITE ZINF 187x12</v>
          </cell>
          <cell r="D3200" t="str">
            <v>Jack Rabbit White Zinfandel, California (Scotland Only)</v>
          </cell>
          <cell r="E3200" t="str">
            <v>CS</v>
          </cell>
          <cell r="F3200">
            <v>1</v>
          </cell>
          <cell r="G3200" t="str">
            <v>187 ml  x 12</v>
          </cell>
          <cell r="H3200" t="str">
            <v>S</v>
          </cell>
          <cell r="I3200" t="str">
            <v>United States</v>
          </cell>
          <cell r="J3200" t="str">
            <v>USA</v>
          </cell>
          <cell r="K3200" t="str">
            <v>California</v>
          </cell>
          <cell r="L3200" t="str">
            <v>Still Rose</v>
          </cell>
          <cell r="M3200" t="str">
            <v>Price Fighter</v>
          </cell>
          <cell r="N3200">
            <v>8.9634</v>
          </cell>
          <cell r="O3200">
            <v>6.7152000000000003</v>
          </cell>
        </row>
        <row r="3201">
          <cell r="B3201">
            <v>29135</v>
          </cell>
          <cell r="C3201" t="str">
            <v>JACK RABBIT MERLOT 187x12</v>
          </cell>
          <cell r="D3201" t="str">
            <v>Jack Rabbit Merlot, California (Scotland, Direct Ship &amp; Punch Only)</v>
          </cell>
          <cell r="E3201" t="str">
            <v>CS</v>
          </cell>
          <cell r="F3201">
            <v>1</v>
          </cell>
          <cell r="G3201" t="str">
            <v>187 ml  x 12</v>
          </cell>
          <cell r="H3201" t="str">
            <v>U</v>
          </cell>
          <cell r="I3201" t="str">
            <v>United States</v>
          </cell>
          <cell r="J3201" t="str">
            <v>USA</v>
          </cell>
          <cell r="K3201" t="str">
            <v>California</v>
          </cell>
          <cell r="L3201" t="str">
            <v>Still Red</v>
          </cell>
          <cell r="M3201" t="str">
            <v>Price Fighter</v>
          </cell>
          <cell r="N3201">
            <v>8.9542999999999999</v>
          </cell>
          <cell r="O3201">
            <v>7.9943</v>
          </cell>
        </row>
        <row r="3202">
          <cell r="B3202">
            <v>29136</v>
          </cell>
          <cell r="C3202" t="str">
            <v>JACK RABBIT SAU BLANC 187x12</v>
          </cell>
          <cell r="D3202" t="str">
            <v>Jack Rabbit Sauvignon Blanc, Chile (Scotland, Direct Ship &amp; Punch Only)</v>
          </cell>
          <cell r="E3202" t="str">
            <v>CS</v>
          </cell>
          <cell r="F3202">
            <v>1</v>
          </cell>
          <cell r="G3202" t="str">
            <v>187 ml  x 12</v>
          </cell>
          <cell r="H3202" t="str">
            <v>S</v>
          </cell>
          <cell r="I3202" t="str">
            <v>Chile</v>
          </cell>
          <cell r="J3202" t="str">
            <v>Chile</v>
          </cell>
          <cell r="K3202" t="str">
            <v>Chile</v>
          </cell>
          <cell r="L3202" t="str">
            <v>Still White</v>
          </cell>
          <cell r="M3202" t="str">
            <v>Price Fighter</v>
          </cell>
          <cell r="N3202">
            <v>8.9943000000000008</v>
          </cell>
          <cell r="O3202">
            <v>7.9943</v>
          </cell>
        </row>
        <row r="3203">
          <cell r="B3203">
            <v>29137</v>
          </cell>
          <cell r="C3203" t="str">
            <v>JACK RABBIT IT PIN GRIG 187x12</v>
          </cell>
          <cell r="D3203" t="str">
            <v>Jack Rabbit Pinot Grigio, Italia (Scotland &amp; Punch Only)</v>
          </cell>
          <cell r="E3203" t="str">
            <v>CS</v>
          </cell>
          <cell r="F3203">
            <v>1</v>
          </cell>
          <cell r="G3203" t="str">
            <v>187 ml  x 12</v>
          </cell>
          <cell r="H3203" t="str">
            <v>S</v>
          </cell>
          <cell r="I3203" t="str">
            <v>Italy</v>
          </cell>
          <cell r="J3203" t="str">
            <v>Italy</v>
          </cell>
          <cell r="K3203" t="str">
            <v>Italy</v>
          </cell>
          <cell r="L3203" t="str">
            <v>Still White</v>
          </cell>
          <cell r="M3203" t="str">
            <v>Price Fighter</v>
          </cell>
          <cell r="N3203">
            <v>8.9542999999999999</v>
          </cell>
          <cell r="O3203">
            <v>7.9943</v>
          </cell>
        </row>
        <row r="3204">
          <cell r="B3204">
            <v>45625</v>
          </cell>
          <cell r="C3204" t="str">
            <v>JACK RABBIT MERLOT 11%187x12</v>
          </cell>
          <cell r="D3204" t="str">
            <v>Jack Rabbit Merlot miniatures 11% Valle Central</v>
          </cell>
          <cell r="E3204" t="str">
            <v>CS</v>
          </cell>
          <cell r="F3204">
            <v>1</v>
          </cell>
          <cell r="G3204" t="str">
            <v>187 ml  x 12</v>
          </cell>
          <cell r="H3204" t="str">
            <v>S</v>
          </cell>
          <cell r="I3204" t="str">
            <v>Chile</v>
          </cell>
          <cell r="J3204" t="str">
            <v>Chile</v>
          </cell>
          <cell r="K3204" t="str">
            <v>Central Valley</v>
          </cell>
          <cell r="L3204" t="str">
            <v>Still Red</v>
          </cell>
          <cell r="M3204" t="str">
            <v>Price Fighter</v>
          </cell>
          <cell r="N3204">
            <v>8.5835000000000008</v>
          </cell>
          <cell r="O3204">
            <v>7.0349000000000004</v>
          </cell>
        </row>
        <row r="3205">
          <cell r="B3205">
            <v>45626</v>
          </cell>
          <cell r="C3205" t="str">
            <v>JACK RABBIT CHARDO 11% 187x12</v>
          </cell>
          <cell r="D3205" t="str">
            <v>Jack Rabbit Chardonnay 11% Miniatures, South Africa</v>
          </cell>
          <cell r="E3205" t="str">
            <v>CS</v>
          </cell>
          <cell r="F3205">
            <v>1</v>
          </cell>
          <cell r="G3205" t="str">
            <v>187 ml  x 12</v>
          </cell>
          <cell r="H3205" t="str">
            <v>S</v>
          </cell>
          <cell r="I3205" t="str">
            <v>South Africa</v>
          </cell>
          <cell r="J3205" t="str">
            <v>South Africa</v>
          </cell>
          <cell r="K3205" t="str">
            <v>Western Cape</v>
          </cell>
          <cell r="L3205" t="str">
            <v>Still White</v>
          </cell>
          <cell r="M3205" t="str">
            <v>Price Fighter</v>
          </cell>
          <cell r="N3205">
            <v>8.1678999999999995</v>
          </cell>
          <cell r="O3205">
            <v>7.2104999999999997</v>
          </cell>
        </row>
        <row r="3206">
          <cell r="B3206">
            <v>13420</v>
          </cell>
          <cell r="C3206" t="str">
            <v>J BRADER BEREICH 75x12</v>
          </cell>
          <cell r="D3206" t="str">
            <v>J Brader Bereich Bernkastel, Mosel</v>
          </cell>
          <cell r="E3206" t="str">
            <v>EA</v>
          </cell>
          <cell r="F3206">
            <v>12</v>
          </cell>
          <cell r="G3206" t="str">
            <v>75 cl x 12</v>
          </cell>
          <cell r="H3206" t="str">
            <v>U</v>
          </cell>
          <cell r="I3206" t="str">
            <v>Germany</v>
          </cell>
          <cell r="J3206" t="str">
            <v>Germany</v>
          </cell>
          <cell r="K3206" t="str">
            <v>Mosel</v>
          </cell>
          <cell r="M3206" t="str">
            <v>Price Fighter</v>
          </cell>
          <cell r="N3206">
            <v>2.0619000000000001</v>
          </cell>
          <cell r="O3206">
            <v>1.9238</v>
          </cell>
        </row>
        <row r="3207">
          <cell r="B3207">
            <v>13857</v>
          </cell>
          <cell r="C3207" t="str">
            <v>FC J BRADER PIESPORTER 75x12</v>
          </cell>
          <cell r="D3207" t="str">
            <v>J Brader Piesporter Michelsberg, Mosel</v>
          </cell>
          <cell r="E3207" t="str">
            <v>EA</v>
          </cell>
          <cell r="F3207">
            <v>12</v>
          </cell>
          <cell r="G3207" t="str">
            <v>75 cl x 12</v>
          </cell>
          <cell r="H3207" t="str">
            <v>U</v>
          </cell>
          <cell r="I3207" t="str">
            <v>Germany</v>
          </cell>
          <cell r="J3207" t="str">
            <v>Germany</v>
          </cell>
          <cell r="K3207" t="str">
            <v>Mosel</v>
          </cell>
          <cell r="M3207" t="str">
            <v>Price Fighter</v>
          </cell>
          <cell r="N3207">
            <v>2.0268000000000002</v>
          </cell>
          <cell r="O3207">
            <v>1.9238</v>
          </cell>
        </row>
        <row r="3208">
          <cell r="B3208">
            <v>13861</v>
          </cell>
          <cell r="C3208" t="str">
            <v>J BRADER LIEBFRAUMILCH 75x12</v>
          </cell>
          <cell r="D3208" t="str">
            <v>J Brader Liebfraumilch, Rheinhessen</v>
          </cell>
          <cell r="E3208" t="str">
            <v>EA</v>
          </cell>
          <cell r="F3208">
            <v>12</v>
          </cell>
          <cell r="G3208" t="str">
            <v>75 cl x 12</v>
          </cell>
          <cell r="H3208" t="str">
            <v>S</v>
          </cell>
          <cell r="I3208" t="str">
            <v>Germany</v>
          </cell>
          <cell r="J3208" t="str">
            <v>Germany</v>
          </cell>
          <cell r="K3208" t="str">
            <v>Rheinhessen</v>
          </cell>
          <cell r="M3208" t="str">
            <v>Price Fighter</v>
          </cell>
          <cell r="N3208">
            <v>1.8864000000000001</v>
          </cell>
          <cell r="O3208">
            <v>1.9238</v>
          </cell>
        </row>
        <row r="3209">
          <cell r="B3209">
            <v>4164316</v>
          </cell>
          <cell r="C3209" t="str">
            <v>ORG SANC CHAMPS FOUAS 16 1.5X6</v>
          </cell>
          <cell r="D3209" t="str">
            <v>Sancerre Les Grands Champs Domaine Fouassier 2016</v>
          </cell>
          <cell r="E3209" t="str">
            <v>EA</v>
          </cell>
          <cell r="F3209">
            <v>6</v>
          </cell>
          <cell r="G3209" t="str">
            <v>1.5 lt x 6</v>
          </cell>
          <cell r="H3209" t="str">
            <v>U</v>
          </cell>
          <cell r="I3209" t="str">
            <v>France</v>
          </cell>
          <cell r="J3209" t="str">
            <v>France</v>
          </cell>
          <cell r="K3209" t="str">
            <v>Loire Valley</v>
          </cell>
          <cell r="M3209" t="str">
            <v>Best</v>
          </cell>
          <cell r="N3209">
            <v>19.675599999999999</v>
          </cell>
          <cell r="O3209">
            <v>5.3437999999999999</v>
          </cell>
        </row>
        <row r="3210">
          <cell r="B3210">
            <v>4164318</v>
          </cell>
          <cell r="C3210" t="str">
            <v>ORG SANC CHAMPS FOUAS 18 1.5X6</v>
          </cell>
          <cell r="D3210" t="str">
            <v>Sancerre Les Grands Champs Domaine Fouassier 2018</v>
          </cell>
          <cell r="E3210" t="str">
            <v>EA</v>
          </cell>
          <cell r="F3210">
            <v>6</v>
          </cell>
          <cell r="G3210" t="str">
            <v>1.5 lt x 6</v>
          </cell>
          <cell r="H3210" t="str">
            <v>U</v>
          </cell>
          <cell r="I3210" t="str">
            <v>France</v>
          </cell>
          <cell r="J3210" t="str">
            <v>France</v>
          </cell>
          <cell r="K3210" t="str">
            <v>Loire Valley</v>
          </cell>
          <cell r="M3210" t="str">
            <v>Best</v>
          </cell>
          <cell r="N3210">
            <v>19.6799</v>
          </cell>
          <cell r="O3210">
            <v>5.3437999999999999</v>
          </cell>
        </row>
        <row r="3211">
          <cell r="B3211">
            <v>4164319</v>
          </cell>
          <cell r="C3211" t="str">
            <v>ORG SANC CHAMPS FOUAS 19 1.5X6</v>
          </cell>
          <cell r="D3211" t="str">
            <v>Sancerre Les Grands Champs Domaine Fouassier 2019</v>
          </cell>
          <cell r="E3211" t="str">
            <v>EA</v>
          </cell>
          <cell r="F3211">
            <v>6</v>
          </cell>
          <cell r="G3211" t="str">
            <v>1.5 lt x 6</v>
          </cell>
          <cell r="H3211" t="str">
            <v>U</v>
          </cell>
          <cell r="I3211" t="str">
            <v>France</v>
          </cell>
          <cell r="J3211" t="str">
            <v>France</v>
          </cell>
          <cell r="K3211" t="str">
            <v>Loire Valley</v>
          </cell>
          <cell r="M3211" t="str">
            <v>Best</v>
          </cell>
          <cell r="N3211">
            <v>19.6799</v>
          </cell>
          <cell r="O3211">
            <v>5.3437999999999999</v>
          </cell>
        </row>
        <row r="3212">
          <cell r="B3212">
            <v>4164320</v>
          </cell>
          <cell r="C3212" t="str">
            <v>ORG SANC CHAMPS FOUAS 20 1.5X6</v>
          </cell>
          <cell r="D3212" t="str">
            <v xml:space="preserve">Sancerre Les Grands Champs Organic Domaine Fouassier 2020
</v>
          </cell>
          <cell r="E3212" t="str">
            <v>EA</v>
          </cell>
          <cell r="F3212">
            <v>6</v>
          </cell>
          <cell r="G3212" t="str">
            <v>1.5 lt x 6</v>
          </cell>
          <cell r="H3212" t="str">
            <v>U</v>
          </cell>
          <cell r="I3212" t="str">
            <v>France</v>
          </cell>
          <cell r="J3212" t="str">
            <v>France</v>
          </cell>
          <cell r="K3212" t="str">
            <v>Loire Valley</v>
          </cell>
          <cell r="M3212" t="str">
            <v>Best</v>
          </cell>
          <cell r="N3212">
            <v>24.9038</v>
          </cell>
          <cell r="O3212">
            <v>5.3437999999999999</v>
          </cell>
        </row>
        <row r="3213">
          <cell r="B3213">
            <v>4164321</v>
          </cell>
          <cell r="C3213" t="str">
            <v>ORG SANC CHAMPS FOUAS 21 1.5X6</v>
          </cell>
          <cell r="D3213" t="str">
            <v>Sancerre Les Grands Champs Organic Domaine Fouassier 2021</v>
          </cell>
          <cell r="E3213" t="str">
            <v>EA</v>
          </cell>
          <cell r="F3213">
            <v>6</v>
          </cell>
          <cell r="G3213" t="str">
            <v>1.5 lt x 6</v>
          </cell>
          <cell r="H3213" t="str">
            <v>S</v>
          </cell>
          <cell r="I3213" t="str">
            <v>France</v>
          </cell>
          <cell r="J3213" t="str">
            <v>France</v>
          </cell>
          <cell r="K3213" t="str">
            <v>Loire Valley</v>
          </cell>
          <cell r="M3213" t="str">
            <v>Best</v>
          </cell>
          <cell r="N3213">
            <v>24.9803</v>
          </cell>
          <cell r="O3213">
            <v>5.3437999999999999</v>
          </cell>
        </row>
        <row r="3214">
          <cell r="B3214">
            <v>4164218</v>
          </cell>
          <cell r="C3214" t="str">
            <v>ORG SANC CHAILOUX FOUAS18 75X6</v>
          </cell>
          <cell r="D3214" t="str">
            <v>Sancerre Les Chailloux Domaine Fouassier 2018</v>
          </cell>
          <cell r="E3214" t="str">
            <v>EA</v>
          </cell>
          <cell r="F3214">
            <v>6</v>
          </cell>
          <cell r="G3214" t="str">
            <v>75 cl x 6</v>
          </cell>
          <cell r="H3214" t="str">
            <v>U</v>
          </cell>
          <cell r="I3214" t="str">
            <v>France</v>
          </cell>
          <cell r="J3214" t="str">
            <v>France</v>
          </cell>
          <cell r="K3214" t="str">
            <v>Loire Valley</v>
          </cell>
          <cell r="M3214" t="str">
            <v>Best</v>
          </cell>
          <cell r="N3214">
            <v>7.7773000000000003</v>
          </cell>
          <cell r="O3214">
            <v>2.6718999999999999</v>
          </cell>
        </row>
        <row r="3215">
          <cell r="B3215">
            <v>4164219</v>
          </cell>
          <cell r="C3215" t="str">
            <v>ORG SANC CHAILOUX FOUAS19 75X6</v>
          </cell>
          <cell r="D3215" t="str">
            <v>Sancerre Les Chailloux Domaine Fouassier 2019</v>
          </cell>
          <cell r="E3215" t="str">
            <v>EA</v>
          </cell>
          <cell r="F3215">
            <v>6</v>
          </cell>
          <cell r="G3215" t="str">
            <v>75 cl x 6</v>
          </cell>
          <cell r="H3215" t="str">
            <v>U</v>
          </cell>
          <cell r="I3215" t="str">
            <v>France</v>
          </cell>
          <cell r="J3215" t="str">
            <v>France</v>
          </cell>
          <cell r="K3215" t="str">
            <v>Loire Valley</v>
          </cell>
          <cell r="M3215" t="str">
            <v>Best</v>
          </cell>
          <cell r="N3215">
            <v>7.7773000000000003</v>
          </cell>
          <cell r="O3215">
            <v>2.6718999999999999</v>
          </cell>
        </row>
        <row r="3216">
          <cell r="B3216">
            <v>4164220</v>
          </cell>
          <cell r="C3216" t="str">
            <v>ORG SANC CHAILOUX FOUAS20 75X6</v>
          </cell>
          <cell r="D3216" t="str">
            <v>Sancerre Les Chailloux Domaine Fouassier 2020</v>
          </cell>
          <cell r="E3216" t="str">
            <v>EA</v>
          </cell>
          <cell r="F3216">
            <v>6</v>
          </cell>
          <cell r="G3216" t="str">
            <v>75 cl x 6</v>
          </cell>
          <cell r="H3216" t="str">
            <v>U</v>
          </cell>
          <cell r="I3216" t="str">
            <v>France</v>
          </cell>
          <cell r="J3216" t="str">
            <v>France</v>
          </cell>
          <cell r="K3216" t="str">
            <v>Loire Valley</v>
          </cell>
          <cell r="M3216" t="str">
            <v>Best</v>
          </cell>
          <cell r="N3216">
            <v>10.564299999999999</v>
          </cell>
          <cell r="O3216">
            <v>2.6718999999999999</v>
          </cell>
        </row>
        <row r="3217">
          <cell r="B3217">
            <v>4164221</v>
          </cell>
          <cell r="C3217" t="str">
            <v>ORG SANC CHAILOUX FOUAS21 75X6</v>
          </cell>
          <cell r="D3217" t="str">
            <v xml:space="preserve">Sancerre Les Chailloux Organic Domaine Fouassier 2021
</v>
          </cell>
          <cell r="E3217" t="str">
            <v>EA</v>
          </cell>
          <cell r="F3217">
            <v>6</v>
          </cell>
          <cell r="G3217" t="str">
            <v>75 cl x 6</v>
          </cell>
          <cell r="H3217" t="str">
            <v>U</v>
          </cell>
          <cell r="I3217" t="str">
            <v>France</v>
          </cell>
          <cell r="J3217" t="str">
            <v>France</v>
          </cell>
          <cell r="K3217" t="str">
            <v>Loire Valley</v>
          </cell>
          <cell r="M3217" t="str">
            <v>Best</v>
          </cell>
          <cell r="N3217">
            <v>10.537000000000001</v>
          </cell>
          <cell r="O3217">
            <v>2.6718999999999999</v>
          </cell>
        </row>
        <row r="3218">
          <cell r="B3218">
            <v>4164222</v>
          </cell>
          <cell r="C3218" t="str">
            <v>ORG SANC CHAILOUX FOUAS22 75X6</v>
          </cell>
          <cell r="D3218" t="str">
            <v>Sancerre Les Chailloux Organic Domaine Fouassier 2022</v>
          </cell>
          <cell r="E3218" t="str">
            <v>EA</v>
          </cell>
          <cell r="F3218">
            <v>6</v>
          </cell>
          <cell r="G3218" t="str">
            <v>75 cl x 6</v>
          </cell>
          <cell r="H3218" t="str">
            <v>U</v>
          </cell>
          <cell r="I3218" t="str">
            <v>France</v>
          </cell>
          <cell r="J3218" t="str">
            <v>France</v>
          </cell>
          <cell r="K3218" t="str">
            <v>Loire Valley</v>
          </cell>
          <cell r="M3218" t="str">
            <v>Best</v>
          </cell>
          <cell r="N3218">
            <v>12.757300000000001</v>
          </cell>
          <cell r="O3218">
            <v>2.6718999999999999</v>
          </cell>
        </row>
        <row r="3219">
          <cell r="B3219">
            <v>4164223</v>
          </cell>
          <cell r="C3219" t="str">
            <v>ORG SANC CHAILOUX FOUAS23 75X6</v>
          </cell>
          <cell r="D3219" t="str">
            <v>Sancerre Les Chailloux Organic Domaine Fouassier 2023</v>
          </cell>
          <cell r="E3219" t="str">
            <v>EA</v>
          </cell>
          <cell r="F3219">
            <v>6</v>
          </cell>
          <cell r="G3219" t="str">
            <v>75 cl x 6</v>
          </cell>
          <cell r="H3219" t="str">
            <v>S</v>
          </cell>
          <cell r="I3219" t="str">
            <v>France</v>
          </cell>
          <cell r="J3219" t="str">
            <v>France</v>
          </cell>
          <cell r="K3219" t="str">
            <v>Loire Valley</v>
          </cell>
          <cell r="M3219" t="str">
            <v>Best</v>
          </cell>
          <cell r="N3219">
            <v>11.9163</v>
          </cell>
          <cell r="O3219">
            <v>2.6718999999999999</v>
          </cell>
        </row>
        <row r="3220">
          <cell r="B3220">
            <v>4249018</v>
          </cell>
          <cell r="C3220" t="str">
            <v>ORG SANC PARADIS FOUAS 18 75X6</v>
          </cell>
          <cell r="D3220" t="str">
            <v>Sancerre Clos Paradis Domaine Fouassier 2018</v>
          </cell>
          <cell r="E3220" t="str">
            <v>EA</v>
          </cell>
          <cell r="F3220">
            <v>6</v>
          </cell>
          <cell r="G3220" t="str">
            <v>75 cl x 6</v>
          </cell>
          <cell r="H3220" t="str">
            <v>U</v>
          </cell>
          <cell r="I3220" t="str">
            <v>France</v>
          </cell>
          <cell r="J3220" t="str">
            <v>France</v>
          </cell>
          <cell r="K3220" t="str">
            <v>Loire Valley</v>
          </cell>
          <cell r="L3220" t="str">
            <v>Still White</v>
          </cell>
          <cell r="M3220" t="str">
            <v>Best</v>
          </cell>
          <cell r="N3220">
            <v>7.4912999999999998</v>
          </cell>
          <cell r="O3220">
            <v>2.6718999999999999</v>
          </cell>
        </row>
        <row r="3221">
          <cell r="B3221">
            <v>4249021</v>
          </cell>
          <cell r="C3221" t="str">
            <v>ORG SANC PARADIS FOUAS 21 75X6</v>
          </cell>
          <cell r="D3221" t="str">
            <v>Sancerre Clos Paradis Domaine Fouassier 2021</v>
          </cell>
          <cell r="E3221" t="str">
            <v>EA</v>
          </cell>
          <cell r="F3221">
            <v>6</v>
          </cell>
          <cell r="G3221" t="str">
            <v>75 cl x 6</v>
          </cell>
          <cell r="H3221" t="str">
            <v>U</v>
          </cell>
          <cell r="I3221" t="str">
            <v>France</v>
          </cell>
          <cell r="J3221" t="str">
            <v>France</v>
          </cell>
          <cell r="K3221" t="str">
            <v>Loire Valley</v>
          </cell>
          <cell r="L3221" t="str">
            <v>Still White</v>
          </cell>
          <cell r="M3221" t="str">
            <v>Best</v>
          </cell>
          <cell r="N3221">
            <v>10.0984</v>
          </cell>
          <cell r="O3221">
            <v>2.6718999999999999</v>
          </cell>
        </row>
        <row r="3222">
          <cell r="B3222">
            <v>4249022</v>
          </cell>
          <cell r="C3222" t="str">
            <v>ORG SANC PARADIS FOUAS 22 75X6</v>
          </cell>
          <cell r="D3222" t="str">
            <v xml:space="preserve">Sancerre Clos Paradis Organic Domaine Fouassier 2022
</v>
          </cell>
          <cell r="E3222" t="str">
            <v>EA</v>
          </cell>
          <cell r="F3222">
            <v>6</v>
          </cell>
          <cell r="G3222" t="str">
            <v>75 cl x 6</v>
          </cell>
          <cell r="H3222" t="str">
            <v>S</v>
          </cell>
          <cell r="I3222" t="str">
            <v>France</v>
          </cell>
          <cell r="J3222" t="str">
            <v>France</v>
          </cell>
          <cell r="K3222" t="str">
            <v>Loire Valley</v>
          </cell>
          <cell r="L3222" t="str">
            <v>Still White</v>
          </cell>
          <cell r="M3222" t="str">
            <v>Best</v>
          </cell>
          <cell r="N3222">
            <v>11.0029</v>
          </cell>
          <cell r="O3222">
            <v>2.6718999999999999</v>
          </cell>
        </row>
        <row r="3223">
          <cell r="B3223">
            <v>7529218</v>
          </cell>
          <cell r="C3223" t="str">
            <v>ORG SANC CHASSEIG FOUAS18 75X6</v>
          </cell>
          <cell r="D3223" t="str">
            <v>Sancerre Les Chasseignes Domaine Fouassier 2018</v>
          </cell>
          <cell r="E3223" t="str">
            <v>EA</v>
          </cell>
          <cell r="F3223">
            <v>6</v>
          </cell>
          <cell r="G3223" t="str">
            <v>75 cl x 6</v>
          </cell>
          <cell r="H3223" t="str">
            <v>U</v>
          </cell>
          <cell r="I3223" t="str">
            <v>France</v>
          </cell>
          <cell r="J3223" t="str">
            <v>France</v>
          </cell>
          <cell r="K3223" t="str">
            <v>Loire Valley</v>
          </cell>
          <cell r="M3223" t="str">
            <v>Best</v>
          </cell>
          <cell r="N3223">
            <v>7.4912999999999998</v>
          </cell>
          <cell r="O3223">
            <v>2.6718999999999999</v>
          </cell>
        </row>
        <row r="3224">
          <cell r="B3224">
            <v>7529219</v>
          </cell>
          <cell r="C3224" t="str">
            <v>ORG SANC CHASSEIG FOUAS19 75X6</v>
          </cell>
          <cell r="D3224" t="str">
            <v>Sancerre Les Chasseignes Domaine Fouassier 2019</v>
          </cell>
          <cell r="E3224" t="str">
            <v>EA</v>
          </cell>
          <cell r="F3224">
            <v>6</v>
          </cell>
          <cell r="G3224" t="str">
            <v>75 cl x 6</v>
          </cell>
          <cell r="H3224" t="str">
            <v>U</v>
          </cell>
          <cell r="I3224" t="str">
            <v>France</v>
          </cell>
          <cell r="J3224" t="str">
            <v>France</v>
          </cell>
          <cell r="K3224" t="str">
            <v>Loire Valley</v>
          </cell>
          <cell r="M3224" t="str">
            <v>Best</v>
          </cell>
          <cell r="N3224">
            <v>10.0984</v>
          </cell>
          <cell r="O3224">
            <v>2.6718999999999999</v>
          </cell>
        </row>
        <row r="3225">
          <cell r="B3225">
            <v>7529220</v>
          </cell>
          <cell r="C3225" t="str">
            <v>ORG SANC CHASSEIG FOUAS20 75X6</v>
          </cell>
          <cell r="D3225" t="str">
            <v>Sancerre Les Chasseignes Domaine Fouassier 2020</v>
          </cell>
          <cell r="E3225" t="str">
            <v>EA</v>
          </cell>
          <cell r="F3225">
            <v>6</v>
          </cell>
          <cell r="G3225" t="str">
            <v>75 cl x 6</v>
          </cell>
          <cell r="H3225" t="str">
            <v>U</v>
          </cell>
          <cell r="I3225" t="str">
            <v>France</v>
          </cell>
          <cell r="J3225" t="str">
            <v>France</v>
          </cell>
          <cell r="K3225" t="str">
            <v>Loire Valley</v>
          </cell>
          <cell r="M3225" t="str">
            <v>Best</v>
          </cell>
          <cell r="N3225">
            <v>10.1257</v>
          </cell>
          <cell r="O3225">
            <v>2.6718999999999999</v>
          </cell>
        </row>
        <row r="3226">
          <cell r="B3226">
            <v>7529221</v>
          </cell>
          <cell r="C3226" t="str">
            <v>ORG SANC CHASSEIG FOUAS21 75X6</v>
          </cell>
          <cell r="D3226" t="str">
            <v xml:space="preserve">Sancerre Les Chasseignes Organic Domaine Fouassier 2021
</v>
          </cell>
          <cell r="E3226" t="str">
            <v>EA</v>
          </cell>
          <cell r="F3226">
            <v>6</v>
          </cell>
          <cell r="G3226" t="str">
            <v>75 cl x 6</v>
          </cell>
          <cell r="H3226" t="str">
            <v>S</v>
          </cell>
          <cell r="I3226" t="str">
            <v>France</v>
          </cell>
          <cell r="J3226" t="str">
            <v>France</v>
          </cell>
          <cell r="K3226" t="str">
            <v>Loire Valley</v>
          </cell>
          <cell r="M3226" t="str">
            <v>Best</v>
          </cell>
          <cell r="N3226">
            <v>11.0029</v>
          </cell>
          <cell r="O3226">
            <v>2.6718999999999999</v>
          </cell>
        </row>
        <row r="3227">
          <cell r="B3227">
            <v>7602118</v>
          </cell>
          <cell r="C3227" t="str">
            <v>ORG SANC CHAMPS FOUAS 18 75X6</v>
          </cell>
          <cell r="D3227" t="str">
            <v>Sancerre Les Grands Champs Domaine Fouassier 2018</v>
          </cell>
          <cell r="E3227" t="str">
            <v>EA</v>
          </cell>
          <cell r="F3227">
            <v>6</v>
          </cell>
          <cell r="G3227" t="str">
            <v>75 cl x 6</v>
          </cell>
          <cell r="H3227" t="str">
            <v>U</v>
          </cell>
          <cell r="I3227" t="str">
            <v>France</v>
          </cell>
          <cell r="J3227" t="str">
            <v>France</v>
          </cell>
          <cell r="K3227" t="str">
            <v>Loire Valley</v>
          </cell>
          <cell r="M3227" t="str">
            <v>Best</v>
          </cell>
          <cell r="N3227">
            <v>7.2933000000000003</v>
          </cell>
          <cell r="O3227">
            <v>2.6718999999999999</v>
          </cell>
        </row>
        <row r="3228">
          <cell r="B3228">
            <v>7602119</v>
          </cell>
          <cell r="C3228" t="str">
            <v>ORG SANC CHAMPS FOUAS 19 75X6</v>
          </cell>
          <cell r="D3228" t="str">
            <v>Sancerre Les Grands Champs Domaine Fouassier 2019</v>
          </cell>
          <cell r="E3228" t="str">
            <v>EA</v>
          </cell>
          <cell r="F3228">
            <v>6</v>
          </cell>
          <cell r="G3228" t="str">
            <v>75 cl x 6</v>
          </cell>
          <cell r="H3228" t="str">
            <v>S</v>
          </cell>
          <cell r="I3228" t="str">
            <v>France</v>
          </cell>
          <cell r="J3228" t="str">
            <v>France</v>
          </cell>
          <cell r="K3228" t="str">
            <v>Loire Valley</v>
          </cell>
          <cell r="M3228" t="str">
            <v>Best</v>
          </cell>
          <cell r="N3228">
            <v>9.6598000000000006</v>
          </cell>
          <cell r="O3228">
            <v>2.6718999999999999</v>
          </cell>
        </row>
        <row r="3229">
          <cell r="B3229">
            <v>7602120</v>
          </cell>
          <cell r="C3229" t="str">
            <v>ORG SANC CHAMPS FOUAS 20 75X6</v>
          </cell>
          <cell r="D3229" t="str">
            <v>Sancerre Les Grands Champs Domaine Fouassier 2020</v>
          </cell>
          <cell r="E3229" t="str">
            <v>EA</v>
          </cell>
          <cell r="F3229">
            <v>6</v>
          </cell>
          <cell r="G3229" t="str">
            <v>75 cl x 6</v>
          </cell>
          <cell r="H3229" t="str">
            <v>U</v>
          </cell>
          <cell r="I3229" t="str">
            <v>France</v>
          </cell>
          <cell r="J3229" t="str">
            <v>France</v>
          </cell>
          <cell r="K3229" t="str">
            <v>Loire Valley</v>
          </cell>
          <cell r="M3229" t="str">
            <v>Best</v>
          </cell>
          <cell r="N3229">
            <v>9.6870999999999992</v>
          </cell>
          <cell r="O3229">
            <v>2.6718999999999999</v>
          </cell>
        </row>
        <row r="3230">
          <cell r="B3230">
            <v>7602121</v>
          </cell>
          <cell r="C3230" t="str">
            <v>ORG SANC CHAMPS FOUAS 21 75X6</v>
          </cell>
          <cell r="D3230" t="str">
            <v xml:space="preserve">Sancerre Les Grands Champs Organic Domaine Fouassier 2021
</v>
          </cell>
          <cell r="E3230" t="str">
            <v>EA</v>
          </cell>
          <cell r="F3230">
            <v>6</v>
          </cell>
          <cell r="G3230" t="str">
            <v>75 cl x 6</v>
          </cell>
          <cell r="H3230" t="str">
            <v>U</v>
          </cell>
          <cell r="I3230" t="str">
            <v>France</v>
          </cell>
          <cell r="J3230" t="str">
            <v>France</v>
          </cell>
          <cell r="K3230" t="str">
            <v>Loire Valley</v>
          </cell>
          <cell r="M3230" t="str">
            <v>Best</v>
          </cell>
          <cell r="N3230">
            <v>10.564299999999999</v>
          </cell>
          <cell r="O3230">
            <v>2.6718999999999999</v>
          </cell>
        </row>
        <row r="3231">
          <cell r="B3231">
            <v>7602122</v>
          </cell>
          <cell r="C3231" t="str">
            <v>ORG SANC CHAMPS FOUAS 22 75X6</v>
          </cell>
          <cell r="D3231" t="str">
            <v>Sancerre Les Grands Champs Domaine Fouassier 2022</v>
          </cell>
          <cell r="E3231" t="str">
            <v>EA</v>
          </cell>
          <cell r="F3231">
            <v>6</v>
          </cell>
          <cell r="G3231" t="str">
            <v>75 cl x 6</v>
          </cell>
          <cell r="H3231" t="str">
            <v>S</v>
          </cell>
          <cell r="I3231" t="str">
            <v>France</v>
          </cell>
          <cell r="J3231" t="str">
            <v>France</v>
          </cell>
          <cell r="K3231" t="str">
            <v>Loire Valley</v>
          </cell>
          <cell r="M3231" t="str">
            <v>Best</v>
          </cell>
          <cell r="N3231">
            <v>9.3882999999999992</v>
          </cell>
          <cell r="O3231">
            <v>2.6718999999999999</v>
          </cell>
        </row>
        <row r="3232">
          <cell r="B3232">
            <v>7602620</v>
          </cell>
          <cell r="C3232" t="str">
            <v>ORG SANC RGE ICON FOUAS20 75x6</v>
          </cell>
          <cell r="D3232" t="str">
            <v>Sancerre Rouge Iconoclaste Domaine Fouassier 2020</v>
          </cell>
          <cell r="E3232" t="str">
            <v>EA</v>
          </cell>
          <cell r="F3232">
            <v>6</v>
          </cell>
          <cell r="G3232" t="str">
            <v>75 cl x 6</v>
          </cell>
          <cell r="H3232" t="str">
            <v>U</v>
          </cell>
          <cell r="I3232" t="str">
            <v>France</v>
          </cell>
          <cell r="J3232" t="str">
            <v>France</v>
          </cell>
          <cell r="K3232" t="str">
            <v>Loire Valley</v>
          </cell>
          <cell r="L3232" t="str">
            <v>Still Red</v>
          </cell>
          <cell r="M3232" t="str">
            <v>Better</v>
          </cell>
          <cell r="N3232">
            <v>11.8528</v>
          </cell>
          <cell r="O3232">
            <v>2.6718999999999999</v>
          </cell>
        </row>
        <row r="3233">
          <cell r="B3233">
            <v>7602621</v>
          </cell>
          <cell r="C3233" t="str">
            <v>ORG SANC RGE ICON FOUAS 75x6</v>
          </cell>
          <cell r="D3233" t="str">
            <v xml:space="preserve">Sancerre Rouge Iconoclast Organic Pinot Noir Domaine Fouassier 2021
</v>
          </cell>
          <cell r="E3233" t="str">
            <v>EA</v>
          </cell>
          <cell r="F3233">
            <v>6</v>
          </cell>
          <cell r="G3233" t="str">
            <v>75 cl x 6</v>
          </cell>
          <cell r="H3233" t="str">
            <v>U</v>
          </cell>
          <cell r="I3233" t="str">
            <v>France</v>
          </cell>
          <cell r="J3233" t="str">
            <v>France</v>
          </cell>
          <cell r="K3233" t="str">
            <v>Loire Valley</v>
          </cell>
          <cell r="L3233" t="str">
            <v>Still Red</v>
          </cell>
          <cell r="M3233" t="str">
            <v>Better</v>
          </cell>
          <cell r="N3233">
            <v>12.757300000000001</v>
          </cell>
          <cell r="O3233">
            <v>2.6718999999999999</v>
          </cell>
        </row>
        <row r="3234">
          <cell r="B3234">
            <v>7602622</v>
          </cell>
          <cell r="C3234" t="str">
            <v>ORG SANC RGE ICON FOUAS22 75x6</v>
          </cell>
          <cell r="D3234" t="str">
            <v>Sancerre Rouge Iconoclast Organic Pinot Noir Domaine Fouassier 2022</v>
          </cell>
          <cell r="E3234" t="str">
            <v>EA</v>
          </cell>
          <cell r="F3234">
            <v>6</v>
          </cell>
          <cell r="G3234" t="str">
            <v>75 cl x 6</v>
          </cell>
          <cell r="H3234" t="str">
            <v>S</v>
          </cell>
          <cell r="I3234" t="str">
            <v>France</v>
          </cell>
          <cell r="J3234" t="str">
            <v>France</v>
          </cell>
          <cell r="K3234" t="str">
            <v>Loire Valley</v>
          </cell>
          <cell r="L3234" t="str">
            <v>Still Red</v>
          </cell>
          <cell r="M3234" t="str">
            <v>Better</v>
          </cell>
          <cell r="N3234">
            <v>13.634499999999999</v>
          </cell>
          <cell r="O3234">
            <v>2.6718999999999999</v>
          </cell>
        </row>
        <row r="3235">
          <cell r="B3235">
            <v>74662</v>
          </cell>
          <cell r="C3235" t="str">
            <v>LITTLE EDEN SHIRAZ CAB 75X12</v>
          </cell>
          <cell r="D3235" t="str">
            <v>Little Eden Shiraz Cabernet</v>
          </cell>
          <cell r="E3235" t="str">
            <v>EA</v>
          </cell>
          <cell r="F3235">
            <v>12</v>
          </cell>
          <cell r="G3235" t="str">
            <v>75 cl x 12</v>
          </cell>
          <cell r="H3235" t="str">
            <v>S</v>
          </cell>
          <cell r="I3235" t="str">
            <v>Australia</v>
          </cell>
          <cell r="J3235" t="str">
            <v>Australia</v>
          </cell>
          <cell r="K3235" t="str">
            <v>Australia</v>
          </cell>
          <cell r="L3235" t="str">
            <v>Still Red</v>
          </cell>
          <cell r="M3235" t="str">
            <v>Price Fighter</v>
          </cell>
          <cell r="N3235">
            <v>1.7428999999999999</v>
          </cell>
          <cell r="O3235">
            <v>2.6718999999999999</v>
          </cell>
        </row>
        <row r="3236">
          <cell r="B3236">
            <v>74665</v>
          </cell>
          <cell r="C3236" t="str">
            <v>LITTLE EDEN CHARDONNAY 75X12</v>
          </cell>
          <cell r="D3236" t="str">
            <v>Little Eden Chardonnay</v>
          </cell>
          <cell r="E3236" t="str">
            <v>EA</v>
          </cell>
          <cell r="F3236">
            <v>12</v>
          </cell>
          <cell r="G3236" t="str">
            <v>75 cl x 12</v>
          </cell>
          <cell r="H3236" t="str">
            <v>S</v>
          </cell>
          <cell r="I3236" t="str">
            <v>Australia</v>
          </cell>
          <cell r="J3236" t="str">
            <v>Australia</v>
          </cell>
          <cell r="K3236" t="str">
            <v>Australia</v>
          </cell>
          <cell r="L3236" t="str">
            <v>Still White</v>
          </cell>
          <cell r="M3236" t="str">
            <v>Good</v>
          </cell>
          <cell r="N3236">
            <v>1.8904000000000001</v>
          </cell>
          <cell r="O3236">
            <v>2.6718999999999999</v>
          </cell>
        </row>
        <row r="3237">
          <cell r="B3237">
            <v>74704</v>
          </cell>
          <cell r="C3237" t="str">
            <v>LITTLE EDEN SHIRAZ 75X12</v>
          </cell>
          <cell r="D3237" t="str">
            <v>Little Eden Shiraz</v>
          </cell>
          <cell r="E3237" t="str">
            <v>EA</v>
          </cell>
          <cell r="F3237">
            <v>12</v>
          </cell>
          <cell r="G3237" t="str">
            <v>75 cl x 12</v>
          </cell>
          <cell r="H3237" t="str">
            <v>S</v>
          </cell>
          <cell r="I3237" t="str">
            <v>Australia</v>
          </cell>
          <cell r="J3237" t="str">
            <v>Australia</v>
          </cell>
          <cell r="K3237" t="str">
            <v>Australia</v>
          </cell>
          <cell r="L3237" t="str">
            <v>Still Red</v>
          </cell>
          <cell r="M3237" t="str">
            <v>Good</v>
          </cell>
          <cell r="N3237">
            <v>1.8221000000000001</v>
          </cell>
          <cell r="O3237">
            <v>2.6718999999999999</v>
          </cell>
        </row>
        <row r="3238">
          <cell r="B3238">
            <v>74705</v>
          </cell>
          <cell r="C3238" t="str">
            <v>LITTLE EDEN PINOT GRIGIO 75X12</v>
          </cell>
          <cell r="D3238" t="str">
            <v>Little Eden Pinot Grigio</v>
          </cell>
          <cell r="E3238" t="str">
            <v>EA</v>
          </cell>
          <cell r="F3238">
            <v>12</v>
          </cell>
          <cell r="G3238" t="str">
            <v>75 cl x 12</v>
          </cell>
          <cell r="H3238" t="str">
            <v>U</v>
          </cell>
          <cell r="I3238" t="str">
            <v>Australia</v>
          </cell>
          <cell r="J3238" t="str">
            <v>Australia</v>
          </cell>
          <cell r="K3238" t="str">
            <v>Australia</v>
          </cell>
          <cell r="L3238" t="str">
            <v>Still White</v>
          </cell>
          <cell r="M3238" t="str">
            <v>Price Fighter</v>
          </cell>
          <cell r="N3238">
            <v>1.7670999999999999</v>
          </cell>
          <cell r="O3238">
            <v>2.6718999999999999</v>
          </cell>
        </row>
        <row r="3239">
          <cell r="B3239">
            <v>74452</v>
          </cell>
          <cell r="C3239" t="str">
            <v>LITTLE EDEN PINOT NOIR 75X6</v>
          </cell>
          <cell r="D3239" t="str">
            <v>Little Eden Pinot Noir</v>
          </cell>
          <cell r="E3239" t="str">
            <v>EA</v>
          </cell>
          <cell r="F3239">
            <v>6</v>
          </cell>
          <cell r="G3239" t="str">
            <v>75 cl x 6</v>
          </cell>
          <cell r="H3239" t="str">
            <v>S</v>
          </cell>
          <cell r="I3239" t="str">
            <v>France</v>
          </cell>
          <cell r="J3239" t="str">
            <v>Australia</v>
          </cell>
          <cell r="K3239" t="str">
            <v>South Eastern Australia</v>
          </cell>
          <cell r="M3239" t="str">
            <v>Good</v>
          </cell>
          <cell r="N3239">
            <v>2.2665999999999999</v>
          </cell>
          <cell r="O3239">
            <v>2.6718999999999999</v>
          </cell>
        </row>
        <row r="3240">
          <cell r="B3240">
            <v>72241</v>
          </cell>
          <cell r="C3240" t="str">
            <v>TREPAT MOLI CAPELLANS 75X6</v>
          </cell>
          <cell r="D3240" t="str">
            <v>Moli dels Capellans Trepat Conca de Barbera</v>
          </cell>
          <cell r="E3240" t="str">
            <v>EA</v>
          </cell>
          <cell r="F3240">
            <v>6</v>
          </cell>
          <cell r="G3240" t="str">
            <v>75 cl x 6</v>
          </cell>
          <cell r="H3240" t="str">
            <v>U</v>
          </cell>
          <cell r="I3240" t="str">
            <v>Spain</v>
          </cell>
          <cell r="J3240" t="str">
            <v>Spain</v>
          </cell>
          <cell r="K3240" t="str">
            <v>Catalunya</v>
          </cell>
          <cell r="L3240" t="str">
            <v>Still Red</v>
          </cell>
          <cell r="M3240" t="str">
            <v>Better</v>
          </cell>
          <cell r="N3240">
            <v>5.7237</v>
          </cell>
          <cell r="O3240">
            <v>2.6718999999999999</v>
          </cell>
        </row>
        <row r="3241">
          <cell r="B3241">
            <v>32687</v>
          </cell>
          <cell r="C3241" t="str">
            <v>SCAVI &amp; RAY PROSECCO 75X6</v>
          </cell>
          <cell r="D3241" t="str">
            <v>Scavi &amp; Ray Prosecco</v>
          </cell>
          <cell r="E3241" t="str">
            <v>EA</v>
          </cell>
          <cell r="F3241">
            <v>6</v>
          </cell>
          <cell r="G3241" t="str">
            <v>75 cl x 6</v>
          </cell>
          <cell r="H3241" t="str">
            <v>U</v>
          </cell>
          <cell r="I3241" t="str">
            <v>Italy</v>
          </cell>
          <cell r="J3241" t="str">
            <v>Italy</v>
          </cell>
          <cell r="K3241" t="str">
            <v>Prosecco</v>
          </cell>
          <cell r="L3241" t="str">
            <v>Sparkling White</v>
          </cell>
          <cell r="M3241" t="str">
            <v>Good</v>
          </cell>
          <cell r="N3241">
            <v>5.7294</v>
          </cell>
          <cell r="O3241">
            <v>2.3513000000000002</v>
          </cell>
        </row>
        <row r="3242">
          <cell r="B3242">
            <v>38025</v>
          </cell>
          <cell r="C3242" t="str">
            <v>FC SCAVI &amp; RAY NON ALCHOL 75X6</v>
          </cell>
          <cell r="D3242" t="str">
            <v>Scavi &amp; Ray Non-Alcoholic Spumante</v>
          </cell>
          <cell r="E3242" t="str">
            <v>EA</v>
          </cell>
          <cell r="F3242">
            <v>6</v>
          </cell>
          <cell r="G3242" t="str">
            <v>75 cl x 6</v>
          </cell>
          <cell r="H3242" t="str">
            <v>S</v>
          </cell>
          <cell r="I3242" t="str">
            <v>Italy</v>
          </cell>
          <cell r="J3242" t="str">
            <v>Italy</v>
          </cell>
          <cell r="K3242" t="str">
            <v>Veneto</v>
          </cell>
          <cell r="L3242" t="str">
            <v>Sparkling White</v>
          </cell>
          <cell r="M3242" t="str">
            <v>Price Fighter</v>
          </cell>
          <cell r="N3242">
            <v>4.4396000000000004</v>
          </cell>
          <cell r="O3242">
            <v>0</v>
          </cell>
        </row>
        <row r="3243">
          <cell r="B3243">
            <v>32727</v>
          </cell>
          <cell r="C3243" t="str">
            <v>STROFILIA MOUNTAIN RED 75X6</v>
          </cell>
          <cell r="D3243" t="str">
            <v>Strofilia Mountain Fish Agiorgitiko Dry Red, Peloponnese</v>
          </cell>
          <cell r="E3243" t="str">
            <v>EA</v>
          </cell>
          <cell r="F3243">
            <v>6</v>
          </cell>
          <cell r="G3243" t="str">
            <v>75 cl x 6</v>
          </cell>
          <cell r="H3243" t="str">
            <v>U</v>
          </cell>
          <cell r="I3243" t="str">
            <v>Greece</v>
          </cell>
          <cell r="J3243" t="str">
            <v>Greece</v>
          </cell>
          <cell r="K3243" t="str">
            <v>Peloponnese</v>
          </cell>
          <cell r="L3243" t="str">
            <v>Still Red</v>
          </cell>
          <cell r="M3243" t="str">
            <v>Good</v>
          </cell>
          <cell r="N3243">
            <v>3.1785999999999999</v>
          </cell>
          <cell r="O3243">
            <v>2.6718999999999999</v>
          </cell>
        </row>
        <row r="3244">
          <cell r="B3244">
            <v>32728</v>
          </cell>
          <cell r="C3244" t="str">
            <v>STROFILIA WHITE DOT 75X6</v>
          </cell>
          <cell r="D3244" t="str">
            <v>Strofilia White Dot Moschofilero-Malagousia Dry White, Peloponnese</v>
          </cell>
          <cell r="E3244" t="str">
            <v>EA</v>
          </cell>
          <cell r="F3244">
            <v>6</v>
          </cell>
          <cell r="G3244" t="str">
            <v>75 cl x 6</v>
          </cell>
          <cell r="H3244" t="str">
            <v>U</v>
          </cell>
          <cell r="I3244" t="str">
            <v>Greece</v>
          </cell>
          <cell r="J3244" t="str">
            <v>Greece</v>
          </cell>
          <cell r="K3244" t="str">
            <v>Peloponnese</v>
          </cell>
          <cell r="L3244" t="str">
            <v>Still White</v>
          </cell>
          <cell r="M3244" t="str">
            <v>Good</v>
          </cell>
          <cell r="N3244">
            <v>3.1785999999999999</v>
          </cell>
          <cell r="O3244">
            <v>2.6718999999999999</v>
          </cell>
        </row>
        <row r="3245">
          <cell r="B3245">
            <v>69398</v>
          </cell>
          <cell r="C3245" t="str">
            <v>PUKLAVEC SAUV BLANC 75X6</v>
          </cell>
          <cell r="D3245" t="str">
            <v>Puklavec Family Estate Selection Exclusive Sauvignon Blanc</v>
          </cell>
          <cell r="E3245" t="str">
            <v>EA</v>
          </cell>
          <cell r="F3245">
            <v>6</v>
          </cell>
          <cell r="G3245" t="str">
            <v>75 cl x 6</v>
          </cell>
          <cell r="H3245" t="str">
            <v>U</v>
          </cell>
          <cell r="I3245" t="str">
            <v>Slovenia</v>
          </cell>
          <cell r="J3245" t="str">
            <v>Slovenia</v>
          </cell>
          <cell r="K3245" t="str">
            <v>Styria</v>
          </cell>
          <cell r="M3245" t="str">
            <v>Good</v>
          </cell>
          <cell r="N3245">
            <v>3.7050000000000001</v>
          </cell>
          <cell r="O3245">
            <v>2.3513000000000002</v>
          </cell>
        </row>
        <row r="3246">
          <cell r="B3246">
            <v>73597</v>
          </cell>
          <cell r="C3246" t="str">
            <v>PUKLAVEC FURMINT 75X6</v>
          </cell>
          <cell r="D3246" t="str">
            <v>Puklavec Family Wines Ena Dva Tri Furmint</v>
          </cell>
          <cell r="E3246" t="str">
            <v>EA</v>
          </cell>
          <cell r="F3246">
            <v>6</v>
          </cell>
          <cell r="G3246" t="str">
            <v>75 cl x 6</v>
          </cell>
          <cell r="H3246" t="str">
            <v>U</v>
          </cell>
          <cell r="I3246" t="str">
            <v>Slovenia</v>
          </cell>
          <cell r="J3246" t="str">
            <v>Slovenia</v>
          </cell>
          <cell r="K3246" t="str">
            <v>Slovenia</v>
          </cell>
          <cell r="L3246" t="str">
            <v>Still White</v>
          </cell>
          <cell r="M3246" t="str">
            <v>Good</v>
          </cell>
          <cell r="N3246">
            <v>3.6892</v>
          </cell>
          <cell r="O3246">
            <v>2.6718999999999999</v>
          </cell>
        </row>
        <row r="3247">
          <cell r="B3247">
            <v>76322</v>
          </cell>
          <cell r="C3247" t="str">
            <v>PUKLAVEC SAUV FURMINT 75X6</v>
          </cell>
          <cell r="D3247" t="str">
            <v>Puklavec Family Wines Ena Dva Tri Sauvignon Blanc &amp; Furmint</v>
          </cell>
          <cell r="E3247" t="str">
            <v>EA</v>
          </cell>
          <cell r="F3247">
            <v>6</v>
          </cell>
          <cell r="G3247" t="str">
            <v>75 cl x 6</v>
          </cell>
          <cell r="H3247" t="str">
            <v>U</v>
          </cell>
          <cell r="I3247" t="str">
            <v>Slovenia</v>
          </cell>
          <cell r="J3247" t="str">
            <v>Slovenia</v>
          </cell>
          <cell r="K3247" t="str">
            <v>Slovenia</v>
          </cell>
          <cell r="L3247" t="str">
            <v>Still White</v>
          </cell>
          <cell r="M3247" t="str">
            <v>Good</v>
          </cell>
          <cell r="N3247">
            <v>3.6015000000000001</v>
          </cell>
          <cell r="O3247">
            <v>2.6718999999999999</v>
          </cell>
        </row>
        <row r="3248">
          <cell r="B3248">
            <v>76323</v>
          </cell>
          <cell r="C3248" t="str">
            <v>PUKLAV INSTINCT VRENEC 75X6</v>
          </cell>
          <cell r="D3248" t="str">
            <v>Puklavec Family Wines Instinct Vranec</v>
          </cell>
          <cell r="E3248" t="str">
            <v>EA</v>
          </cell>
          <cell r="F3248">
            <v>6</v>
          </cell>
          <cell r="G3248" t="str">
            <v>75 cl x 6</v>
          </cell>
          <cell r="H3248" t="str">
            <v>U</v>
          </cell>
          <cell r="I3248" t="str">
            <v>Macedonia, The Former Yugoslav</v>
          </cell>
          <cell r="J3248" t="str">
            <v>Macedonia</v>
          </cell>
          <cell r="K3248" t="str">
            <v>Macedonia</v>
          </cell>
          <cell r="L3248" t="str">
            <v>Still Red</v>
          </cell>
          <cell r="M3248" t="str">
            <v>Good</v>
          </cell>
          <cell r="N3248">
            <v>3.2942999999999998</v>
          </cell>
          <cell r="O3248">
            <v>3.2063000000000001</v>
          </cell>
        </row>
        <row r="3249">
          <cell r="B3249">
            <v>76324</v>
          </cell>
          <cell r="C3249" t="str">
            <v>PUKLAVEC 7 NO FURMINT 75X6</v>
          </cell>
          <cell r="D3249" t="str">
            <v>Puklavec Family Wines Seven Numbers Furmint</v>
          </cell>
          <cell r="E3249" t="str">
            <v>EA</v>
          </cell>
          <cell r="F3249">
            <v>6</v>
          </cell>
          <cell r="G3249" t="str">
            <v>75 cl x 6</v>
          </cell>
          <cell r="H3249" t="str">
            <v>U</v>
          </cell>
          <cell r="I3249" t="str">
            <v>Slovenia</v>
          </cell>
          <cell r="J3249" t="str">
            <v>Slovenia</v>
          </cell>
          <cell r="K3249" t="str">
            <v>Slovenia</v>
          </cell>
          <cell r="L3249" t="str">
            <v>Still White</v>
          </cell>
          <cell r="M3249" t="str">
            <v>Better</v>
          </cell>
          <cell r="N3249">
            <v>5.9699</v>
          </cell>
          <cell r="O3249">
            <v>2.6718999999999999</v>
          </cell>
        </row>
        <row r="3250">
          <cell r="B3250">
            <v>28576</v>
          </cell>
          <cell r="C3250" t="str">
            <v>BOTTEGA PROSECCO GOLD 75x6</v>
          </cell>
          <cell r="D3250" t="str">
            <v>Bottega Gold Prosecco Brut</v>
          </cell>
          <cell r="E3250" t="str">
            <v>EA</v>
          </cell>
          <cell r="F3250">
            <v>6</v>
          </cell>
          <cell r="G3250" t="str">
            <v>75 cl x 6</v>
          </cell>
          <cell r="H3250" t="str">
            <v>S</v>
          </cell>
          <cell r="I3250" t="str">
            <v>Italy</v>
          </cell>
          <cell r="J3250" t="str">
            <v>Italy</v>
          </cell>
          <cell r="K3250" t="str">
            <v>Prosecco</v>
          </cell>
          <cell r="L3250" t="str">
            <v>Sparkling White</v>
          </cell>
          <cell r="M3250" t="str">
            <v>Better</v>
          </cell>
          <cell r="N3250">
            <v>8.1976999999999993</v>
          </cell>
          <cell r="O3250">
            <v>2.3513000000000002</v>
          </cell>
        </row>
        <row r="3251">
          <cell r="B3251">
            <v>28581</v>
          </cell>
          <cell r="C3251" t="str">
            <v>POETI PROSECCO BRUT DOC 75X6</v>
          </cell>
          <cell r="D3251" t="str">
            <v>Bottega Poeti Prosecco Brut DOC</v>
          </cell>
          <cell r="E3251" t="str">
            <v>EA</v>
          </cell>
          <cell r="F3251">
            <v>6</v>
          </cell>
          <cell r="G3251" t="str">
            <v>75 cl x 6</v>
          </cell>
          <cell r="H3251" t="str">
            <v>S</v>
          </cell>
          <cell r="I3251" t="str">
            <v>Italy</v>
          </cell>
          <cell r="J3251" t="str">
            <v>Italy</v>
          </cell>
          <cell r="K3251" t="str">
            <v>Prosecco</v>
          </cell>
          <cell r="L3251" t="str">
            <v>Sparkling White</v>
          </cell>
          <cell r="M3251" t="str">
            <v>Good</v>
          </cell>
          <cell r="N3251">
            <v>3.7854000000000001</v>
          </cell>
          <cell r="O3251">
            <v>2.3513000000000002</v>
          </cell>
        </row>
        <row r="3252">
          <cell r="B3252">
            <v>28582</v>
          </cell>
          <cell r="C3252" t="str">
            <v>BOTTEGA  ROSE GOLD 75x6</v>
          </cell>
          <cell r="D3252" t="str">
            <v>Bottega Rose Gold</v>
          </cell>
          <cell r="E3252" t="str">
            <v>EA</v>
          </cell>
          <cell r="F3252">
            <v>6</v>
          </cell>
          <cell r="G3252" t="str">
            <v>75 cl x 6</v>
          </cell>
          <cell r="H3252" t="str">
            <v>S</v>
          </cell>
          <cell r="I3252" t="str">
            <v>Italy</v>
          </cell>
          <cell r="J3252" t="str">
            <v>Italy</v>
          </cell>
          <cell r="K3252" t="str">
            <v>Lombardia</v>
          </cell>
          <cell r="L3252" t="str">
            <v>Sparkling Rose</v>
          </cell>
          <cell r="M3252" t="str">
            <v>Better</v>
          </cell>
          <cell r="N3252">
            <v>8.1976999999999993</v>
          </cell>
          <cell r="O3252">
            <v>2.6718999999999999</v>
          </cell>
        </row>
        <row r="3253">
          <cell r="B3253">
            <v>29729</v>
          </cell>
          <cell r="C3253" t="str">
            <v>BOTTEGA PINOT GRIGIO 75X6</v>
          </cell>
          <cell r="D3253" t="str">
            <v>Bottega Pinot Grigio delle Venzie</v>
          </cell>
          <cell r="E3253" t="str">
            <v>EA</v>
          </cell>
          <cell r="F3253">
            <v>6</v>
          </cell>
          <cell r="G3253" t="str">
            <v>75 cl x 6</v>
          </cell>
          <cell r="H3253" t="str">
            <v>S</v>
          </cell>
          <cell r="I3253" t="str">
            <v>Italy</v>
          </cell>
          <cell r="J3253" t="str">
            <v>Italy</v>
          </cell>
          <cell r="K3253" t="str">
            <v>Veneto</v>
          </cell>
          <cell r="L3253" t="str">
            <v>Still White</v>
          </cell>
          <cell r="M3253" t="str">
            <v>Good</v>
          </cell>
          <cell r="N3253">
            <v>2.9521000000000002</v>
          </cell>
          <cell r="O3253">
            <v>2.6718999999999999</v>
          </cell>
        </row>
        <row r="3254">
          <cell r="B3254">
            <v>29730</v>
          </cell>
          <cell r="C3254" t="str">
            <v>BOTTEGA SAUV BLANC 75X6</v>
          </cell>
          <cell r="D3254" t="str">
            <v>Bottega Sauvignon Blanc, Trevenzie</v>
          </cell>
          <cell r="E3254" t="str">
            <v>EA</v>
          </cell>
          <cell r="F3254">
            <v>6</v>
          </cell>
          <cell r="G3254" t="str">
            <v>75 cl x 6</v>
          </cell>
          <cell r="H3254" t="str">
            <v>S</v>
          </cell>
          <cell r="I3254" t="str">
            <v>Italy</v>
          </cell>
          <cell r="J3254" t="str">
            <v>Italy</v>
          </cell>
          <cell r="K3254" t="str">
            <v>Veneto</v>
          </cell>
          <cell r="L3254" t="str">
            <v>Still White</v>
          </cell>
          <cell r="M3254" t="str">
            <v>Good</v>
          </cell>
          <cell r="N3254">
            <v>3.4441000000000002</v>
          </cell>
          <cell r="O3254">
            <v>2.6718999999999999</v>
          </cell>
        </row>
        <row r="3255">
          <cell r="B3255">
            <v>29731</v>
          </cell>
          <cell r="C3255" t="str">
            <v>BOTTEGA SOAVE 75x6</v>
          </cell>
          <cell r="D3255" t="str">
            <v>Soave Classico, Bottega</v>
          </cell>
          <cell r="E3255" t="str">
            <v>EA</v>
          </cell>
          <cell r="F3255">
            <v>6</v>
          </cell>
          <cell r="G3255" t="str">
            <v>75 cl x 6</v>
          </cell>
          <cell r="H3255" t="str">
            <v>S</v>
          </cell>
          <cell r="I3255" t="str">
            <v>Italy</v>
          </cell>
          <cell r="J3255" t="str">
            <v>Italy</v>
          </cell>
          <cell r="K3255" t="str">
            <v>Veneto</v>
          </cell>
          <cell r="L3255" t="str">
            <v>Still White</v>
          </cell>
          <cell r="M3255" t="str">
            <v>Good</v>
          </cell>
          <cell r="N3255">
            <v>3.61</v>
          </cell>
          <cell r="O3255">
            <v>2.6718999999999999</v>
          </cell>
        </row>
        <row r="3256">
          <cell r="B3256">
            <v>29732</v>
          </cell>
          <cell r="C3256" t="str">
            <v>BOTTEGA VALPOL CLASSICO 75x6</v>
          </cell>
          <cell r="D3256" t="str">
            <v>Valpolicella Classico, Bottega</v>
          </cell>
          <cell r="E3256" t="str">
            <v>EA</v>
          </cell>
          <cell r="F3256">
            <v>6</v>
          </cell>
          <cell r="G3256" t="str">
            <v>75 cl x 6</v>
          </cell>
          <cell r="H3256" t="str">
            <v>S</v>
          </cell>
          <cell r="I3256" t="str">
            <v>Italy</v>
          </cell>
          <cell r="J3256" t="str">
            <v>Italy</v>
          </cell>
          <cell r="K3256" t="str">
            <v>Veneto</v>
          </cell>
          <cell r="L3256" t="str">
            <v>Still Red</v>
          </cell>
          <cell r="M3256" t="str">
            <v>Good</v>
          </cell>
          <cell r="N3256">
            <v>4.7503000000000002</v>
          </cell>
          <cell r="O3256">
            <v>2.6718999999999999</v>
          </cell>
        </row>
        <row r="3257">
          <cell r="B3257">
            <v>29733</v>
          </cell>
          <cell r="C3257" t="str">
            <v>BOTTEGA POETI ROSE BRUT 75x6</v>
          </cell>
          <cell r="D3257" t="str">
            <v>Bottega Poeti Rosato Spumante Brut</v>
          </cell>
          <cell r="E3257" t="str">
            <v>EA</v>
          </cell>
          <cell r="F3257">
            <v>6</v>
          </cell>
          <cell r="G3257" t="str">
            <v>75 cl x 6</v>
          </cell>
          <cell r="H3257" t="str">
            <v>S</v>
          </cell>
          <cell r="I3257" t="str">
            <v>Italy</v>
          </cell>
          <cell r="J3257" t="str">
            <v>Italy</v>
          </cell>
          <cell r="K3257" t="str">
            <v>Lombardia</v>
          </cell>
          <cell r="L3257" t="str">
            <v>Sparkling Rose</v>
          </cell>
          <cell r="M3257" t="str">
            <v>Price Fighter</v>
          </cell>
          <cell r="N3257">
            <v>3.0398000000000001</v>
          </cell>
          <cell r="O3257">
            <v>2.6718999999999999</v>
          </cell>
        </row>
        <row r="3258">
          <cell r="B3258">
            <v>30014</v>
          </cell>
          <cell r="C3258" t="str">
            <v>BOTTEGA PETALO MOSCATO 75X6</v>
          </cell>
          <cell r="D3258" t="str">
            <v>Il Vino Dell''Amore Petalo Moscato</v>
          </cell>
          <cell r="E3258" t="str">
            <v>EA</v>
          </cell>
          <cell r="F3258">
            <v>6</v>
          </cell>
          <cell r="G3258" t="str">
            <v>75 cl x 6</v>
          </cell>
          <cell r="H3258" t="str">
            <v>S</v>
          </cell>
          <cell r="I3258" t="str">
            <v>Italy</v>
          </cell>
          <cell r="J3258" t="str">
            <v>Italy</v>
          </cell>
          <cell r="K3258" t="str">
            <v>Veneto</v>
          </cell>
          <cell r="L3258" t="str">
            <v>Sparkling White</v>
          </cell>
          <cell r="M3258" t="str">
            <v>Price Fighter</v>
          </cell>
          <cell r="N3258">
            <v>4.0486000000000004</v>
          </cell>
          <cell r="O3258">
            <v>1.2075</v>
          </cell>
        </row>
        <row r="3259">
          <cell r="B3259">
            <v>31017</v>
          </cell>
          <cell r="C3259" t="str">
            <v>BOTTEGA AMARONE DOCG 75X6</v>
          </cell>
          <cell r="D3259" t="str">
            <v>Amarone della Valpolicella, Bottega</v>
          </cell>
          <cell r="E3259" t="str">
            <v>EA</v>
          </cell>
          <cell r="F3259">
            <v>6</v>
          </cell>
          <cell r="G3259" t="str">
            <v>75 cl x 6</v>
          </cell>
          <cell r="H3259" t="str">
            <v>S</v>
          </cell>
          <cell r="I3259" t="str">
            <v>Italy</v>
          </cell>
          <cell r="J3259" t="str">
            <v>Italy</v>
          </cell>
          <cell r="K3259" t="str">
            <v>Veneto</v>
          </cell>
          <cell r="L3259" t="str">
            <v>Still Red</v>
          </cell>
          <cell r="M3259" t="str">
            <v>Best</v>
          </cell>
          <cell r="N3259">
            <v>14.6188</v>
          </cell>
          <cell r="O3259">
            <v>3.42</v>
          </cell>
        </row>
        <row r="3260">
          <cell r="B3260">
            <v>31019</v>
          </cell>
          <cell r="C3260" t="str">
            <v>BOTTEGA BRUNELLO DOCG 75X6</v>
          </cell>
          <cell r="D3260" t="str">
            <v>Brunello di Montalcino, Bottega</v>
          </cell>
          <cell r="E3260" t="str">
            <v>EA</v>
          </cell>
          <cell r="F3260">
            <v>6</v>
          </cell>
          <cell r="G3260" t="str">
            <v>75 cl x 6</v>
          </cell>
          <cell r="H3260" t="str">
            <v>S</v>
          </cell>
          <cell r="I3260" t="str">
            <v>Italy</v>
          </cell>
          <cell r="J3260" t="str">
            <v>Italy</v>
          </cell>
          <cell r="K3260" t="str">
            <v>Toscana</v>
          </cell>
          <cell r="L3260" t="str">
            <v>Still Red</v>
          </cell>
          <cell r="M3260" t="str">
            <v>Best</v>
          </cell>
          <cell r="N3260">
            <v>15.355600000000001</v>
          </cell>
          <cell r="O3260">
            <v>2.6718999999999999</v>
          </cell>
        </row>
        <row r="3261">
          <cell r="B3261">
            <v>31022</v>
          </cell>
          <cell r="C3261" t="str">
            <v>BOTTEGA CHIANTI RISERVA 75X6</v>
          </cell>
          <cell r="D3261" t="str">
            <v>Chianti Classico Riserva, Bottega</v>
          </cell>
          <cell r="E3261" t="str">
            <v>EA</v>
          </cell>
          <cell r="F3261">
            <v>6</v>
          </cell>
          <cell r="G3261" t="str">
            <v>75 cl x 6</v>
          </cell>
          <cell r="H3261" t="str">
            <v>S</v>
          </cell>
          <cell r="I3261" t="str">
            <v>Italy</v>
          </cell>
          <cell r="J3261" t="str">
            <v>Italy</v>
          </cell>
          <cell r="K3261" t="str">
            <v>Veneto</v>
          </cell>
          <cell r="L3261" t="str">
            <v>Still Red</v>
          </cell>
          <cell r="M3261" t="str">
            <v>Better</v>
          </cell>
          <cell r="N3261">
            <v>7.4608999999999996</v>
          </cell>
          <cell r="O3261">
            <v>2.6718999999999999</v>
          </cell>
        </row>
        <row r="3262">
          <cell r="B3262">
            <v>31026</v>
          </cell>
          <cell r="C3262" t="str">
            <v>BOTTEGA DIAMOND 75X6</v>
          </cell>
          <cell r="D3262" t="str">
            <v>Bottega Diamond Pinot Noir (white) Spumante</v>
          </cell>
          <cell r="E3262" t="str">
            <v>EA</v>
          </cell>
          <cell r="F3262">
            <v>6</v>
          </cell>
          <cell r="G3262" t="str">
            <v>75 cl x 6</v>
          </cell>
          <cell r="H3262" t="str">
            <v>S</v>
          </cell>
          <cell r="I3262" t="str">
            <v>Italy</v>
          </cell>
          <cell r="J3262" t="str">
            <v>Italy</v>
          </cell>
          <cell r="K3262" t="str">
            <v>Lombardia</v>
          </cell>
          <cell r="L3262" t="str">
            <v>Sparkling White</v>
          </cell>
          <cell r="M3262" t="str">
            <v>Better</v>
          </cell>
          <cell r="N3262">
            <v>9.0924999999999994</v>
          </cell>
          <cell r="O3262">
            <v>2.6718999999999999</v>
          </cell>
        </row>
        <row r="3263">
          <cell r="B3263">
            <v>31041</v>
          </cell>
          <cell r="C3263" t="str">
            <v>BOTTEGA FRAGOLINO RTD 75X6</v>
          </cell>
          <cell r="D3263" t="str">
            <v>Bottega Fragolino Rosso</v>
          </cell>
          <cell r="E3263" t="str">
            <v>EA</v>
          </cell>
          <cell r="F3263">
            <v>6</v>
          </cell>
          <cell r="G3263" t="str">
            <v>75 cl x 6</v>
          </cell>
          <cell r="H3263" t="str">
            <v>U</v>
          </cell>
          <cell r="I3263" t="str">
            <v>Italy</v>
          </cell>
          <cell r="J3263" t="str">
            <v>Italy</v>
          </cell>
          <cell r="K3263" t="str">
            <v>Veneto</v>
          </cell>
          <cell r="L3263" t="str">
            <v>Sparkling Red</v>
          </cell>
          <cell r="M3263" t="str">
            <v>Good</v>
          </cell>
          <cell r="N3263">
            <v>2.8205</v>
          </cell>
          <cell r="O3263">
            <v>2.1375000000000002</v>
          </cell>
        </row>
        <row r="3264">
          <cell r="B3264">
            <v>31042</v>
          </cell>
          <cell r="C3264" t="str">
            <v>ORG BOTTEGA PROSECCO 75X6</v>
          </cell>
          <cell r="D3264" t="str">
            <v>Bottega Poeti Prosecco Organic Extra Dry</v>
          </cell>
          <cell r="E3264" t="str">
            <v>EA</v>
          </cell>
          <cell r="F3264">
            <v>6</v>
          </cell>
          <cell r="G3264" t="str">
            <v>75 cl x 6</v>
          </cell>
          <cell r="H3264" t="str">
            <v>S</v>
          </cell>
          <cell r="I3264" t="str">
            <v>Italy</v>
          </cell>
          <cell r="J3264" t="str">
            <v>Italy</v>
          </cell>
          <cell r="K3264" t="str">
            <v>Prosecco</v>
          </cell>
          <cell r="L3264" t="str">
            <v>Sparkling White</v>
          </cell>
          <cell r="M3264" t="str">
            <v>Good</v>
          </cell>
          <cell r="N3264">
            <v>4.9695999999999998</v>
          </cell>
          <cell r="O3264">
            <v>2.3513000000000002</v>
          </cell>
        </row>
        <row r="3265">
          <cell r="B3265">
            <v>31043</v>
          </cell>
          <cell r="C3265" t="str">
            <v>BOTTEGA PINOT GRIGIO ROSE 75x6</v>
          </cell>
          <cell r="D3265" t="str">
            <v>Bottega Pinot Grigio Rosato, delle Venezie</v>
          </cell>
          <cell r="E3265" t="str">
            <v>EA</v>
          </cell>
          <cell r="F3265">
            <v>6</v>
          </cell>
          <cell r="G3265" t="str">
            <v>75 cl x 6</v>
          </cell>
          <cell r="H3265" t="str">
            <v>S</v>
          </cell>
          <cell r="I3265" t="str">
            <v>Italy</v>
          </cell>
          <cell r="J3265" t="str">
            <v>Italy</v>
          </cell>
          <cell r="K3265" t="str">
            <v>Veneto</v>
          </cell>
          <cell r="L3265" t="str">
            <v>Still Rose</v>
          </cell>
          <cell r="M3265" t="str">
            <v>Good</v>
          </cell>
          <cell r="N3265">
            <v>2.9784000000000002</v>
          </cell>
          <cell r="O3265">
            <v>2.6718999999999999</v>
          </cell>
        </row>
        <row r="3266">
          <cell r="B3266">
            <v>31044</v>
          </cell>
          <cell r="C3266" t="str">
            <v>BOTTEGA RIPASSO VALPOL 75x6</v>
          </cell>
          <cell r="D3266" t="str">
            <v>Valpolicella Superiore Ripasso, Bottega</v>
          </cell>
          <cell r="E3266" t="str">
            <v>EA</v>
          </cell>
          <cell r="F3266">
            <v>6</v>
          </cell>
          <cell r="G3266" t="str">
            <v>75 cl x 6</v>
          </cell>
          <cell r="H3266" t="str">
            <v>S</v>
          </cell>
          <cell r="I3266" t="str">
            <v>Italy</v>
          </cell>
          <cell r="J3266" t="str">
            <v>Italy</v>
          </cell>
          <cell r="K3266" t="str">
            <v>Veneto</v>
          </cell>
          <cell r="L3266" t="str">
            <v>Still Red</v>
          </cell>
          <cell r="M3266" t="str">
            <v>Better</v>
          </cell>
          <cell r="N3266">
            <v>6.0660999999999996</v>
          </cell>
          <cell r="O3266">
            <v>2.6718999999999999</v>
          </cell>
        </row>
        <row r="3267">
          <cell r="B3267">
            <v>31045</v>
          </cell>
          <cell r="C3267" t="str">
            <v>FC BOTTEGA WHITE GOLD 75X6</v>
          </cell>
          <cell r="D3267" t="str">
            <v>Bottega White Gold Spumante</v>
          </cell>
          <cell r="E3267" t="str">
            <v>EA</v>
          </cell>
          <cell r="F3267">
            <v>6</v>
          </cell>
          <cell r="G3267" t="str">
            <v>75 cl x 6</v>
          </cell>
          <cell r="H3267" t="str">
            <v>S</v>
          </cell>
          <cell r="I3267" t="str">
            <v>Italy</v>
          </cell>
          <cell r="J3267" t="str">
            <v>Italy</v>
          </cell>
          <cell r="K3267" t="str">
            <v>Lombardia</v>
          </cell>
          <cell r="L3267" t="str">
            <v>Sparkling White</v>
          </cell>
          <cell r="M3267" t="str">
            <v>Better</v>
          </cell>
          <cell r="N3267">
            <v>7.6626000000000003</v>
          </cell>
          <cell r="O3267">
            <v>2.3513000000000002</v>
          </cell>
        </row>
        <row r="3268">
          <cell r="B3268">
            <v>31046</v>
          </cell>
          <cell r="C3268" t="str">
            <v>BOTTEGA SANT'ANTIMO ROSSO 75x6</v>
          </cell>
          <cell r="D3268" t="str">
            <v>Bottega Sant'Antimo Rosso DOC</v>
          </cell>
          <cell r="E3268" t="str">
            <v>EA</v>
          </cell>
          <cell r="F3268">
            <v>6</v>
          </cell>
          <cell r="G3268" t="str">
            <v>75 cl x 6</v>
          </cell>
          <cell r="H3268" t="str">
            <v>U</v>
          </cell>
          <cell r="I3268" t="str">
            <v>Italy</v>
          </cell>
          <cell r="J3268" t="str">
            <v>Italy</v>
          </cell>
          <cell r="K3268" t="str">
            <v>Toscana</v>
          </cell>
          <cell r="L3268" t="str">
            <v>Still Red</v>
          </cell>
          <cell r="M3268" t="str">
            <v>Good</v>
          </cell>
          <cell r="N3268">
            <v>4.5486000000000004</v>
          </cell>
          <cell r="O3268">
            <v>2.6718999999999999</v>
          </cell>
        </row>
        <row r="3269">
          <cell r="B3269">
            <v>31052</v>
          </cell>
          <cell r="C3269" t="str">
            <v>BOTTEGA VALPOL SUPERIORE 75x6</v>
          </cell>
          <cell r="D3269" t="str">
            <v>Valpolicella Classico Superiore, Bottega</v>
          </cell>
          <cell r="E3269" t="str">
            <v>EA</v>
          </cell>
          <cell r="F3269">
            <v>6</v>
          </cell>
          <cell r="G3269" t="str">
            <v>75 cl x 6</v>
          </cell>
          <cell r="H3269" t="str">
            <v>U</v>
          </cell>
          <cell r="I3269" t="str">
            <v>Italy</v>
          </cell>
          <cell r="J3269" t="str">
            <v>Italy</v>
          </cell>
          <cell r="K3269" t="str">
            <v>Veneto</v>
          </cell>
          <cell r="L3269" t="str">
            <v>Still Red</v>
          </cell>
          <cell r="M3269" t="str">
            <v>Better</v>
          </cell>
          <cell r="N3269">
            <v>5.4667000000000003</v>
          </cell>
          <cell r="O3269">
            <v>2.6718999999999999</v>
          </cell>
        </row>
        <row r="3270">
          <cell r="B3270">
            <v>31053</v>
          </cell>
          <cell r="C3270" t="str">
            <v>BOTTEGA PINK MOSCATO 75x6</v>
          </cell>
          <cell r="D3270" t="str">
            <v>Bottega II Vino dell'Amore Petalo Manzoni Moscato Spumante Rosé</v>
          </cell>
          <cell r="E3270" t="str">
            <v>EA</v>
          </cell>
          <cell r="F3270">
            <v>6</v>
          </cell>
          <cell r="G3270" t="str">
            <v>75 cl x 6</v>
          </cell>
          <cell r="H3270" t="str">
            <v>U</v>
          </cell>
          <cell r="I3270" t="str">
            <v>Italy</v>
          </cell>
          <cell r="J3270" t="str">
            <v>Italy</v>
          </cell>
          <cell r="K3270" t="str">
            <v>Veneto</v>
          </cell>
          <cell r="L3270" t="str">
            <v>Sparkling Rose</v>
          </cell>
          <cell r="M3270" t="str">
            <v>Better</v>
          </cell>
          <cell r="N3270">
            <v>8.2853999999999992</v>
          </cell>
          <cell r="O3270">
            <v>1.3004</v>
          </cell>
        </row>
        <row r="3271">
          <cell r="B3271">
            <v>31452</v>
          </cell>
          <cell r="C3271" t="str">
            <v>BOTTEGA STARDUST 75X6</v>
          </cell>
          <cell r="D3271" t="str">
            <v>Bottega Stardust Prosecco Spumante</v>
          </cell>
          <cell r="E3271" t="str">
            <v>EA</v>
          </cell>
          <cell r="F3271">
            <v>6</v>
          </cell>
          <cell r="G3271" t="str">
            <v>75 cl x 6</v>
          </cell>
          <cell r="H3271" t="str">
            <v>S</v>
          </cell>
          <cell r="I3271" t="str">
            <v>Italy</v>
          </cell>
          <cell r="J3271" t="str">
            <v>Italy</v>
          </cell>
          <cell r="K3271" t="str">
            <v>Prosecco</v>
          </cell>
          <cell r="L3271" t="str">
            <v>Sparkling White</v>
          </cell>
          <cell r="M3271" t="str">
            <v>Best</v>
          </cell>
          <cell r="N3271">
            <v>32.030999999999999</v>
          </cell>
          <cell r="O3271">
            <v>2.3513000000000002</v>
          </cell>
        </row>
        <row r="3272">
          <cell r="B3272">
            <v>34187</v>
          </cell>
          <cell r="C3272" t="str">
            <v>BOTTEGA POETI EX DRY DOCG 75x6</v>
          </cell>
          <cell r="D3272" t="str">
            <v>Bottega Poeti Valdobbiadene Prosecco Superiore DOCG Extra Dry</v>
          </cell>
          <cell r="E3272" t="str">
            <v>EA</v>
          </cell>
          <cell r="F3272">
            <v>6</v>
          </cell>
          <cell r="G3272" t="str">
            <v>75 cl x 6</v>
          </cell>
          <cell r="H3272" t="str">
            <v>S</v>
          </cell>
          <cell r="I3272" t="str">
            <v>Italy</v>
          </cell>
          <cell r="J3272" t="str">
            <v>Italy</v>
          </cell>
          <cell r="K3272" t="str">
            <v>Prosecco</v>
          </cell>
          <cell r="L3272" t="str">
            <v>Sparkling White</v>
          </cell>
          <cell r="M3272" t="str">
            <v>Good</v>
          </cell>
          <cell r="N3272">
            <v>5.0574000000000003</v>
          </cell>
          <cell r="O3272">
            <v>2.6718999999999999</v>
          </cell>
        </row>
        <row r="3273">
          <cell r="B3273">
            <v>36065</v>
          </cell>
          <cell r="C3273" t="str">
            <v>BOTTEGA ANCINO CHIANTI 75X6</v>
          </cell>
          <cell r="D3273" t="str">
            <v>Chianti Ancino, Bottega</v>
          </cell>
          <cell r="E3273" t="str">
            <v>EA</v>
          </cell>
          <cell r="F3273">
            <v>6</v>
          </cell>
          <cell r="G3273" t="str">
            <v>75 cl x 6</v>
          </cell>
          <cell r="H3273" t="str">
            <v>S</v>
          </cell>
          <cell r="I3273" t="str">
            <v>Italy</v>
          </cell>
          <cell r="J3273" t="str">
            <v>Italy</v>
          </cell>
          <cell r="K3273" t="str">
            <v>Toscana</v>
          </cell>
          <cell r="L3273" t="str">
            <v>Still Red</v>
          </cell>
          <cell r="M3273" t="str">
            <v>Good</v>
          </cell>
          <cell r="N3273">
            <v>4.0486000000000004</v>
          </cell>
          <cell r="O3273">
            <v>2.6718999999999999</v>
          </cell>
        </row>
        <row r="3274">
          <cell r="B3274">
            <v>36066</v>
          </cell>
          <cell r="C3274" t="str">
            <v>BOTTEGA CAB SAUV 75X6</v>
          </cell>
          <cell r="D3274" t="str">
            <v>Bottega Cabernet Sauvignon, Venezie</v>
          </cell>
          <cell r="E3274" t="str">
            <v>EA</v>
          </cell>
          <cell r="F3274">
            <v>6</v>
          </cell>
          <cell r="G3274" t="str">
            <v>75 cl x 6</v>
          </cell>
          <cell r="H3274" t="str">
            <v>S</v>
          </cell>
          <cell r="I3274" t="str">
            <v>Italy</v>
          </cell>
          <cell r="J3274" t="str">
            <v>Italy</v>
          </cell>
          <cell r="K3274" t="str">
            <v>Veneto</v>
          </cell>
          <cell r="L3274" t="str">
            <v>Still Red</v>
          </cell>
          <cell r="M3274" t="str">
            <v>Good</v>
          </cell>
          <cell r="N3274">
            <v>2.9346000000000001</v>
          </cell>
          <cell r="O3274">
            <v>2.6718999999999999</v>
          </cell>
        </row>
        <row r="3275">
          <cell r="B3275">
            <v>36067</v>
          </cell>
          <cell r="C3275" t="str">
            <v>BOTTEGA MERLOT 75X6</v>
          </cell>
          <cell r="D3275" t="str">
            <v>Bottega Merlot, Trevenize</v>
          </cell>
          <cell r="E3275" t="str">
            <v>EA</v>
          </cell>
          <cell r="F3275">
            <v>6</v>
          </cell>
          <cell r="G3275" t="str">
            <v>75 cl x 6</v>
          </cell>
          <cell r="H3275" t="str">
            <v>S</v>
          </cell>
          <cell r="I3275" t="str">
            <v>Italy</v>
          </cell>
          <cell r="J3275" t="str">
            <v>Italy</v>
          </cell>
          <cell r="K3275" t="str">
            <v>Veneto</v>
          </cell>
          <cell r="L3275" t="str">
            <v>Still Red</v>
          </cell>
          <cell r="M3275" t="str">
            <v>Good</v>
          </cell>
          <cell r="N3275">
            <v>2.9346000000000001</v>
          </cell>
          <cell r="O3275">
            <v>2.6718999999999999</v>
          </cell>
        </row>
        <row r="3276">
          <cell r="B3276">
            <v>37559</v>
          </cell>
          <cell r="C3276" t="str">
            <v>BOTTEGA MILLESIMATO BRUT 75X6</v>
          </cell>
          <cell r="D3276" t="str">
            <v>Bottega Millesimato Spumante Brut</v>
          </cell>
          <cell r="E3276" t="str">
            <v>EA</v>
          </cell>
          <cell r="F3276">
            <v>6</v>
          </cell>
          <cell r="G3276" t="str">
            <v>75 cl x 6</v>
          </cell>
          <cell r="H3276" t="str">
            <v>S</v>
          </cell>
          <cell r="I3276" t="str">
            <v>Italy</v>
          </cell>
          <cell r="J3276" t="str">
            <v>Italy</v>
          </cell>
          <cell r="K3276" t="str">
            <v>Italy</v>
          </cell>
          <cell r="L3276" t="str">
            <v>Sparkling White</v>
          </cell>
          <cell r="M3276" t="str">
            <v>Price Fighter</v>
          </cell>
          <cell r="N3276">
            <v>2.4695999999999998</v>
          </cell>
          <cell r="O3276">
            <v>2.3513000000000002</v>
          </cell>
        </row>
        <row r="3277">
          <cell r="B3277">
            <v>37560</v>
          </cell>
          <cell r="C3277" t="str">
            <v>BOTTEGA POETI RIVE 75X6</v>
          </cell>
          <cell r="D3277" t="str">
            <v>Bottega Poeti Prosecco DOCG Rive Dry</v>
          </cell>
          <cell r="E3277" t="str">
            <v>EA</v>
          </cell>
          <cell r="F3277">
            <v>6</v>
          </cell>
          <cell r="G3277" t="str">
            <v>75 cl x 6</v>
          </cell>
          <cell r="H3277" t="str">
            <v>S</v>
          </cell>
          <cell r="I3277" t="str">
            <v>Italy</v>
          </cell>
          <cell r="J3277" t="str">
            <v>Italy</v>
          </cell>
          <cell r="K3277" t="str">
            <v>Prosecco</v>
          </cell>
          <cell r="L3277" t="str">
            <v>Sparkling White</v>
          </cell>
          <cell r="M3277" t="str">
            <v>Good</v>
          </cell>
          <cell r="N3277">
            <v>6.4871999999999996</v>
          </cell>
          <cell r="O3277">
            <v>2.3513000000000002</v>
          </cell>
        </row>
        <row r="3278">
          <cell r="B3278">
            <v>37644</v>
          </cell>
          <cell r="C3278" t="str">
            <v>BOTTEGA VENEDIKA 75X6</v>
          </cell>
          <cell r="D3278" t="str">
            <v>Bottega Venedika, Venezie</v>
          </cell>
          <cell r="E3278" t="str">
            <v>EA</v>
          </cell>
          <cell r="F3278">
            <v>6</v>
          </cell>
          <cell r="G3278" t="str">
            <v>75 cl x 6</v>
          </cell>
          <cell r="H3278" t="str">
            <v>S</v>
          </cell>
          <cell r="I3278" t="str">
            <v>Italy</v>
          </cell>
          <cell r="J3278" t="str">
            <v>Italy</v>
          </cell>
          <cell r="K3278" t="str">
            <v>Venezie</v>
          </cell>
          <cell r="L3278" t="str">
            <v>Still Red</v>
          </cell>
          <cell r="M3278" t="str">
            <v>Better</v>
          </cell>
          <cell r="N3278">
            <v>6.11</v>
          </cell>
          <cell r="O3278">
            <v>2.6718999999999999</v>
          </cell>
        </row>
        <row r="3279">
          <cell r="B3279">
            <v>39516</v>
          </cell>
          <cell r="C3279" t="str">
            <v>BOTTEGA CHARDONNAY 75X6</v>
          </cell>
          <cell r="D3279" t="str">
            <v>Bottega Chardonnay, Trevenize</v>
          </cell>
          <cell r="E3279" t="str">
            <v>EA</v>
          </cell>
          <cell r="F3279">
            <v>6</v>
          </cell>
          <cell r="G3279" t="str">
            <v>75 cl x 6</v>
          </cell>
          <cell r="H3279" t="str">
            <v>S</v>
          </cell>
          <cell r="I3279" t="str">
            <v>Italy</v>
          </cell>
          <cell r="J3279" t="str">
            <v>Italy</v>
          </cell>
          <cell r="K3279" t="str">
            <v>Veneto</v>
          </cell>
          <cell r="L3279" t="str">
            <v>Still White</v>
          </cell>
          <cell r="M3279" t="str">
            <v>Good</v>
          </cell>
          <cell r="N3279">
            <v>2.996</v>
          </cell>
          <cell r="O3279">
            <v>2.6718999999999999</v>
          </cell>
        </row>
        <row r="3280">
          <cell r="B3280">
            <v>39527</v>
          </cell>
          <cell r="C3280" t="str">
            <v>BOTTEGA RISERVA AMARONE 75X6</v>
          </cell>
          <cell r="D3280" t="str">
            <v>Amarone della Valpolicella Riserva, Bottega</v>
          </cell>
          <cell r="E3280" t="str">
            <v>EA</v>
          </cell>
          <cell r="F3280">
            <v>6</v>
          </cell>
          <cell r="G3280" t="str">
            <v>75 cl x 6</v>
          </cell>
          <cell r="H3280" t="str">
            <v>U</v>
          </cell>
          <cell r="I3280" t="str">
            <v>Italy</v>
          </cell>
          <cell r="J3280" t="str">
            <v>Italy</v>
          </cell>
          <cell r="K3280" t="str">
            <v>Veneto</v>
          </cell>
          <cell r="L3280" t="str">
            <v>Still Red</v>
          </cell>
          <cell r="M3280" t="str">
            <v>Best</v>
          </cell>
          <cell r="N3280">
            <v>21.943300000000001</v>
          </cell>
          <cell r="O3280">
            <v>3.42</v>
          </cell>
        </row>
        <row r="3281">
          <cell r="B3281">
            <v>39804</v>
          </cell>
          <cell r="C3281" t="str">
            <v>BOTTEGA ANCESTRAL 75X6</v>
          </cell>
          <cell r="D3281" t="str">
            <v>Bottega Poeti Ancestral Spumante, Veneto</v>
          </cell>
          <cell r="E3281" t="str">
            <v>EA</v>
          </cell>
          <cell r="F3281">
            <v>6</v>
          </cell>
          <cell r="G3281" t="str">
            <v>75 cl x 6</v>
          </cell>
          <cell r="H3281" t="str">
            <v>S</v>
          </cell>
          <cell r="I3281" t="str">
            <v>Italy</v>
          </cell>
          <cell r="J3281" t="str">
            <v>France</v>
          </cell>
          <cell r="K3281" t="str">
            <v>Bordeaux</v>
          </cell>
          <cell r="L3281" t="str">
            <v>Sparkling White</v>
          </cell>
          <cell r="M3281" t="str">
            <v>Good</v>
          </cell>
          <cell r="N3281">
            <v>3.6625999999999999</v>
          </cell>
          <cell r="O3281">
            <v>2.1375000000000002</v>
          </cell>
        </row>
        <row r="3282">
          <cell r="B3282">
            <v>39946</v>
          </cell>
          <cell r="C3282" t="str">
            <v>BOTTEGA POETI PROS ROSE 75X6</v>
          </cell>
          <cell r="D3282" t="str">
            <v>Bottega Poeti Rosé Prosecco DOC</v>
          </cell>
          <cell r="E3282" t="str">
            <v>EA</v>
          </cell>
          <cell r="F3282">
            <v>6</v>
          </cell>
          <cell r="G3282" t="str">
            <v>75 cl x 6</v>
          </cell>
          <cell r="H3282" t="str">
            <v>S</v>
          </cell>
          <cell r="I3282" t="str">
            <v>Italy</v>
          </cell>
          <cell r="J3282" t="str">
            <v>Italy</v>
          </cell>
          <cell r="K3282" t="str">
            <v>Prosecco</v>
          </cell>
          <cell r="L3282" t="str">
            <v>Sparkling Rose</v>
          </cell>
          <cell r="M3282" t="str">
            <v>Good</v>
          </cell>
          <cell r="N3282">
            <v>4.0486000000000004</v>
          </cell>
          <cell r="O3282">
            <v>2.6718999999999999</v>
          </cell>
        </row>
        <row r="3283">
          <cell r="B3283">
            <v>39972</v>
          </cell>
          <cell r="C3283" t="str">
            <v>BOTTEGA PINK GOLD PROSECO 75X6</v>
          </cell>
          <cell r="D3283" t="str">
            <v>Bottega Pink Gold Rosé Prosecco DOC</v>
          </cell>
          <cell r="E3283" t="str">
            <v>EA</v>
          </cell>
          <cell r="F3283">
            <v>6</v>
          </cell>
          <cell r="G3283" t="str">
            <v>75 cl x 6</v>
          </cell>
          <cell r="H3283" t="str">
            <v>S</v>
          </cell>
          <cell r="I3283" t="str">
            <v>Italy</v>
          </cell>
          <cell r="J3283" t="str">
            <v>Italy</v>
          </cell>
          <cell r="K3283" t="str">
            <v>Prosecco</v>
          </cell>
          <cell r="L3283" t="str">
            <v>Sparkling Rose</v>
          </cell>
          <cell r="M3283" t="str">
            <v>Better</v>
          </cell>
          <cell r="N3283">
            <v>8.3907000000000007</v>
          </cell>
          <cell r="O3283">
            <v>2.6718999999999999</v>
          </cell>
        </row>
        <row r="3284">
          <cell r="B3284">
            <v>40661</v>
          </cell>
          <cell r="C3284" t="str">
            <v>BOTTEGA STARDUST ROSÉ 75X6</v>
          </cell>
          <cell r="D3284" t="str">
            <v>Bottega Stardust Prosecco Rosé Manzoni</v>
          </cell>
          <cell r="E3284" t="str">
            <v>EA</v>
          </cell>
          <cell r="F3284">
            <v>6</v>
          </cell>
          <cell r="G3284" t="str">
            <v>75 cl x 6</v>
          </cell>
          <cell r="H3284" t="str">
            <v>U</v>
          </cell>
          <cell r="I3284" t="str">
            <v>Italy</v>
          </cell>
          <cell r="J3284" t="str">
            <v>Italy</v>
          </cell>
          <cell r="K3284" t="str">
            <v>Prosecco</v>
          </cell>
          <cell r="M3284" t="str">
            <v>Best</v>
          </cell>
          <cell r="N3284">
            <v>35.018900000000002</v>
          </cell>
          <cell r="O3284">
            <v>2.1375000000000002</v>
          </cell>
        </row>
        <row r="3285">
          <cell r="B3285">
            <v>40662</v>
          </cell>
          <cell r="C3285" t="str">
            <v>BOTTEGA 0% WHITE 75X6</v>
          </cell>
          <cell r="D3285" t="str">
            <v>Bottega Sparkling 0% White</v>
          </cell>
          <cell r="E3285" t="str">
            <v>EA</v>
          </cell>
          <cell r="F3285">
            <v>6</v>
          </cell>
          <cell r="G3285" t="str">
            <v>75 cl x 6</v>
          </cell>
          <cell r="H3285" t="str">
            <v>S</v>
          </cell>
          <cell r="I3285" t="str">
            <v>Italy</v>
          </cell>
          <cell r="J3285" t="str">
            <v>Italy</v>
          </cell>
          <cell r="K3285" t="str">
            <v>Prosecco</v>
          </cell>
          <cell r="M3285" t="str">
            <v>Price Fighter</v>
          </cell>
          <cell r="N3285">
            <v>3.0047000000000001</v>
          </cell>
          <cell r="O3285">
            <v>0</v>
          </cell>
        </row>
        <row r="3286">
          <cell r="B3286">
            <v>41681</v>
          </cell>
          <cell r="C3286" t="str">
            <v>BOTTEGA 0% ROSE 75x6</v>
          </cell>
          <cell r="D3286" t="str">
            <v>Bottega Sparkling 0 Rosé</v>
          </cell>
          <cell r="E3286" t="str">
            <v>EA</v>
          </cell>
          <cell r="F3286">
            <v>6</v>
          </cell>
          <cell r="G3286" t="str">
            <v>75 cl x 6</v>
          </cell>
          <cell r="H3286" t="str">
            <v>S</v>
          </cell>
          <cell r="I3286" t="str">
            <v>Italy</v>
          </cell>
          <cell r="J3286" t="str">
            <v>Italy</v>
          </cell>
          <cell r="K3286" t="str">
            <v>Prosecco</v>
          </cell>
          <cell r="L3286" t="str">
            <v>Sparkling Rose</v>
          </cell>
          <cell r="M3286" t="str">
            <v>Price Fighter</v>
          </cell>
          <cell r="N3286">
            <v>3.0047000000000001</v>
          </cell>
          <cell r="O3286">
            <v>0</v>
          </cell>
        </row>
        <row r="3287">
          <cell r="B3287">
            <v>74597</v>
          </cell>
          <cell r="C3287" t="str">
            <v>BOTTEGA PR ROSE 75X6</v>
          </cell>
          <cell r="D3287" t="str">
            <v>Bottega Pink Gold Prosecco Rose</v>
          </cell>
          <cell r="E3287" t="str">
            <v>EA</v>
          </cell>
          <cell r="F3287">
            <v>6</v>
          </cell>
          <cell r="G3287" t="str">
            <v>75 cl x 6</v>
          </cell>
          <cell r="H3287" t="str">
            <v>U</v>
          </cell>
          <cell r="I3287" t="str">
            <v>Italy</v>
          </cell>
          <cell r="J3287" t="str">
            <v>Italy</v>
          </cell>
          <cell r="K3287" t="str">
            <v>Italy</v>
          </cell>
          <cell r="L3287" t="str">
            <v>Sparkling Rose</v>
          </cell>
          <cell r="M3287" t="str">
            <v>Better</v>
          </cell>
          <cell r="N3287">
            <v>7.3691000000000004</v>
          </cell>
          <cell r="O3287">
            <v>2.6718999999999999</v>
          </cell>
        </row>
        <row r="3288">
          <cell r="B3288">
            <v>28574</v>
          </cell>
          <cell r="C3288" t="str">
            <v>BOTTEGA GOLD PROSECCO 20X24</v>
          </cell>
          <cell r="D3288" t="str">
            <v>Bottega Gold Prosecco Brut</v>
          </cell>
          <cell r="E3288" t="str">
            <v>CS</v>
          </cell>
          <cell r="F3288">
            <v>1</v>
          </cell>
          <cell r="G3288" t="str">
            <v>20 cl x 24</v>
          </cell>
          <cell r="H3288" t="str">
            <v>S</v>
          </cell>
          <cell r="I3288" t="str">
            <v>Italy</v>
          </cell>
          <cell r="J3288" t="str">
            <v>Italy</v>
          </cell>
          <cell r="K3288" t="str">
            <v>Prosecco</v>
          </cell>
          <cell r="M3288" t="str">
            <v>Better</v>
          </cell>
          <cell r="N3288">
            <v>34.404299999999999</v>
          </cell>
          <cell r="O3288">
            <v>15.048</v>
          </cell>
        </row>
        <row r="3289">
          <cell r="B3289">
            <v>28583</v>
          </cell>
          <cell r="C3289" t="str">
            <v>BOTTEGA ROSE GOLD 20X24</v>
          </cell>
          <cell r="D3289" t="str">
            <v>Bottega Rose Gold</v>
          </cell>
          <cell r="E3289" t="str">
            <v>CS</v>
          </cell>
          <cell r="F3289">
            <v>1</v>
          </cell>
          <cell r="G3289" t="str">
            <v>20 cl x 24</v>
          </cell>
          <cell r="H3289" t="str">
            <v>S</v>
          </cell>
          <cell r="I3289" t="str">
            <v>Italy</v>
          </cell>
          <cell r="J3289" t="str">
            <v>Italy</v>
          </cell>
          <cell r="K3289" t="str">
            <v>Lombardia</v>
          </cell>
          <cell r="L3289" t="str">
            <v>Sparkling Rose</v>
          </cell>
          <cell r="M3289" t="str">
            <v>Better</v>
          </cell>
          <cell r="N3289">
            <v>32.299100000000003</v>
          </cell>
          <cell r="O3289">
            <v>17.100000000000001</v>
          </cell>
        </row>
        <row r="3290">
          <cell r="B3290">
            <v>36178</v>
          </cell>
          <cell r="C3290" t="str">
            <v>BOTTEGA POETI PROSECCO 20X24</v>
          </cell>
          <cell r="D3290" t="str">
            <v>Bottega Poeti Prosecco Brut DOC</v>
          </cell>
          <cell r="E3290" t="str">
            <v>CS</v>
          </cell>
          <cell r="F3290">
            <v>1</v>
          </cell>
          <cell r="G3290" t="str">
            <v>20 cl x 24</v>
          </cell>
          <cell r="H3290" t="str">
            <v>S</v>
          </cell>
          <cell r="I3290" t="str">
            <v>Italy</v>
          </cell>
          <cell r="J3290" t="str">
            <v>Italy</v>
          </cell>
          <cell r="K3290" t="str">
            <v>Prosecco</v>
          </cell>
          <cell r="M3290" t="str">
            <v>Good</v>
          </cell>
          <cell r="N3290">
            <v>31.246500000000001</v>
          </cell>
          <cell r="O3290">
            <v>15.048</v>
          </cell>
        </row>
        <row r="3291">
          <cell r="B3291">
            <v>39945</v>
          </cell>
          <cell r="C3291" t="str">
            <v>BOTTEGA POETI PROS ROSE 20X24</v>
          </cell>
          <cell r="D3291" t="str">
            <v>Bottega Poeti Rosé Prosecco DOC</v>
          </cell>
          <cell r="E3291" t="str">
            <v>CS</v>
          </cell>
          <cell r="F3291">
            <v>1</v>
          </cell>
          <cell r="G3291" t="str">
            <v>20 cl x 24</v>
          </cell>
          <cell r="H3291" t="str">
            <v>S</v>
          </cell>
          <cell r="I3291" t="str">
            <v>Italy</v>
          </cell>
          <cell r="J3291" t="str">
            <v>Italy</v>
          </cell>
          <cell r="K3291" t="str">
            <v>Prosecco</v>
          </cell>
          <cell r="L3291" t="str">
            <v>Sparkling Rose</v>
          </cell>
          <cell r="M3291" t="str">
            <v>Good</v>
          </cell>
          <cell r="N3291">
            <v>31.878</v>
          </cell>
          <cell r="O3291">
            <v>17.100000000000001</v>
          </cell>
        </row>
        <row r="3292">
          <cell r="B3292">
            <v>39971</v>
          </cell>
          <cell r="C3292" t="str">
            <v>BOTTEGA PINK GOLD 20X24</v>
          </cell>
          <cell r="D3292" t="str">
            <v>Bottega Pink Gold Rosé Prosecco DOC</v>
          </cell>
          <cell r="E3292" t="str">
            <v>CS</v>
          </cell>
          <cell r="F3292">
            <v>1</v>
          </cell>
          <cell r="G3292" t="str">
            <v>20 cl x 24</v>
          </cell>
          <cell r="H3292" t="str">
            <v>U</v>
          </cell>
          <cell r="I3292" t="str">
            <v>Italy</v>
          </cell>
          <cell r="J3292" t="str">
            <v>Italy</v>
          </cell>
          <cell r="K3292" t="str">
            <v>Prosecco</v>
          </cell>
          <cell r="L3292" t="str">
            <v>Sparkling Rose</v>
          </cell>
          <cell r="M3292" t="str">
            <v>Better</v>
          </cell>
          <cell r="N3292">
            <v>27.420100000000001</v>
          </cell>
          <cell r="O3292">
            <v>17.100000000000001</v>
          </cell>
        </row>
        <row r="3293">
          <cell r="B3293">
            <v>29066</v>
          </cell>
          <cell r="C3293" t="str">
            <v>BOTTEGA GOLD PROSECCO 3LX1</v>
          </cell>
          <cell r="D3293" t="str">
            <v>Bottega Gold Prosecco Brut</v>
          </cell>
          <cell r="E3293" t="str">
            <v>CS</v>
          </cell>
          <cell r="F3293">
            <v>1</v>
          </cell>
          <cell r="G3293" t="str">
            <v>3 lt x 1</v>
          </cell>
          <cell r="H3293" t="str">
            <v>S</v>
          </cell>
          <cell r="I3293" t="str">
            <v>Italy</v>
          </cell>
          <cell r="J3293" t="str">
            <v>Italy</v>
          </cell>
          <cell r="K3293" t="str">
            <v>Prosecco</v>
          </cell>
          <cell r="L3293" t="str">
            <v>Sparkling White</v>
          </cell>
          <cell r="M3293" t="str">
            <v>Better</v>
          </cell>
          <cell r="N3293">
            <v>47.7684</v>
          </cell>
          <cell r="O3293">
            <v>9.4049999999999994</v>
          </cell>
        </row>
        <row r="3294">
          <cell r="B3294">
            <v>29067</v>
          </cell>
          <cell r="C3294" t="str">
            <v>BOTTEGA ROSE GOLD 3LX1</v>
          </cell>
          <cell r="D3294" t="str">
            <v>Bottega Rose Gold Pinot Noir Spumante</v>
          </cell>
          <cell r="E3294" t="str">
            <v>CS</v>
          </cell>
          <cell r="F3294">
            <v>1</v>
          </cell>
          <cell r="G3294" t="str">
            <v>3 lt x 1</v>
          </cell>
          <cell r="H3294" t="str">
            <v>S</v>
          </cell>
          <cell r="I3294" t="str">
            <v>Italy</v>
          </cell>
          <cell r="J3294" t="str">
            <v>Italy</v>
          </cell>
          <cell r="K3294" t="str">
            <v>Veneto</v>
          </cell>
          <cell r="L3294" t="str">
            <v>Sparkling Rose</v>
          </cell>
          <cell r="M3294" t="str">
            <v>Better</v>
          </cell>
          <cell r="N3294">
            <v>47.7684</v>
          </cell>
          <cell r="O3294">
            <v>10.6875</v>
          </cell>
        </row>
        <row r="3295">
          <cell r="B3295">
            <v>33096</v>
          </cell>
          <cell r="C3295" t="str">
            <v>BOTTEGA ROSE RARITY 75X3</v>
          </cell>
          <cell r="D3295" t="str">
            <v>Bottega Rarity Pack Rose + 2 Venue Glasses</v>
          </cell>
          <cell r="E3295" t="str">
            <v>CS</v>
          </cell>
          <cell r="F3295">
            <v>1</v>
          </cell>
          <cell r="G3295" t="str">
            <v>75 cl x 3</v>
          </cell>
          <cell r="H3295" t="str">
            <v>S</v>
          </cell>
          <cell r="I3295" t="str">
            <v>Italy</v>
          </cell>
          <cell r="J3295" t="str">
            <v>Italy</v>
          </cell>
          <cell r="K3295" t="str">
            <v>Veneto</v>
          </cell>
          <cell r="L3295" t="str">
            <v>Sparkling Rose</v>
          </cell>
          <cell r="M3295" t="str">
            <v>Best</v>
          </cell>
          <cell r="N3295">
            <v>48.901200000000003</v>
          </cell>
          <cell r="O3295">
            <v>7.0537999999999998</v>
          </cell>
        </row>
        <row r="3296">
          <cell r="B3296">
            <v>33560</v>
          </cell>
          <cell r="C3296" t="str">
            <v>BOTTEGA GOLD RARITY 75X3</v>
          </cell>
          <cell r="D3296" t="str">
            <v>Bottega Rarity Pack Gold + 2 Venue Glasses</v>
          </cell>
          <cell r="E3296" t="str">
            <v>CS</v>
          </cell>
          <cell r="F3296">
            <v>1</v>
          </cell>
          <cell r="G3296" t="str">
            <v>75 cl x 3</v>
          </cell>
          <cell r="H3296" t="str">
            <v>S</v>
          </cell>
          <cell r="I3296" t="str">
            <v>Italy</v>
          </cell>
          <cell r="J3296" t="str">
            <v>Italy</v>
          </cell>
          <cell r="K3296" t="str">
            <v>Veneto</v>
          </cell>
          <cell r="L3296" t="str">
            <v>Sparkling White</v>
          </cell>
          <cell r="M3296" t="str">
            <v>Best</v>
          </cell>
          <cell r="N3296">
            <v>48.5854</v>
          </cell>
          <cell r="O3296">
            <v>7.0537999999999998</v>
          </cell>
        </row>
        <row r="3297">
          <cell r="B3297">
            <v>31020</v>
          </cell>
          <cell r="C3297" t="str">
            <v>BOTTEGA BRUNELLO RISERVA 75X4</v>
          </cell>
          <cell r="D3297" t="str">
            <v>Brunello di Montalcino Riserva, Bottega</v>
          </cell>
          <cell r="E3297" t="str">
            <v>EA</v>
          </cell>
          <cell r="F3297">
            <v>4</v>
          </cell>
          <cell r="G3297" t="str">
            <v>75 cl x 4</v>
          </cell>
          <cell r="H3297" t="str">
            <v>U</v>
          </cell>
          <cell r="I3297" t="str">
            <v>Italy</v>
          </cell>
          <cell r="J3297" t="str">
            <v>Italy</v>
          </cell>
          <cell r="K3297" t="str">
            <v>Toscana</v>
          </cell>
          <cell r="L3297" t="str">
            <v>Still Red</v>
          </cell>
          <cell r="M3297" t="str">
            <v>Best</v>
          </cell>
          <cell r="N3297">
            <v>32.031599999999997</v>
          </cell>
          <cell r="O3297">
            <v>2.6718999999999999</v>
          </cell>
        </row>
        <row r="3298">
          <cell r="B3298">
            <v>28577</v>
          </cell>
          <cell r="C3298" t="str">
            <v>BOTTEGA GOLD PROSECCO 150X4</v>
          </cell>
          <cell r="D3298" t="str">
            <v>Bottega Gold Prosecco Brut</v>
          </cell>
          <cell r="E3298" t="str">
            <v>EA</v>
          </cell>
          <cell r="F3298">
            <v>4</v>
          </cell>
          <cell r="G3298" t="str">
            <v>150cl x 4</v>
          </cell>
          <cell r="H3298" t="str">
            <v>S</v>
          </cell>
          <cell r="I3298" t="str">
            <v>Italy</v>
          </cell>
          <cell r="J3298" t="str">
            <v>Italy</v>
          </cell>
          <cell r="K3298" t="str">
            <v>Prosecco</v>
          </cell>
          <cell r="M3298" t="str">
            <v>Better</v>
          </cell>
          <cell r="N3298">
            <v>18.2745</v>
          </cell>
          <cell r="O3298">
            <v>4.7024999999999997</v>
          </cell>
        </row>
        <row r="3299">
          <cell r="B3299">
            <v>29473</v>
          </cell>
          <cell r="C3299" t="str">
            <v>BOTTEGA ROSE GOLD 150X4</v>
          </cell>
          <cell r="D3299" t="str">
            <v>Bottega Rose Gold</v>
          </cell>
          <cell r="E3299" t="str">
            <v>EA</v>
          </cell>
          <cell r="F3299">
            <v>4</v>
          </cell>
          <cell r="G3299" t="str">
            <v>150cl x 4</v>
          </cell>
          <cell r="H3299" t="str">
            <v>S</v>
          </cell>
          <cell r="I3299" t="str">
            <v>Italy</v>
          </cell>
          <cell r="J3299" t="str">
            <v>Italy</v>
          </cell>
          <cell r="K3299" t="str">
            <v>Veneto</v>
          </cell>
          <cell r="L3299" t="str">
            <v>Sparkling Rose</v>
          </cell>
          <cell r="M3299" t="str">
            <v>Better</v>
          </cell>
          <cell r="N3299">
            <v>18.2745</v>
          </cell>
          <cell r="O3299">
            <v>5.3437999999999999</v>
          </cell>
        </row>
        <row r="3300">
          <cell r="B3300">
            <v>61790</v>
          </cell>
          <cell r="C3300" t="str">
            <v>PADDOCK MERLOT 75X12</v>
          </cell>
          <cell r="D3300" t="str">
            <v>The Paddock Merlot</v>
          </cell>
          <cell r="E3300" t="str">
            <v>EA</v>
          </cell>
          <cell r="F3300">
            <v>12</v>
          </cell>
          <cell r="G3300" t="str">
            <v>75 cl x 12</v>
          </cell>
          <cell r="H3300" t="str">
            <v>U</v>
          </cell>
          <cell r="I3300" t="str">
            <v>Australia</v>
          </cell>
          <cell r="J3300" t="str">
            <v>Australia</v>
          </cell>
          <cell r="K3300" t="str">
            <v>South Australia</v>
          </cell>
          <cell r="M3300" t="str">
            <v>Price Fighter</v>
          </cell>
          <cell r="N3300">
            <v>1.4094</v>
          </cell>
          <cell r="O3300">
            <v>2.6718999999999999</v>
          </cell>
        </row>
        <row r="3301">
          <cell r="B3301">
            <v>74834</v>
          </cell>
          <cell r="C3301" t="str">
            <v>PADDOCK CHARDONNAY 75X12</v>
          </cell>
          <cell r="D3301" t="str">
            <v>The Paddock Chardonnay (New)</v>
          </cell>
          <cell r="E3301" t="str">
            <v>EA</v>
          </cell>
          <cell r="F3301">
            <v>12</v>
          </cell>
          <cell r="G3301" t="str">
            <v>75 cl x 12</v>
          </cell>
          <cell r="H3301" t="str">
            <v>U</v>
          </cell>
          <cell r="I3301" t="str">
            <v>Australia</v>
          </cell>
          <cell r="J3301" t="str">
            <v>Australia</v>
          </cell>
          <cell r="K3301" t="str">
            <v>South Eastern Australia</v>
          </cell>
          <cell r="M3301" t="str">
            <v>Price Fighter</v>
          </cell>
          <cell r="N3301">
            <v>1.1652</v>
          </cell>
          <cell r="O3301">
            <v>2.6718999999999999</v>
          </cell>
        </row>
        <row r="3302">
          <cell r="B3302">
            <v>41607</v>
          </cell>
          <cell r="C3302" t="str">
            <v>PADDOCK CHARDONNAY 75X6</v>
          </cell>
          <cell r="D3302" t="str">
            <v>The Paddock Chardonnay</v>
          </cell>
          <cell r="E3302" t="str">
            <v>EA</v>
          </cell>
          <cell r="F3302">
            <v>6</v>
          </cell>
          <cell r="G3302" t="str">
            <v>75 cl x 6</v>
          </cell>
          <cell r="H3302" t="str">
            <v>S</v>
          </cell>
          <cell r="I3302" t="str">
            <v>Australia</v>
          </cell>
          <cell r="J3302" t="str">
            <v>Australia</v>
          </cell>
          <cell r="K3302" t="str">
            <v>South Eastern Australia</v>
          </cell>
          <cell r="L3302" t="str">
            <v>Still White</v>
          </cell>
          <cell r="M3302" t="str">
            <v>Price Fighter</v>
          </cell>
          <cell r="N3302">
            <v>1.0532999999999999</v>
          </cell>
          <cell r="O3302">
            <v>2.6718999999999999</v>
          </cell>
        </row>
        <row r="3303">
          <cell r="B3303">
            <v>41744</v>
          </cell>
          <cell r="C3303" t="str">
            <v>PADDOCK SHIRAZ 75X6</v>
          </cell>
          <cell r="D3303" t="str">
            <v>The Paddock Shiraz</v>
          </cell>
          <cell r="E3303" t="str">
            <v>EA</v>
          </cell>
          <cell r="F3303">
            <v>6</v>
          </cell>
          <cell r="G3303" t="str">
            <v>75 cl x 6</v>
          </cell>
          <cell r="H3303" t="str">
            <v>S</v>
          </cell>
          <cell r="I3303" t="str">
            <v>Australia</v>
          </cell>
          <cell r="J3303" t="str">
            <v>Australia</v>
          </cell>
          <cell r="K3303" t="str">
            <v>South Australia</v>
          </cell>
          <cell r="L3303" t="str">
            <v>Still Red</v>
          </cell>
          <cell r="M3303" t="str">
            <v>Price Fighter</v>
          </cell>
          <cell r="N3303">
            <v>0.86829999999999996</v>
          </cell>
          <cell r="O3303">
            <v>2.6718999999999999</v>
          </cell>
        </row>
        <row r="3304">
          <cell r="B3304">
            <v>70636</v>
          </cell>
          <cell r="C3304" t="str">
            <v>OSCURO MENDOZA MALBEC 75X6</v>
          </cell>
          <cell r="D3304" t="str">
            <v>Oscuro Mendoza Malbec</v>
          </cell>
          <cell r="E3304" t="str">
            <v>EA</v>
          </cell>
          <cell r="F3304">
            <v>6</v>
          </cell>
          <cell r="G3304" t="str">
            <v>75 cl x 6</v>
          </cell>
          <cell r="H3304" t="str">
            <v>S</v>
          </cell>
          <cell r="I3304" t="str">
            <v>Argentina</v>
          </cell>
          <cell r="J3304" t="str">
            <v>Argentina</v>
          </cell>
          <cell r="K3304" t="str">
            <v>Mendoza</v>
          </cell>
          <cell r="L3304" t="str">
            <v>Still Red</v>
          </cell>
          <cell r="M3304" t="str">
            <v>Good</v>
          </cell>
          <cell r="N3304">
            <v>2.2583000000000002</v>
          </cell>
          <cell r="O3304">
            <v>2.6718999999999999</v>
          </cell>
        </row>
        <row r="3305">
          <cell r="B3305">
            <v>46122</v>
          </cell>
          <cell r="C3305" t="str">
            <v>CHATEAU CAILL  CAH 13.0% 75X6</v>
          </cell>
          <cell r="D3305" t="str">
            <v>Chateau Du Caillau Cahors Malbec</v>
          </cell>
          <cell r="E3305" t="str">
            <v>EA</v>
          </cell>
          <cell r="F3305">
            <v>6</v>
          </cell>
          <cell r="G3305" t="str">
            <v>75 cl x 6</v>
          </cell>
          <cell r="H3305" t="str">
            <v>Z</v>
          </cell>
          <cell r="I3305" t="str">
            <v>France</v>
          </cell>
          <cell r="J3305" t="str">
            <v>France</v>
          </cell>
          <cell r="K3305" t="str">
            <v>South West France</v>
          </cell>
          <cell r="M3305" t="str">
            <v>Good</v>
          </cell>
          <cell r="N3305">
            <v>5.6933999999999996</v>
          </cell>
          <cell r="O3305">
            <v>2.6718999999999999</v>
          </cell>
        </row>
        <row r="3306">
          <cell r="B3306">
            <v>75365</v>
          </cell>
          <cell r="C3306" t="str">
            <v>CHATEAU CAILLAU CAHORS 75X6</v>
          </cell>
          <cell r="D3306" t="str">
            <v>Chateau Du Caillau Cahors Malbec</v>
          </cell>
          <cell r="E3306" t="str">
            <v>EA</v>
          </cell>
          <cell r="F3306">
            <v>6</v>
          </cell>
          <cell r="G3306" t="str">
            <v>75 cl x 6</v>
          </cell>
          <cell r="H3306" t="str">
            <v>S</v>
          </cell>
          <cell r="I3306" t="str">
            <v>France</v>
          </cell>
          <cell r="J3306" t="str">
            <v>France</v>
          </cell>
          <cell r="K3306" t="str">
            <v>South West France</v>
          </cell>
          <cell r="M3306" t="str">
            <v>Good</v>
          </cell>
          <cell r="N3306">
            <v>3.4590999999999998</v>
          </cell>
          <cell r="O3306">
            <v>2.6718999999999999</v>
          </cell>
        </row>
        <row r="3307">
          <cell r="B3307">
            <v>43089</v>
          </cell>
          <cell r="C3307" t="str">
            <v>VIEUX CHEVALIER CNDP 21 75X6</v>
          </cell>
          <cell r="D3307" t="str">
            <v>Vieux Chevalier Chateauneuf du Pape Rouge 2021</v>
          </cell>
          <cell r="E3307" t="str">
            <v>EA</v>
          </cell>
          <cell r="F3307">
            <v>6</v>
          </cell>
          <cell r="G3307" t="str">
            <v>75 cl x 6</v>
          </cell>
          <cell r="H3307" t="str">
            <v>U</v>
          </cell>
          <cell r="I3307" t="str">
            <v>France</v>
          </cell>
          <cell r="J3307" t="str">
            <v>France</v>
          </cell>
          <cell r="K3307" t="str">
            <v>Rhône Valley</v>
          </cell>
          <cell r="M3307" t="str">
            <v>Best</v>
          </cell>
          <cell r="N3307">
            <v>10.4931</v>
          </cell>
          <cell r="O3307">
            <v>2.6718999999999999</v>
          </cell>
        </row>
        <row r="3308">
          <cell r="B3308">
            <v>73986</v>
          </cell>
          <cell r="C3308" t="str">
            <v>VIEUX CHEVALIER CNDP 75X6</v>
          </cell>
          <cell r="D3308" t="str">
            <v>Vieux Chevalier Chateauneuf du Pape Rouge</v>
          </cell>
          <cell r="E3308" t="str">
            <v>EA</v>
          </cell>
          <cell r="F3308">
            <v>6</v>
          </cell>
          <cell r="G3308" t="str">
            <v>75 cl x 6</v>
          </cell>
          <cell r="H3308" t="str">
            <v>S</v>
          </cell>
          <cell r="I3308" t="str">
            <v>France</v>
          </cell>
          <cell r="J3308" t="str">
            <v>France</v>
          </cell>
          <cell r="K3308" t="str">
            <v>Rhône Valley</v>
          </cell>
          <cell r="M3308" t="str">
            <v>Best</v>
          </cell>
          <cell r="N3308">
            <v>10.722200000000001</v>
          </cell>
          <cell r="O3308">
            <v>2.6718999999999999</v>
          </cell>
        </row>
        <row r="3309">
          <cell r="B3309">
            <v>42405</v>
          </cell>
          <cell r="C3309" t="str">
            <v>CRAGGY MARTINB PINOT N 19 75X6</v>
          </cell>
          <cell r="D3309" t="str">
            <v>Craggy Range Martinborough Pinot Noir 2019</v>
          </cell>
          <cell r="E3309" t="str">
            <v>EA</v>
          </cell>
          <cell r="F3309">
            <v>6</v>
          </cell>
          <cell r="G3309" t="str">
            <v>75 cl x 6</v>
          </cell>
          <cell r="H3309" t="str">
            <v>U</v>
          </cell>
          <cell r="I3309" t="str">
            <v>New Zealand</v>
          </cell>
          <cell r="J3309" t="str">
            <v>New Zealand</v>
          </cell>
          <cell r="K3309" t="str">
            <v>Wairarapa</v>
          </cell>
          <cell r="L3309" t="str">
            <v>Still Red</v>
          </cell>
          <cell r="M3309" t="str">
            <v>Good</v>
          </cell>
          <cell r="N3309">
            <v>9.5451999999999995</v>
          </cell>
          <cell r="O3309">
            <v>2.6718999999999999</v>
          </cell>
        </row>
        <row r="3310">
          <cell r="B3310">
            <v>42517</v>
          </cell>
          <cell r="C3310" t="str">
            <v>CRAGGY TE KAHU RED 75X6</v>
          </cell>
          <cell r="D3310" t="str">
            <v>Craggy Range Gimblett Gravels Te Kahu Red 2020</v>
          </cell>
          <cell r="E3310" t="str">
            <v>EA</v>
          </cell>
          <cell r="F3310">
            <v>6</v>
          </cell>
          <cell r="G3310" t="str">
            <v>75 cl x 6</v>
          </cell>
          <cell r="H3310" t="str">
            <v>U</v>
          </cell>
          <cell r="I3310" t="str">
            <v>New Zealand</v>
          </cell>
          <cell r="J3310" t="str">
            <v>New Zealand</v>
          </cell>
          <cell r="K3310" t="str">
            <v>Hawke's Bay</v>
          </cell>
          <cell r="M3310" t="str">
            <v>Best</v>
          </cell>
          <cell r="N3310">
            <v>10.5558</v>
          </cell>
          <cell r="O3310">
            <v>2.6718999999999999</v>
          </cell>
        </row>
        <row r="3311">
          <cell r="B3311">
            <v>42640</v>
          </cell>
          <cell r="C3311" t="str">
            <v>CRAGGY TE MUNA PN 19 75X6</v>
          </cell>
          <cell r="D3311" t="str">
            <v>Craggy Range Te Muna Pinot Noir 2019</v>
          </cell>
          <cell r="E3311" t="str">
            <v>EA</v>
          </cell>
          <cell r="F3311">
            <v>6</v>
          </cell>
          <cell r="G3311" t="str">
            <v>75 cl x 6</v>
          </cell>
          <cell r="H3311" t="str">
            <v>U</v>
          </cell>
          <cell r="I3311" t="str">
            <v>New Zealand</v>
          </cell>
          <cell r="J3311" t="str">
            <v>New Zealand</v>
          </cell>
          <cell r="K3311" t="str">
            <v>Wairarapa</v>
          </cell>
          <cell r="M3311" t="str">
            <v>Best</v>
          </cell>
          <cell r="N3311">
            <v>12.3742</v>
          </cell>
          <cell r="O3311">
            <v>2.6718999999999999</v>
          </cell>
        </row>
        <row r="3312">
          <cell r="B3312">
            <v>45128</v>
          </cell>
          <cell r="C3312" t="str">
            <v>CRAGGY TE MUNA PN 21 75X6</v>
          </cell>
          <cell r="D3312" t="str">
            <v>Craggy Range Te Muna Pinot Noir 2021</v>
          </cell>
          <cell r="E3312" t="str">
            <v>EA</v>
          </cell>
          <cell r="F3312">
            <v>6</v>
          </cell>
          <cell r="G3312" t="str">
            <v>75 cl x 6</v>
          </cell>
          <cell r="H3312" t="str">
            <v>U</v>
          </cell>
          <cell r="I3312" t="str">
            <v>New Zealand</v>
          </cell>
          <cell r="J3312" t="str">
            <v>New Zealand</v>
          </cell>
          <cell r="K3312" t="str">
            <v>Wairarapa</v>
          </cell>
          <cell r="M3312" t="str">
            <v>Best</v>
          </cell>
          <cell r="N3312">
            <v>12.3742</v>
          </cell>
          <cell r="O3312">
            <v>2.6718999999999999</v>
          </cell>
        </row>
        <row r="3313">
          <cell r="B3313">
            <v>70950</v>
          </cell>
          <cell r="C3313" t="str">
            <v>CRAGGY TE KAHU RED 15 75X6</v>
          </cell>
          <cell r="D3313" t="str">
            <v>Craggy Range Gimblett Gravels Te Kahu Red 2015</v>
          </cell>
          <cell r="E3313" t="str">
            <v>EA</v>
          </cell>
          <cell r="F3313">
            <v>6</v>
          </cell>
          <cell r="G3313" t="str">
            <v>75 cl x 6</v>
          </cell>
          <cell r="H3313" t="str">
            <v>U</v>
          </cell>
          <cell r="I3313" t="str">
            <v>New Zealand</v>
          </cell>
          <cell r="J3313" t="str">
            <v>New Zealand</v>
          </cell>
          <cell r="K3313" t="str">
            <v>Hawke's Bay</v>
          </cell>
          <cell r="M3313" t="str">
            <v>Best</v>
          </cell>
          <cell r="N3313">
            <v>9.3315000000000001</v>
          </cell>
          <cell r="O3313">
            <v>2.6718999999999999</v>
          </cell>
        </row>
        <row r="3314">
          <cell r="B3314">
            <v>72412</v>
          </cell>
          <cell r="C3314" t="str">
            <v>CRAGGY TE KAHU RED 16 75X6</v>
          </cell>
          <cell r="D3314" t="str">
            <v>Craggy Range Gimblett Gravels Te Kahu Red 2016</v>
          </cell>
          <cell r="E3314" t="str">
            <v>EA</v>
          </cell>
          <cell r="F3314">
            <v>6</v>
          </cell>
          <cell r="G3314" t="str">
            <v>75 cl x 6</v>
          </cell>
          <cell r="H3314" t="str">
            <v>U</v>
          </cell>
          <cell r="I3314" t="str">
            <v>New Zealand</v>
          </cell>
          <cell r="J3314" t="str">
            <v>New Zealand</v>
          </cell>
          <cell r="K3314" t="str">
            <v>Hawke's Bay</v>
          </cell>
          <cell r="M3314" t="str">
            <v>Best</v>
          </cell>
          <cell r="N3314">
            <v>9.3308</v>
          </cell>
          <cell r="O3314">
            <v>2.6718999999999999</v>
          </cell>
        </row>
        <row r="3315">
          <cell r="B3315">
            <v>73023</v>
          </cell>
          <cell r="C3315" t="str">
            <v>CRAGGY TE MUNA PN 16 75X6</v>
          </cell>
          <cell r="D3315" t="str">
            <v>Craggy Range Te Muna Pinot Noir 2016</v>
          </cell>
          <cell r="E3315" t="str">
            <v>EA</v>
          </cell>
          <cell r="F3315">
            <v>6</v>
          </cell>
          <cell r="G3315" t="str">
            <v>75 cl x 6</v>
          </cell>
          <cell r="H3315" t="str">
            <v>U</v>
          </cell>
          <cell r="I3315" t="str">
            <v>New Zealand</v>
          </cell>
          <cell r="J3315" t="str">
            <v>New Zealand</v>
          </cell>
          <cell r="K3315" t="str">
            <v>Wairarapa</v>
          </cell>
          <cell r="M3315" t="str">
            <v>Best</v>
          </cell>
          <cell r="N3315">
            <v>12.030799999999999</v>
          </cell>
          <cell r="O3315">
            <v>2.6718999999999999</v>
          </cell>
        </row>
        <row r="3316">
          <cell r="B3316">
            <v>73024</v>
          </cell>
          <cell r="C3316" t="str">
            <v>CRAGGY MARTINB PINOT N 75X6</v>
          </cell>
          <cell r="D3316" t="str">
            <v>Craggy Range Martinborough Pinot Noir 2017</v>
          </cell>
          <cell r="E3316" t="str">
            <v>EA</v>
          </cell>
          <cell r="F3316">
            <v>6</v>
          </cell>
          <cell r="G3316" t="str">
            <v>75 cl x 6</v>
          </cell>
          <cell r="H3316" t="str">
            <v>S</v>
          </cell>
          <cell r="I3316" t="str">
            <v>New Zealand</v>
          </cell>
          <cell r="J3316" t="str">
            <v>New Zealand</v>
          </cell>
          <cell r="K3316" t="str">
            <v>Wairarapa</v>
          </cell>
          <cell r="L3316" t="str">
            <v>Still Red</v>
          </cell>
          <cell r="M3316" t="str">
            <v>Good</v>
          </cell>
          <cell r="N3316">
            <v>9.7074999999999996</v>
          </cell>
          <cell r="O3316">
            <v>2.6718999999999999</v>
          </cell>
        </row>
        <row r="3317">
          <cell r="B3317">
            <v>73149</v>
          </cell>
          <cell r="C3317" t="str">
            <v>CRAGGY IVY SAUV 75X6</v>
          </cell>
          <cell r="D3317" t="str">
            <v>Craggy Range Martinborough Sauvignon Blanc (Ivy Only)</v>
          </cell>
          <cell r="E3317" t="str">
            <v>EA</v>
          </cell>
          <cell r="F3317">
            <v>6</v>
          </cell>
          <cell r="G3317" t="str">
            <v>75 cl x 6</v>
          </cell>
          <cell r="H3317" t="str">
            <v>U</v>
          </cell>
          <cell r="I3317" t="str">
            <v>New Zealand</v>
          </cell>
          <cell r="J3317" t="str">
            <v>New Zealand</v>
          </cell>
          <cell r="K3317" t="str">
            <v>Marlborough</v>
          </cell>
          <cell r="L3317" t="str">
            <v>Still White</v>
          </cell>
          <cell r="M3317" t="str">
            <v>Better</v>
          </cell>
          <cell r="N3317">
            <v>4.3825000000000003</v>
          </cell>
          <cell r="O3317">
            <v>2.6718999999999999</v>
          </cell>
        </row>
        <row r="3318">
          <cell r="B3318">
            <v>73166</v>
          </cell>
          <cell r="C3318" t="str">
            <v>CRAGGY TE MUNA SAUV 19 75X6</v>
          </cell>
          <cell r="D3318" t="str">
            <v>Craggy Range Te Muna Sauvignon Blanc 2019</v>
          </cell>
          <cell r="E3318" t="str">
            <v>EA</v>
          </cell>
          <cell r="F3318">
            <v>6</v>
          </cell>
          <cell r="G3318" t="str">
            <v>75 cl x 6</v>
          </cell>
          <cell r="H3318" t="str">
            <v>U</v>
          </cell>
          <cell r="I3318" t="str">
            <v>New Zealand</v>
          </cell>
          <cell r="J3318" t="str">
            <v>New Zealand</v>
          </cell>
          <cell r="K3318" t="str">
            <v>Wairarapa</v>
          </cell>
          <cell r="M3318" t="str">
            <v>Better</v>
          </cell>
          <cell r="N3318">
            <v>5.8825000000000003</v>
          </cell>
          <cell r="O3318">
            <v>2.6718999999999999</v>
          </cell>
        </row>
        <row r="3319">
          <cell r="B3319">
            <v>73373</v>
          </cell>
          <cell r="C3319" t="str">
            <v>CRAGGY RANGE SAUVIGNON 19 75X6</v>
          </cell>
          <cell r="D3319" t="str">
            <v>Craggy Range Sauvignon Blanc Marlborough 2019 (M&amp;B only)</v>
          </cell>
          <cell r="E3319" t="str">
            <v>EA</v>
          </cell>
          <cell r="F3319">
            <v>6</v>
          </cell>
          <cell r="G3319" t="str">
            <v>75 cl x 6</v>
          </cell>
          <cell r="H3319" t="str">
            <v>U</v>
          </cell>
          <cell r="I3319" t="str">
            <v>New Zealand</v>
          </cell>
          <cell r="J3319" t="str">
            <v>New Zealand</v>
          </cell>
          <cell r="K3319" t="str">
            <v>Marlborough</v>
          </cell>
          <cell r="L3319" t="str">
            <v>Still White</v>
          </cell>
          <cell r="M3319" t="str">
            <v>Better</v>
          </cell>
          <cell r="N3319">
            <v>4.2827000000000002</v>
          </cell>
          <cell r="O3319">
            <v>2.6718999999999999</v>
          </cell>
        </row>
        <row r="3320">
          <cell r="B3320">
            <v>74023</v>
          </cell>
          <cell r="C3320" t="str">
            <v>CRAGGY GG SYRAH 75X6</v>
          </cell>
          <cell r="D3320" t="str">
            <v>Craggy Range Gimblett Gravels Syrah</v>
          </cell>
          <cell r="E3320" t="str">
            <v>EA</v>
          </cell>
          <cell r="F3320">
            <v>6</v>
          </cell>
          <cell r="G3320" t="str">
            <v>75 cl x 6</v>
          </cell>
          <cell r="H3320" t="str">
            <v>U</v>
          </cell>
          <cell r="I3320" t="str">
            <v>New Zealand</v>
          </cell>
          <cell r="J3320" t="str">
            <v>New Zealand</v>
          </cell>
          <cell r="K3320" t="str">
            <v>Hawke's Bay</v>
          </cell>
          <cell r="M3320" t="str">
            <v>Best</v>
          </cell>
          <cell r="N3320">
            <v>10.8308</v>
          </cell>
          <cell r="O3320">
            <v>2.6718999999999999</v>
          </cell>
        </row>
        <row r="3321">
          <cell r="B3321">
            <v>74579</v>
          </cell>
          <cell r="C3321" t="str">
            <v>CRAGGY TE MUNA PN 17 75X6</v>
          </cell>
          <cell r="D3321" t="str">
            <v>Craggy Range Te Muna Pinot Noir 2017</v>
          </cell>
          <cell r="E3321" t="str">
            <v>EA</v>
          </cell>
          <cell r="F3321">
            <v>6</v>
          </cell>
          <cell r="G3321" t="str">
            <v>75 cl x 6</v>
          </cell>
          <cell r="H3321" t="str">
            <v>U</v>
          </cell>
          <cell r="I3321" t="str">
            <v>New Zealand</v>
          </cell>
          <cell r="J3321" t="str">
            <v>New Zealand</v>
          </cell>
          <cell r="K3321" t="str">
            <v>Wairarapa</v>
          </cell>
          <cell r="M3321" t="str">
            <v>Best</v>
          </cell>
          <cell r="N3321">
            <v>12.040800000000001</v>
          </cell>
          <cell r="O3321">
            <v>2.6718999999999999</v>
          </cell>
        </row>
        <row r="3322">
          <cell r="B3322">
            <v>74888</v>
          </cell>
          <cell r="C3322" t="str">
            <v>CRAGGY KIDNAPPER CHARD 75X6</v>
          </cell>
          <cell r="D3322" t="str">
            <v>Craggy Range Kidnappers Chardonnay</v>
          </cell>
          <cell r="E3322" t="str">
            <v>EA</v>
          </cell>
          <cell r="F3322">
            <v>6</v>
          </cell>
          <cell r="G3322" t="str">
            <v>75 cl x 6</v>
          </cell>
          <cell r="H3322" t="str">
            <v>S</v>
          </cell>
          <cell r="I3322" t="str">
            <v>New Zealand</v>
          </cell>
          <cell r="J3322" t="str">
            <v>New Zealand</v>
          </cell>
          <cell r="K3322" t="str">
            <v>Hawke's Bay</v>
          </cell>
          <cell r="M3322" t="str">
            <v>Better</v>
          </cell>
          <cell r="N3322">
            <v>7.7074999999999996</v>
          </cell>
          <cell r="O3322">
            <v>2.6718999999999999</v>
          </cell>
        </row>
        <row r="3323">
          <cell r="B3323">
            <v>75329</v>
          </cell>
          <cell r="C3323" t="str">
            <v>CRAGGY TE MUNA PN 18 75X6</v>
          </cell>
          <cell r="D3323" t="str">
            <v>Craggy Range Te Muna Pinot Noir 2018</v>
          </cell>
          <cell r="E3323" t="str">
            <v>EA</v>
          </cell>
          <cell r="F3323">
            <v>6</v>
          </cell>
          <cell r="G3323" t="str">
            <v>75 cl x 6</v>
          </cell>
          <cell r="H3323" t="str">
            <v>U</v>
          </cell>
          <cell r="I3323" t="str">
            <v>New Zealand</v>
          </cell>
          <cell r="J3323" t="str">
            <v>New Zealand</v>
          </cell>
          <cell r="K3323" t="str">
            <v>Wairarapa</v>
          </cell>
          <cell r="M3323" t="str">
            <v>Best</v>
          </cell>
          <cell r="N3323">
            <v>12.3742</v>
          </cell>
          <cell r="O3323">
            <v>2.6718999999999999</v>
          </cell>
        </row>
        <row r="3324">
          <cell r="B3324">
            <v>75950</v>
          </cell>
          <cell r="C3324" t="str">
            <v>CRAGGY TE MUNA SAUV 75X6</v>
          </cell>
          <cell r="D3324" t="str">
            <v>Craggy Range Te Muna Sauvignon Blanc</v>
          </cell>
          <cell r="E3324" t="str">
            <v>EA</v>
          </cell>
          <cell r="F3324">
            <v>6</v>
          </cell>
          <cell r="G3324" t="str">
            <v>75 cl x 6</v>
          </cell>
          <cell r="H3324" t="str">
            <v>U</v>
          </cell>
          <cell r="I3324" t="str">
            <v>New Zealand</v>
          </cell>
          <cell r="J3324" t="str">
            <v>New Zealand</v>
          </cell>
          <cell r="K3324" t="str">
            <v>Wairarapa</v>
          </cell>
          <cell r="M3324" t="str">
            <v>Better</v>
          </cell>
          <cell r="N3324">
            <v>6.0991999999999997</v>
          </cell>
          <cell r="O3324">
            <v>2.6718999999999999</v>
          </cell>
        </row>
        <row r="3325">
          <cell r="B3325">
            <v>76065</v>
          </cell>
          <cell r="C3325" t="str">
            <v>CRAGGY RANGE SAUVIGNON 75X6</v>
          </cell>
          <cell r="D3325" t="str">
            <v>Craggy Range Sauvignon Blanc Marlborough (M&amp;B only)</v>
          </cell>
          <cell r="E3325" t="str">
            <v>EA</v>
          </cell>
          <cell r="F3325">
            <v>6</v>
          </cell>
          <cell r="G3325" t="str">
            <v>75 cl x 6</v>
          </cell>
          <cell r="H3325" t="str">
            <v>U</v>
          </cell>
          <cell r="I3325" t="str">
            <v>New Zealand</v>
          </cell>
          <cell r="J3325" t="str">
            <v>New Zealand</v>
          </cell>
          <cell r="K3325" t="str">
            <v>Marlborough</v>
          </cell>
          <cell r="L3325" t="str">
            <v>Still White</v>
          </cell>
          <cell r="M3325" t="str">
            <v>Better</v>
          </cell>
          <cell r="N3325">
            <v>4.2808000000000002</v>
          </cell>
          <cell r="O3325">
            <v>2.6718999999999999</v>
          </cell>
        </row>
        <row r="3326">
          <cell r="B3326">
            <v>76304</v>
          </cell>
          <cell r="C3326" t="str">
            <v>CRAGGY TE KAHU RED 75X6</v>
          </cell>
          <cell r="D3326" t="str">
            <v>Craggy Range Gimblett Gravels Te Kahu Red</v>
          </cell>
          <cell r="E3326" t="str">
            <v>EA</v>
          </cell>
          <cell r="F3326">
            <v>6</v>
          </cell>
          <cell r="G3326" t="str">
            <v>75 cl x 6</v>
          </cell>
          <cell r="H3326" t="str">
            <v>U</v>
          </cell>
          <cell r="I3326" t="str">
            <v>New Zealand</v>
          </cell>
          <cell r="J3326" t="str">
            <v>New Zealand</v>
          </cell>
          <cell r="K3326" t="str">
            <v>Hawke's Bay</v>
          </cell>
          <cell r="M3326" t="str">
            <v>Best</v>
          </cell>
          <cell r="N3326">
            <v>9.7951999999999995</v>
          </cell>
          <cell r="O3326">
            <v>2.6718999999999999</v>
          </cell>
        </row>
        <row r="3327">
          <cell r="B3327">
            <v>7532516</v>
          </cell>
          <cell r="C3327" t="str">
            <v>CRAGGY AROHA PN 16 75X6</v>
          </cell>
          <cell r="D3327" t="str">
            <v>Craggy Range Aroha Pinot Noir 2016</v>
          </cell>
          <cell r="E3327" t="str">
            <v>EA</v>
          </cell>
          <cell r="F3327">
            <v>6</v>
          </cell>
          <cell r="G3327" t="str">
            <v>75 cl x 6</v>
          </cell>
          <cell r="H3327" t="str">
            <v>U</v>
          </cell>
          <cell r="I3327" t="str">
            <v>New Zealand</v>
          </cell>
          <cell r="J3327" t="str">
            <v>New Zealand</v>
          </cell>
          <cell r="K3327" t="str">
            <v>Wairarapa</v>
          </cell>
          <cell r="M3327" t="str">
            <v>Fine Wine</v>
          </cell>
          <cell r="N3327">
            <v>26.695900000000002</v>
          </cell>
          <cell r="O3327">
            <v>2.6718999999999999</v>
          </cell>
        </row>
        <row r="3328">
          <cell r="B3328">
            <v>7532819</v>
          </cell>
          <cell r="C3328" t="str">
            <v>CRAGGY SOPHIA RED 19 75X6</v>
          </cell>
          <cell r="D3328" t="str">
            <v>Craggy Range Sophia Red Blend 2019</v>
          </cell>
          <cell r="E3328" t="str">
            <v>EA</v>
          </cell>
          <cell r="F3328">
            <v>6</v>
          </cell>
          <cell r="G3328" t="str">
            <v>75 cl x 6</v>
          </cell>
          <cell r="H3328" t="str">
            <v>U</v>
          </cell>
          <cell r="I3328" t="str">
            <v>New Zealand</v>
          </cell>
          <cell r="J3328" t="str">
            <v>New Zealand</v>
          </cell>
          <cell r="K3328" t="str">
            <v>Hawke's Bay</v>
          </cell>
          <cell r="M3328" t="str">
            <v>Fine Wine</v>
          </cell>
          <cell r="N3328">
            <v>30.361899999999999</v>
          </cell>
          <cell r="O3328">
            <v>2.6718999999999999</v>
          </cell>
        </row>
        <row r="3329">
          <cell r="B3329">
            <v>7601116</v>
          </cell>
          <cell r="C3329" t="str">
            <v>CRAGGY LE SOL SYRAH 16 75X6</v>
          </cell>
          <cell r="D3329" t="str">
            <v>Craggy Range Le Sol Syrah 2016</v>
          </cell>
          <cell r="E3329" t="str">
            <v>EA</v>
          </cell>
          <cell r="F3329">
            <v>6</v>
          </cell>
          <cell r="G3329" t="str">
            <v>75 cl x 6</v>
          </cell>
          <cell r="H3329" t="str">
            <v>U</v>
          </cell>
          <cell r="I3329" t="str">
            <v>New Zealand</v>
          </cell>
          <cell r="J3329" t="str">
            <v>New Zealand</v>
          </cell>
          <cell r="K3329" t="str">
            <v>Hawke's Bay</v>
          </cell>
          <cell r="M3329" t="str">
            <v>Fine Wine</v>
          </cell>
          <cell r="N3329">
            <v>26.703700000000001</v>
          </cell>
          <cell r="O3329">
            <v>2.6718999999999999</v>
          </cell>
        </row>
        <row r="3330">
          <cell r="B3330">
            <v>7601119</v>
          </cell>
          <cell r="C3330" t="str">
            <v>CRAGGY LE SOL SYRAH 19 75X6</v>
          </cell>
          <cell r="D3330" t="str">
            <v>Craggy Range Le Sol Syrah 2019</v>
          </cell>
          <cell r="E3330" t="str">
            <v>EA</v>
          </cell>
          <cell r="F3330">
            <v>6</v>
          </cell>
          <cell r="G3330" t="str">
            <v>75 cl x 6</v>
          </cell>
          <cell r="H3330" t="str">
            <v>U</v>
          </cell>
          <cell r="I3330" t="str">
            <v>New Zealand</v>
          </cell>
          <cell r="J3330" t="str">
            <v>New Zealand</v>
          </cell>
          <cell r="K3330" t="str">
            <v>Hawke's Bay</v>
          </cell>
          <cell r="M3330" t="str">
            <v>Fine Wine</v>
          </cell>
          <cell r="N3330">
            <v>30.361899999999999</v>
          </cell>
          <cell r="O3330">
            <v>2.6718999999999999</v>
          </cell>
        </row>
        <row r="3331">
          <cell r="B3331">
            <v>76013</v>
          </cell>
          <cell r="C3331" t="str">
            <v>FW CRAGGY AROHA PN 1.5X3</v>
          </cell>
          <cell r="D3331" t="str">
            <v>Craggy Range Aroha Pinot Noir</v>
          </cell>
          <cell r="E3331" t="str">
            <v>EA</v>
          </cell>
          <cell r="F3331">
            <v>3</v>
          </cell>
          <cell r="G3331" t="str">
            <v>1.5 lt x 3</v>
          </cell>
          <cell r="H3331" t="str">
            <v>U</v>
          </cell>
          <cell r="I3331" t="str">
            <v>New Zealand</v>
          </cell>
          <cell r="J3331" t="str">
            <v>New Zealand</v>
          </cell>
          <cell r="K3331" t="str">
            <v>Wairarapa</v>
          </cell>
          <cell r="M3331" t="str">
            <v>Fine Wine</v>
          </cell>
          <cell r="N3331">
            <v>68.749099999999999</v>
          </cell>
          <cell r="O3331">
            <v>5.3437999999999999</v>
          </cell>
        </row>
        <row r="3332">
          <cell r="B3332">
            <v>70471</v>
          </cell>
          <cell r="C3332" t="str">
            <v>CRAGGY LE SOL SYRAH 15 1.5X1</v>
          </cell>
          <cell r="D3332" t="str">
            <v>Craggy Range Le Sol Syrah 2015</v>
          </cell>
          <cell r="E3332" t="str">
            <v>EA</v>
          </cell>
          <cell r="F3332">
            <v>1</v>
          </cell>
          <cell r="G3332" t="str">
            <v>1.5 lt x 1</v>
          </cell>
          <cell r="H3332" t="str">
            <v>U</v>
          </cell>
          <cell r="I3332" t="str">
            <v>New Zealand</v>
          </cell>
          <cell r="J3332" t="str">
            <v>New Zealand</v>
          </cell>
          <cell r="K3332" t="str">
            <v>Hawke's Bay</v>
          </cell>
          <cell r="M3332" t="str">
            <v>Fine Wine</v>
          </cell>
          <cell r="N3332">
            <v>32.481400000000001</v>
          </cell>
          <cell r="O3332">
            <v>5.3437999999999999</v>
          </cell>
        </row>
        <row r="3333">
          <cell r="B3333">
            <v>35758</v>
          </cell>
          <cell r="C3333" t="str">
            <v>SANTA RITA 8KM SAUV B 12% 75X6</v>
          </cell>
          <cell r="D3333" t="str">
            <v>Santa Rita 8km Sauvignon Blanc, Central Valley 12%</v>
          </cell>
          <cell r="E3333" t="str">
            <v>EA</v>
          </cell>
          <cell r="F3333">
            <v>6</v>
          </cell>
          <cell r="G3333" t="str">
            <v>75 cl x 6</v>
          </cell>
          <cell r="H3333" t="str">
            <v>U</v>
          </cell>
          <cell r="I3333" t="str">
            <v>Chile</v>
          </cell>
          <cell r="J3333" t="str">
            <v>Chile</v>
          </cell>
          <cell r="K3333" t="str">
            <v>Central Valley</v>
          </cell>
          <cell r="L3333" t="str">
            <v>Still White</v>
          </cell>
          <cell r="M3333" t="str">
            <v>Price Fighter</v>
          </cell>
          <cell r="N3333">
            <v>1.7596000000000001</v>
          </cell>
          <cell r="O3333">
            <v>2.6718999999999999</v>
          </cell>
        </row>
        <row r="3334">
          <cell r="B3334">
            <v>46710</v>
          </cell>
          <cell r="C3334" t="str">
            <v>SANTA RITA 8KM SAUVB 12.5%75X6</v>
          </cell>
          <cell r="D3334" t="str">
            <v>Santa Rita 8km Sauvignon Blanc, Central Valley 12.5%</v>
          </cell>
          <cell r="E3334" t="str">
            <v>EA</v>
          </cell>
          <cell r="F3334">
            <v>6</v>
          </cell>
          <cell r="G3334" t="str">
            <v>75 cl x 6</v>
          </cell>
          <cell r="H3334" t="str">
            <v>S</v>
          </cell>
          <cell r="I3334" t="str">
            <v>Chile</v>
          </cell>
          <cell r="J3334" t="str">
            <v>Chile</v>
          </cell>
          <cell r="K3334" t="str">
            <v>Central Valley</v>
          </cell>
          <cell r="L3334" t="str">
            <v>Still White</v>
          </cell>
          <cell r="M3334" t="str">
            <v>Price Fighter</v>
          </cell>
          <cell r="N3334">
            <v>1.7597</v>
          </cell>
          <cell r="O3334">
            <v>2.6718999999999999</v>
          </cell>
        </row>
        <row r="3335">
          <cell r="B3335">
            <v>32782</v>
          </cell>
          <cell r="C3335" t="str">
            <v>ORG SAN SALVATORE PALINUR 75X6</v>
          </cell>
          <cell r="D3335" t="str">
            <v>San Salvatore Palinuro Bianco, Organic, Paestum</v>
          </cell>
          <cell r="E3335" t="str">
            <v>EA</v>
          </cell>
          <cell r="F3335">
            <v>6</v>
          </cell>
          <cell r="G3335" t="str">
            <v>75 cl x 6</v>
          </cell>
          <cell r="H3335" t="str">
            <v>U</v>
          </cell>
          <cell r="I3335" t="str">
            <v>Italy</v>
          </cell>
          <cell r="J3335" t="str">
            <v>Italy</v>
          </cell>
          <cell r="K3335" t="str">
            <v>Campania</v>
          </cell>
          <cell r="L3335" t="str">
            <v>Still White</v>
          </cell>
          <cell r="M3335" t="str">
            <v>Better</v>
          </cell>
          <cell r="N3335">
            <v>5.6468999999999996</v>
          </cell>
          <cell r="O3335">
            <v>2.6718999999999999</v>
          </cell>
        </row>
        <row r="3336">
          <cell r="B3336">
            <v>32783</v>
          </cell>
          <cell r="C3336" t="str">
            <v>SAN SALVATORE VETERE 75X6</v>
          </cell>
          <cell r="D3336" t="str">
            <v>San Salvatore Vetere Rosato, Organic, Paestum</v>
          </cell>
          <cell r="E3336" t="str">
            <v>EA</v>
          </cell>
          <cell r="F3336">
            <v>6</v>
          </cell>
          <cell r="G3336" t="str">
            <v>75 cl x 6</v>
          </cell>
          <cell r="H3336" t="str">
            <v>S</v>
          </cell>
          <cell r="I3336" t="str">
            <v>Italy</v>
          </cell>
          <cell r="J3336" t="str">
            <v>Italy</v>
          </cell>
          <cell r="K3336" t="str">
            <v>Campania</v>
          </cell>
          <cell r="L3336" t="str">
            <v>Still Rose</v>
          </cell>
          <cell r="M3336" t="str">
            <v>Better</v>
          </cell>
          <cell r="N3336">
            <v>8.3030000000000008</v>
          </cell>
          <cell r="O3336">
            <v>2.6718999999999999</v>
          </cell>
        </row>
        <row r="3337">
          <cell r="B3337">
            <v>24188</v>
          </cell>
          <cell r="C3337" t="str">
            <v>STOWELLS MERLOT 187x12</v>
          </cell>
          <cell r="D3337" t="str">
            <v>Stowells Merlot, Chile</v>
          </cell>
          <cell r="E3337" t="str">
            <v>CS</v>
          </cell>
          <cell r="F3337">
            <v>1</v>
          </cell>
          <cell r="G3337" t="str">
            <v>187 ml  x 12</v>
          </cell>
          <cell r="H3337" t="str">
            <v>S</v>
          </cell>
          <cell r="I3337" t="str">
            <v>France</v>
          </cell>
          <cell r="J3337" t="str">
            <v>Chile</v>
          </cell>
          <cell r="K3337" t="str">
            <v>Chile</v>
          </cell>
          <cell r="L3337" t="str">
            <v>Still Red</v>
          </cell>
          <cell r="M3337" t="str">
            <v>Price Fighter</v>
          </cell>
          <cell r="N3337">
            <v>9.1442999999999994</v>
          </cell>
          <cell r="O3337">
            <v>7.9943</v>
          </cell>
        </row>
        <row r="3338">
          <cell r="B3338">
            <v>71700</v>
          </cell>
          <cell r="C3338" t="str">
            <v>JE SINGLE VIN CAB SAUV  1.5X6</v>
          </cell>
          <cell r="D3338" t="str">
            <v>Journey's End Single Vineyard Cabernet Sauvignon</v>
          </cell>
          <cell r="E3338" t="str">
            <v>EA</v>
          </cell>
          <cell r="F3338">
            <v>6</v>
          </cell>
          <cell r="G3338" t="str">
            <v>1.5 lt x 6</v>
          </cell>
          <cell r="H3338" t="str">
            <v>U</v>
          </cell>
          <cell r="I3338" t="str">
            <v>South Africa</v>
          </cell>
          <cell r="J3338" t="str">
            <v>South Africa</v>
          </cell>
          <cell r="K3338" t="str">
            <v>Stellenbosch</v>
          </cell>
          <cell r="M3338" t="str">
            <v>Better</v>
          </cell>
          <cell r="N3338">
            <v>11.718500000000001</v>
          </cell>
          <cell r="O3338">
            <v>5.3437999999999999</v>
          </cell>
        </row>
        <row r="3339">
          <cell r="B3339">
            <v>41391</v>
          </cell>
          <cell r="C3339" t="str">
            <v>JE V2 MERLOT 75X6</v>
          </cell>
          <cell r="D3339" t="str">
            <v>Journey's End V2 Merlot</v>
          </cell>
          <cell r="E3339" t="str">
            <v>EA</v>
          </cell>
          <cell r="F3339">
            <v>6</v>
          </cell>
          <cell r="G3339" t="str">
            <v>75 cl x 6</v>
          </cell>
          <cell r="H3339" t="str">
            <v>S</v>
          </cell>
          <cell r="I3339" t="str">
            <v>South Africa</v>
          </cell>
          <cell r="J3339" t="str">
            <v>South Africa</v>
          </cell>
          <cell r="K3339" t="str">
            <v>Stellenbosch</v>
          </cell>
          <cell r="M3339" t="str">
            <v>Better</v>
          </cell>
          <cell r="N3339">
            <v>5.7446999999999999</v>
          </cell>
          <cell r="O3339">
            <v>2.6718999999999999</v>
          </cell>
        </row>
        <row r="3340">
          <cell r="B3340">
            <v>41473</v>
          </cell>
          <cell r="C3340" t="str">
            <v>JE V3 SHIRAZ 75X6</v>
          </cell>
          <cell r="D3340" t="str">
            <v>Journeys End V3 Shiraz</v>
          </cell>
          <cell r="E3340" t="str">
            <v>EA</v>
          </cell>
          <cell r="F3340">
            <v>6</v>
          </cell>
          <cell r="G3340" t="str">
            <v>75 cl x 6</v>
          </cell>
          <cell r="H3340" t="str">
            <v>S</v>
          </cell>
          <cell r="I3340" t="str">
            <v>South Africa</v>
          </cell>
          <cell r="J3340" t="str">
            <v>South Africa</v>
          </cell>
          <cell r="K3340" t="str">
            <v>Stellenbosch</v>
          </cell>
          <cell r="M3340" t="str">
            <v>Better</v>
          </cell>
          <cell r="N3340">
            <v>5.7446000000000002</v>
          </cell>
          <cell r="O3340">
            <v>2.6718999999999999</v>
          </cell>
        </row>
        <row r="3341">
          <cell r="B3341">
            <v>42222</v>
          </cell>
          <cell r="C3341" t="str">
            <v>JE V1 CHARDONNAY 75X6</v>
          </cell>
          <cell r="D3341" t="str">
            <v>Journeys End V1 Chardonnay 2021</v>
          </cell>
          <cell r="E3341" t="str">
            <v>EA</v>
          </cell>
          <cell r="F3341">
            <v>6</v>
          </cell>
          <cell r="G3341" t="str">
            <v>75 cl x 6</v>
          </cell>
          <cell r="H3341" t="str">
            <v>S</v>
          </cell>
          <cell r="I3341" t="str">
            <v>South Africa</v>
          </cell>
          <cell r="J3341" t="str">
            <v>South Africa</v>
          </cell>
          <cell r="K3341" t="str">
            <v>Stellenbosch</v>
          </cell>
          <cell r="M3341" t="str">
            <v>Better</v>
          </cell>
          <cell r="N3341">
            <v>5.7446000000000002</v>
          </cell>
          <cell r="O3341">
            <v>2.6718999999999999</v>
          </cell>
        </row>
        <row r="3342">
          <cell r="B3342">
            <v>43035</v>
          </cell>
          <cell r="C3342" t="str">
            <v>JE V6 SAUVIGNON BLANC 75X6</v>
          </cell>
          <cell r="D3342" t="str">
            <v>Journeys End V6 Sauvignon Blanc</v>
          </cell>
          <cell r="E3342" t="str">
            <v>EA</v>
          </cell>
          <cell r="F3342">
            <v>6</v>
          </cell>
          <cell r="G3342" t="str">
            <v>75 cl x 6</v>
          </cell>
          <cell r="H3342" t="str">
            <v>S</v>
          </cell>
          <cell r="I3342" t="str">
            <v>South Africa</v>
          </cell>
          <cell r="J3342" t="str">
            <v>South Africa</v>
          </cell>
          <cell r="K3342" t="str">
            <v>Stellenbosch</v>
          </cell>
          <cell r="L3342" t="str">
            <v>Still White</v>
          </cell>
          <cell r="M3342" t="str">
            <v>Better</v>
          </cell>
          <cell r="N3342">
            <v>5.7979000000000003</v>
          </cell>
          <cell r="O3342">
            <v>2.6718999999999999</v>
          </cell>
        </row>
        <row r="3343">
          <cell r="B3343">
            <v>43090</v>
          </cell>
          <cell r="C3343" t="str">
            <v>JE ORGANIST CHARD 75X6</v>
          </cell>
          <cell r="D3343" t="str">
            <v>Journeys End The Organist Chardonnay</v>
          </cell>
          <cell r="E3343" t="str">
            <v>EA</v>
          </cell>
          <cell r="F3343">
            <v>6</v>
          </cell>
          <cell r="G3343" t="str">
            <v>75 cl x 6</v>
          </cell>
          <cell r="H3343" t="str">
            <v>S</v>
          </cell>
          <cell r="I3343" t="str">
            <v>South Africa</v>
          </cell>
          <cell r="J3343" t="str">
            <v>South Africa</v>
          </cell>
          <cell r="K3343" t="str">
            <v>Coastal Region</v>
          </cell>
          <cell r="L3343" t="str">
            <v>Still White</v>
          </cell>
          <cell r="M3343" t="str">
            <v>Best</v>
          </cell>
          <cell r="N3343">
            <v>9.6546000000000003</v>
          </cell>
          <cell r="O3343">
            <v>2.6718999999999999</v>
          </cell>
        </row>
        <row r="3344">
          <cell r="B3344">
            <v>43334</v>
          </cell>
          <cell r="C3344" t="str">
            <v>JE V5 CABERNET FRANC 75X6</v>
          </cell>
          <cell r="D3344" t="str">
            <v>Journeys End V5 Cabernet Franc</v>
          </cell>
          <cell r="E3344" t="str">
            <v>EA</v>
          </cell>
          <cell r="F3344">
            <v>6</v>
          </cell>
          <cell r="G3344" t="str">
            <v>75 cl x 6</v>
          </cell>
          <cell r="H3344" t="str">
            <v>S</v>
          </cell>
          <cell r="I3344" t="str">
            <v>South Africa</v>
          </cell>
          <cell r="J3344" t="str">
            <v>South Africa</v>
          </cell>
          <cell r="K3344" t="str">
            <v>Stellenbosch</v>
          </cell>
          <cell r="M3344" t="str">
            <v>Better</v>
          </cell>
          <cell r="N3344">
            <v>5.8879000000000001</v>
          </cell>
          <cell r="O3344">
            <v>2.6718999999999999</v>
          </cell>
        </row>
        <row r="3345">
          <cell r="B3345">
            <v>73801</v>
          </cell>
          <cell r="C3345" t="str">
            <v>JE SINGLE V4 CAB SAUV 16 75X6</v>
          </cell>
          <cell r="D3345" t="str">
            <v>Journeys End V4 Cabernet Sauvignon 2016</v>
          </cell>
          <cell r="E3345" t="str">
            <v>EA</v>
          </cell>
          <cell r="F3345">
            <v>6</v>
          </cell>
          <cell r="G3345" t="str">
            <v>75 cl x 6</v>
          </cell>
          <cell r="H3345" t="str">
            <v>U</v>
          </cell>
          <cell r="I3345" t="str">
            <v>South Africa</v>
          </cell>
          <cell r="J3345" t="str">
            <v>South Africa</v>
          </cell>
          <cell r="K3345" t="str">
            <v>Stellenbosch</v>
          </cell>
          <cell r="M3345" t="str">
            <v>Better</v>
          </cell>
          <cell r="N3345">
            <v>5.7512999999999996</v>
          </cell>
          <cell r="O3345">
            <v>2.6718999999999999</v>
          </cell>
        </row>
        <row r="3346">
          <cell r="B3346">
            <v>75021</v>
          </cell>
          <cell r="C3346" t="str">
            <v>JE V5 CABERNET FRANC 75X6</v>
          </cell>
          <cell r="D3346" t="str">
            <v>Journeys End V5 Cabernet Franc</v>
          </cell>
          <cell r="E3346" t="str">
            <v>EA</v>
          </cell>
          <cell r="F3346">
            <v>6</v>
          </cell>
          <cell r="G3346" t="str">
            <v>75 cl x 6</v>
          </cell>
          <cell r="H3346" t="str">
            <v>S</v>
          </cell>
          <cell r="I3346" t="str">
            <v>South Africa</v>
          </cell>
          <cell r="J3346" t="str">
            <v>South Africa</v>
          </cell>
          <cell r="K3346" t="str">
            <v>Stellenbosch</v>
          </cell>
          <cell r="M3346" t="str">
            <v>Better</v>
          </cell>
          <cell r="N3346">
            <v>5.8879000000000001</v>
          </cell>
          <cell r="O3346">
            <v>2.6718999999999999</v>
          </cell>
        </row>
        <row r="3347">
          <cell r="B3347">
            <v>76209</v>
          </cell>
          <cell r="C3347" t="str">
            <v>JE SINGLE V4 CAB SAUV 75X6</v>
          </cell>
          <cell r="D3347" t="str">
            <v>Journeys End V4 Cabernet Sauvignon</v>
          </cell>
          <cell r="E3347" t="str">
            <v>EA</v>
          </cell>
          <cell r="F3347">
            <v>6</v>
          </cell>
          <cell r="G3347" t="str">
            <v>75 cl x 6</v>
          </cell>
          <cell r="H3347" t="str">
            <v>S</v>
          </cell>
          <cell r="I3347" t="str">
            <v>South Africa</v>
          </cell>
          <cell r="J3347" t="str">
            <v>South Africa</v>
          </cell>
          <cell r="K3347" t="str">
            <v>Stellenbosch</v>
          </cell>
          <cell r="M3347" t="str">
            <v>Better</v>
          </cell>
          <cell r="N3347">
            <v>5.7446000000000002</v>
          </cell>
          <cell r="O3347">
            <v>2.6718999999999999</v>
          </cell>
        </row>
        <row r="3348">
          <cell r="B3348">
            <v>75138</v>
          </cell>
          <cell r="C3348" t="str">
            <v>FW POMM BOISSON 17 75X12</v>
          </cell>
          <cell r="D3348" t="str">
            <v>Pommard Pierre Boisson 2017 Pommard Pierre Boisson 2017</v>
          </cell>
          <cell r="E3348" t="str">
            <v>EA</v>
          </cell>
          <cell r="F3348">
            <v>12</v>
          </cell>
          <cell r="G3348" t="str">
            <v>75 cl x 12</v>
          </cell>
          <cell r="H3348" t="str">
            <v>U</v>
          </cell>
          <cell r="I3348" t="str">
            <v>France</v>
          </cell>
          <cell r="J3348" t="str">
            <v>France</v>
          </cell>
          <cell r="K3348" t="str">
            <v>France</v>
          </cell>
          <cell r="L3348" t="str">
            <v>Still Red</v>
          </cell>
          <cell r="M3348" t="str">
            <v>Fine Wine</v>
          </cell>
          <cell r="N3348">
            <v>25.4255</v>
          </cell>
          <cell r="O3348">
            <v>2.6718999999999999</v>
          </cell>
        </row>
        <row r="3349">
          <cell r="B3349">
            <v>75146</v>
          </cell>
          <cell r="C3349" t="str">
            <v>FW ARBOIS OUILLE PELIC16 75X12</v>
          </cell>
          <cell r="D3349" t="str">
            <v>Arbois Savagnin Ouille Domaine du Pelican 2016</v>
          </cell>
          <cell r="E3349" t="str">
            <v>EA</v>
          </cell>
          <cell r="F3349">
            <v>12</v>
          </cell>
          <cell r="G3349" t="str">
            <v>75 cl x 12</v>
          </cell>
          <cell r="H3349" t="str">
            <v>U</v>
          </cell>
          <cell r="I3349" t="str">
            <v>France</v>
          </cell>
          <cell r="J3349" t="str">
            <v>France</v>
          </cell>
          <cell r="K3349" t="str">
            <v>France</v>
          </cell>
          <cell r="L3349" t="str">
            <v>Still White</v>
          </cell>
          <cell r="M3349" t="str">
            <v>Fine Wine</v>
          </cell>
          <cell r="N3349">
            <v>15.913600000000001</v>
          </cell>
          <cell r="O3349">
            <v>2.6718999999999999</v>
          </cell>
        </row>
        <row r="3350">
          <cell r="B3350">
            <v>69894</v>
          </cell>
          <cell r="C3350" t="str">
            <v>VILLA DEI FIORI MONTEPU 75X6</v>
          </cell>
          <cell r="D3350" t="str">
            <v>Villa dei Fiori Montepulciano d'Abruzzo</v>
          </cell>
          <cell r="E3350" t="str">
            <v>EA</v>
          </cell>
          <cell r="F3350">
            <v>6</v>
          </cell>
          <cell r="G3350" t="str">
            <v>75 cl x 6</v>
          </cell>
          <cell r="H3350" t="str">
            <v>S</v>
          </cell>
          <cell r="I3350" t="str">
            <v>Italy</v>
          </cell>
          <cell r="J3350" t="str">
            <v>Italy</v>
          </cell>
          <cell r="K3350" t="str">
            <v>Abruzzo</v>
          </cell>
          <cell r="M3350" t="str">
            <v>Price Fighter</v>
          </cell>
          <cell r="N3350">
            <v>1.6714</v>
          </cell>
          <cell r="O3350">
            <v>2.6718999999999999</v>
          </cell>
        </row>
        <row r="3351">
          <cell r="B3351">
            <v>75139</v>
          </cell>
          <cell r="C3351" t="str">
            <v>FW VOSNE BARR NOELLAT 18 75X6</v>
          </cell>
          <cell r="D3351" t="str">
            <v>Vosne-Romanee Les Barreaux Domaine Sirugue-Noellat 2018</v>
          </cell>
          <cell r="E3351" t="str">
            <v>EA</v>
          </cell>
          <cell r="F3351">
            <v>6</v>
          </cell>
          <cell r="G3351" t="str">
            <v>75 cl x 6</v>
          </cell>
          <cell r="H3351" t="str">
            <v>S</v>
          </cell>
          <cell r="I3351" t="str">
            <v>France</v>
          </cell>
          <cell r="J3351" t="str">
            <v>France</v>
          </cell>
          <cell r="K3351" t="str">
            <v>France</v>
          </cell>
          <cell r="L3351" t="str">
            <v>Still Red</v>
          </cell>
          <cell r="M3351" t="str">
            <v>Fine Wine</v>
          </cell>
          <cell r="N3351">
            <v>37.5017</v>
          </cell>
          <cell r="O3351">
            <v>2.6718999999999999</v>
          </cell>
        </row>
        <row r="3352">
          <cell r="B3352">
            <v>75140</v>
          </cell>
          <cell r="C3352" t="str">
            <v>FW POM 1R EPEN VOILLOT 15 75X6</v>
          </cell>
          <cell r="D3352" t="str">
            <v>Pommard 1er Cru Epenots Domaine Joseph Voillot 2015</v>
          </cell>
          <cell r="E3352" t="str">
            <v>EA</v>
          </cell>
          <cell r="F3352">
            <v>6</v>
          </cell>
          <cell r="G3352" t="str">
            <v>75 cl x 6</v>
          </cell>
          <cell r="H3352" t="str">
            <v>U</v>
          </cell>
          <cell r="I3352" t="str">
            <v>France</v>
          </cell>
          <cell r="J3352" t="str">
            <v>France</v>
          </cell>
          <cell r="K3352" t="str">
            <v>France</v>
          </cell>
          <cell r="L3352" t="str">
            <v>Still Red</v>
          </cell>
          <cell r="M3352" t="str">
            <v>Fine Wine</v>
          </cell>
          <cell r="N3352">
            <v>48.151899999999998</v>
          </cell>
          <cell r="O3352">
            <v>2.6718999999999999</v>
          </cell>
        </row>
        <row r="3353">
          <cell r="B3353">
            <v>71586</v>
          </cell>
          <cell r="C3353" t="str">
            <v>VILLA DEI FIORI PRIMI 75X6</v>
          </cell>
          <cell r="D3353" t="str">
            <v>Villa dei Fiori Primitivo Puglia</v>
          </cell>
          <cell r="E3353" t="str">
            <v>EA</v>
          </cell>
          <cell r="F3353">
            <v>6</v>
          </cell>
          <cell r="G3353" t="str">
            <v>75 cl x 6</v>
          </cell>
          <cell r="H3353" t="str">
            <v>S</v>
          </cell>
          <cell r="I3353" t="str">
            <v>Italy</v>
          </cell>
          <cell r="J3353" t="str">
            <v>Italy</v>
          </cell>
          <cell r="K3353" t="str">
            <v>Puglia</v>
          </cell>
          <cell r="M3353" t="str">
            <v>Good</v>
          </cell>
          <cell r="N3353">
            <v>1.9872000000000001</v>
          </cell>
          <cell r="O3353">
            <v>2.6718999999999999</v>
          </cell>
        </row>
        <row r="3354">
          <cell r="B3354">
            <v>10173</v>
          </cell>
          <cell r="C3354" t="str">
            <v>VILLA MARIA PB CHARDONNAY 75x6</v>
          </cell>
          <cell r="D3354" t="str">
            <v>Villa Maria Private Bin Chardonnay, East Coast</v>
          </cell>
          <cell r="E3354" t="str">
            <v>EA</v>
          </cell>
          <cell r="F3354">
            <v>6</v>
          </cell>
          <cell r="G3354" t="str">
            <v>75 cl x 6</v>
          </cell>
          <cell r="H3354" t="str">
            <v>U</v>
          </cell>
          <cell r="I3354" t="str">
            <v>New Zealand</v>
          </cell>
          <cell r="J3354" t="str">
            <v>New Zealand</v>
          </cell>
          <cell r="K3354" t="str">
            <v>East Coast</v>
          </cell>
          <cell r="M3354" t="str">
            <v>Good</v>
          </cell>
          <cell r="N3354">
            <v>4.1074999999999999</v>
          </cell>
          <cell r="O3354">
            <v>2.6718999999999999</v>
          </cell>
        </row>
        <row r="3355">
          <cell r="B3355">
            <v>10185</v>
          </cell>
          <cell r="C3355" t="str">
            <v>VILLA MARIA PB GEWURZ 75x6</v>
          </cell>
          <cell r="D3355" t="str">
            <v>Villa Maria Private Bin Gewürztraminer, East Coast</v>
          </cell>
          <cell r="E3355" t="str">
            <v>EA</v>
          </cell>
          <cell r="F3355">
            <v>6</v>
          </cell>
          <cell r="G3355" t="str">
            <v>75 cl x 6</v>
          </cell>
          <cell r="H3355" t="str">
            <v>U</v>
          </cell>
          <cell r="I3355" t="str">
            <v>New Zealand</v>
          </cell>
          <cell r="J3355" t="str">
            <v>New Zealand</v>
          </cell>
          <cell r="K3355" t="str">
            <v>East Coast</v>
          </cell>
          <cell r="M3355" t="str">
            <v>Good</v>
          </cell>
          <cell r="N3355">
            <v>4.0675999999999997</v>
          </cell>
          <cell r="O3355">
            <v>2.6718999999999999</v>
          </cell>
        </row>
        <row r="3356">
          <cell r="B3356">
            <v>10197</v>
          </cell>
          <cell r="C3356" t="str">
            <v>VILLA MARIA PB SAUVIGN 75x6</v>
          </cell>
          <cell r="D3356" t="str">
            <v>Villa Maria Private Bin Sauvignon Blanc, Marlborough</v>
          </cell>
          <cell r="E3356" t="str">
            <v>EA</v>
          </cell>
          <cell r="F3356">
            <v>6</v>
          </cell>
          <cell r="G3356" t="str">
            <v>75 cl x 6</v>
          </cell>
          <cell r="H3356" t="str">
            <v>S</v>
          </cell>
          <cell r="I3356" t="str">
            <v>New Zealand</v>
          </cell>
          <cell r="J3356" t="str">
            <v>New Zealand</v>
          </cell>
          <cell r="K3356" t="str">
            <v>Marlborough</v>
          </cell>
          <cell r="M3356" t="str">
            <v>Good</v>
          </cell>
          <cell r="N3356">
            <v>4.2675000000000001</v>
          </cell>
          <cell r="O3356">
            <v>2.6718999999999999</v>
          </cell>
        </row>
        <row r="3357">
          <cell r="B3357">
            <v>17873</v>
          </cell>
          <cell r="C3357" t="str">
            <v>VILLA MARIA PB PINOT N 75x6</v>
          </cell>
          <cell r="D3357" t="str">
            <v>Villa Maria Private Bin Pinot Noir, Marlborough</v>
          </cell>
          <cell r="E3357" t="str">
            <v>EA</v>
          </cell>
          <cell r="F3357">
            <v>6</v>
          </cell>
          <cell r="G3357" t="str">
            <v>75 cl x 6</v>
          </cell>
          <cell r="H3357" t="str">
            <v>S</v>
          </cell>
          <cell r="I3357" t="str">
            <v>New Zealand</v>
          </cell>
          <cell r="J3357" t="str">
            <v>New Zealand</v>
          </cell>
          <cell r="K3357" t="str">
            <v>Marlborough</v>
          </cell>
          <cell r="M3357" t="str">
            <v>Better</v>
          </cell>
          <cell r="N3357">
            <v>5.4225000000000003</v>
          </cell>
          <cell r="O3357">
            <v>2.6718999999999999</v>
          </cell>
        </row>
        <row r="3358">
          <cell r="B3358">
            <v>39676</v>
          </cell>
          <cell r="C3358" t="str">
            <v>VILLA MARIA BLUSH SAUV 75X6</v>
          </cell>
          <cell r="D3358" t="str">
            <v>Villa Maria Blush Sauvignon, New Zealand</v>
          </cell>
          <cell r="E3358" t="str">
            <v>EA</v>
          </cell>
          <cell r="F3358">
            <v>6</v>
          </cell>
          <cell r="G3358" t="str">
            <v>75 cl x 6</v>
          </cell>
          <cell r="H3358" t="str">
            <v>S</v>
          </cell>
          <cell r="I3358" t="str">
            <v>New Zealand</v>
          </cell>
          <cell r="J3358" t="str">
            <v>New Zealand</v>
          </cell>
          <cell r="K3358" t="str">
            <v>New Zealand</v>
          </cell>
          <cell r="L3358" t="str">
            <v>Still Rose</v>
          </cell>
          <cell r="M3358" t="str">
            <v>Good</v>
          </cell>
          <cell r="N3358">
            <v>4.3560999999999996</v>
          </cell>
          <cell r="O3358">
            <v>2.6718999999999999</v>
          </cell>
        </row>
        <row r="3359">
          <cell r="B3359">
            <v>40799</v>
          </cell>
          <cell r="C3359" t="str">
            <v>VILLA MARIA PB SAUV WHITB 75X6</v>
          </cell>
          <cell r="D3359" t="str">
            <v>Villa Maria Private Bin Sauvignon Blanc, Marlborough (Whitbread only)</v>
          </cell>
          <cell r="E3359" t="str">
            <v>EA</v>
          </cell>
          <cell r="F3359">
            <v>6</v>
          </cell>
          <cell r="G3359" t="str">
            <v>75 cl x 6</v>
          </cell>
          <cell r="H3359" t="str">
            <v>U</v>
          </cell>
          <cell r="I3359" t="str">
            <v>New Zealand</v>
          </cell>
          <cell r="J3359" t="str">
            <v>New Zealand</v>
          </cell>
          <cell r="K3359" t="str">
            <v>Marlborough</v>
          </cell>
          <cell r="M3359" t="str">
            <v>Good</v>
          </cell>
          <cell r="N3359">
            <v>4.3301999999999996</v>
          </cell>
          <cell r="O3359">
            <v>2.6718999999999999</v>
          </cell>
        </row>
        <row r="3360">
          <cell r="B3360">
            <v>42669</v>
          </cell>
          <cell r="C3360" t="str">
            <v>VILLA MARIA PB SAUV ASSEM 75X6</v>
          </cell>
          <cell r="D3360" t="str">
            <v>Villa Maria Private Bin Sauvignon Blanc, Marlborough (Assembly Direct)</v>
          </cell>
          <cell r="E3360" t="str">
            <v>EA</v>
          </cell>
          <cell r="F3360">
            <v>6</v>
          </cell>
          <cell r="G3360" t="str">
            <v>75 cl x 6</v>
          </cell>
          <cell r="H3360" t="str">
            <v>U</v>
          </cell>
          <cell r="I3360" t="str">
            <v>New Zealand</v>
          </cell>
          <cell r="J3360" t="str">
            <v>New Zealand</v>
          </cell>
          <cell r="K3360" t="str">
            <v>Marlborough</v>
          </cell>
          <cell r="M3360" t="str">
            <v>Good</v>
          </cell>
          <cell r="N3360">
            <v>3.9047999999999998</v>
          </cell>
          <cell r="O3360">
            <v>2.6718999999999999</v>
          </cell>
        </row>
        <row r="3361">
          <cell r="B3361">
            <v>29472</v>
          </cell>
          <cell r="C3361" t="str">
            <v>VILLA MARIA PB SAUV 37.5X12</v>
          </cell>
          <cell r="D3361" t="str">
            <v>Villa Maria Private Bin Sauvignon Blanc, Marlborough</v>
          </cell>
          <cell r="E3361" t="str">
            <v>EA</v>
          </cell>
          <cell r="F3361">
            <v>12</v>
          </cell>
          <cell r="G3361" t="str">
            <v>37.5 cl x 12</v>
          </cell>
          <cell r="H3361" t="str">
            <v>U</v>
          </cell>
          <cell r="I3361" t="str">
            <v>New Zealand</v>
          </cell>
          <cell r="J3361" t="str">
            <v>New Zealand</v>
          </cell>
          <cell r="K3361" t="str">
            <v>Marlborough</v>
          </cell>
          <cell r="L3361" t="str">
            <v>Still White</v>
          </cell>
          <cell r="M3361" t="str">
            <v>Good</v>
          </cell>
          <cell r="N3361">
            <v>2.7132000000000001</v>
          </cell>
          <cell r="O3361">
            <v>1.3359000000000001</v>
          </cell>
        </row>
        <row r="3362">
          <cell r="B3362">
            <v>10315</v>
          </cell>
          <cell r="C3362" t="str">
            <v>V MARIA CLIFFORD BAY 75x6</v>
          </cell>
          <cell r="D3362" t="str">
            <v>Villa Maria Clifford Bay Reserve Sauvignon Blanc, Marlborough</v>
          </cell>
          <cell r="E3362" t="str">
            <v>EA</v>
          </cell>
          <cell r="F3362">
            <v>6</v>
          </cell>
          <cell r="G3362" t="str">
            <v>75 cl x 6</v>
          </cell>
          <cell r="H3362" t="str">
            <v>S</v>
          </cell>
          <cell r="I3362" t="str">
            <v>New Zealand</v>
          </cell>
          <cell r="J3362" t="str">
            <v>New Zealand</v>
          </cell>
          <cell r="K3362" t="str">
            <v>Marlborough</v>
          </cell>
          <cell r="M3362" t="str">
            <v>Better</v>
          </cell>
          <cell r="N3362">
            <v>6.0525000000000002</v>
          </cell>
          <cell r="O3362">
            <v>2.6718999999999999</v>
          </cell>
        </row>
        <row r="3363">
          <cell r="B3363">
            <v>12049</v>
          </cell>
          <cell r="C3363" t="str">
            <v>VILLA MARIA RES PINOT N 75x6</v>
          </cell>
          <cell r="D3363" t="str">
            <v>Villa Maria Pinot Noir Reserve, Marlborough</v>
          </cell>
          <cell r="E3363" t="str">
            <v>EA</v>
          </cell>
          <cell r="F3363">
            <v>6</v>
          </cell>
          <cell r="G3363" t="str">
            <v>75 cl x 6</v>
          </cell>
          <cell r="H3363" t="str">
            <v>S</v>
          </cell>
          <cell r="I3363" t="str">
            <v>New Zealand</v>
          </cell>
          <cell r="J3363" t="str">
            <v>New Zealand</v>
          </cell>
          <cell r="K3363" t="str">
            <v>Marlborough</v>
          </cell>
          <cell r="M3363" t="str">
            <v>Better</v>
          </cell>
          <cell r="N3363">
            <v>9.3092000000000006</v>
          </cell>
          <cell r="O3363">
            <v>2.6718999999999999</v>
          </cell>
        </row>
        <row r="3364">
          <cell r="B3364">
            <v>29099</v>
          </cell>
          <cell r="C3364" t="str">
            <v>VILLA MARIA RES RIES 37.5x6</v>
          </cell>
          <cell r="D3364" t="str">
            <v>Villa Maria Reserve Noble Riesling Botrytis Selection, Marlborough</v>
          </cell>
          <cell r="E3364" t="str">
            <v>EA</v>
          </cell>
          <cell r="F3364">
            <v>6</v>
          </cell>
          <cell r="G3364" t="str">
            <v>37.5 cl x 6</v>
          </cell>
          <cell r="H3364" t="str">
            <v>U</v>
          </cell>
          <cell r="I3364" t="str">
            <v>New Zealand</v>
          </cell>
          <cell r="J3364" t="str">
            <v>New Zealand</v>
          </cell>
          <cell r="K3364" t="str">
            <v>Marlborough</v>
          </cell>
          <cell r="L3364" t="str">
            <v>Still White</v>
          </cell>
          <cell r="M3364" t="str">
            <v>Good</v>
          </cell>
          <cell r="N3364">
            <v>10.6355</v>
          </cell>
          <cell r="O3364">
            <v>1.1222000000000001</v>
          </cell>
        </row>
        <row r="3365">
          <cell r="B3365">
            <v>41817</v>
          </cell>
          <cell r="C3365" t="str">
            <v>FW ROUX VOUGEO 1R PT VG19 75X6</v>
          </cell>
          <cell r="D3365" t="str">
            <v>Domaine Roux Vougeot 1er Cru Les Petits Vougeot 2019</v>
          </cell>
          <cell r="E3365" t="str">
            <v>EA</v>
          </cell>
          <cell r="F3365">
            <v>6</v>
          </cell>
          <cell r="G3365" t="str">
            <v>75 cl x 6</v>
          </cell>
          <cell r="H3365" t="str">
            <v>U</v>
          </cell>
          <cell r="I3365" t="str">
            <v>France</v>
          </cell>
          <cell r="J3365" t="str">
            <v>France</v>
          </cell>
          <cell r="K3365" t="str">
            <v>Burgundy</v>
          </cell>
          <cell r="M3365" t="str">
            <v>Fine Wine</v>
          </cell>
          <cell r="N3365">
            <v>48.722200000000001</v>
          </cell>
          <cell r="O3365">
            <v>2.6718999999999999</v>
          </cell>
        </row>
        <row r="3366">
          <cell r="B3366">
            <v>43499</v>
          </cell>
          <cell r="C3366" t="str">
            <v>ROUX CHASSAGNE 1R MACH 20 75X6</v>
          </cell>
          <cell r="D3366" t="str">
            <v>Chassagne-Montrachet 1er Cru Macherelles Domaine Roux 2020</v>
          </cell>
          <cell r="E3366" t="str">
            <v>EA</v>
          </cell>
          <cell r="F3366">
            <v>6</v>
          </cell>
          <cell r="G3366" t="str">
            <v>75 cl x 6</v>
          </cell>
          <cell r="H3366" t="str">
            <v>U</v>
          </cell>
          <cell r="I3366" t="str">
            <v>Spain</v>
          </cell>
          <cell r="J3366" t="str">
            <v>France</v>
          </cell>
          <cell r="K3366" t="str">
            <v>Burgundy</v>
          </cell>
          <cell r="M3366" t="str">
            <v>Best</v>
          </cell>
          <cell r="N3366">
            <v>48.654299999999999</v>
          </cell>
          <cell r="O3366">
            <v>2.6718999999999999</v>
          </cell>
        </row>
        <row r="3367">
          <cell r="B3367">
            <v>44399</v>
          </cell>
          <cell r="C3367" t="str">
            <v>ROUX VOUGEOT 1R PT VOUG20 75X6</v>
          </cell>
          <cell r="D3367" t="str">
            <v>Domaine Roux Vougeot 1er Cru Les Petits Vougeot 2020</v>
          </cell>
          <cell r="E3367" t="str">
            <v>EA</v>
          </cell>
          <cell r="F3367">
            <v>6</v>
          </cell>
          <cell r="G3367" t="str">
            <v>75 cl x 6</v>
          </cell>
          <cell r="H3367" t="str">
            <v>S</v>
          </cell>
          <cell r="I3367" t="str">
            <v>France</v>
          </cell>
          <cell r="J3367" t="str">
            <v>France</v>
          </cell>
          <cell r="K3367" t="str">
            <v>Burgundy</v>
          </cell>
          <cell r="M3367" t="str">
            <v>Fine Wine</v>
          </cell>
          <cell r="N3367">
            <v>48.8752</v>
          </cell>
          <cell r="O3367">
            <v>2.6718999999999999</v>
          </cell>
        </row>
        <row r="3368">
          <cell r="B3368">
            <v>45104</v>
          </cell>
          <cell r="C3368" t="str">
            <v>ROUX ST AUB 1R CHATENI 21 75X6</v>
          </cell>
          <cell r="D3368" t="str">
            <v>St Aubin 1er Cru La Chateniere Domaine Roux 2021</v>
          </cell>
          <cell r="E3368" t="str">
            <v>EA</v>
          </cell>
          <cell r="F3368">
            <v>6</v>
          </cell>
          <cell r="G3368" t="str">
            <v>75 cl x 6</v>
          </cell>
          <cell r="H3368" t="str">
            <v>S</v>
          </cell>
          <cell r="I3368" t="str">
            <v>France</v>
          </cell>
          <cell r="J3368" t="str">
            <v>France</v>
          </cell>
          <cell r="K3368" t="str">
            <v>Burgundy</v>
          </cell>
          <cell r="M3368" t="str">
            <v>Best</v>
          </cell>
          <cell r="N3368">
            <v>26.792400000000001</v>
          </cell>
          <cell r="O3368">
            <v>2.6718999999999999</v>
          </cell>
        </row>
        <row r="3369">
          <cell r="B3369">
            <v>45904</v>
          </cell>
          <cell r="C3369" t="str">
            <v>ROUX CHASSAGNE 1R MACH 22 75X6</v>
          </cell>
          <cell r="D3369" t="str">
            <v>Chassagne-Montrachet 1er Cru Macherelles Domaine Roux 2022</v>
          </cell>
          <cell r="E3369" t="str">
            <v>EA</v>
          </cell>
          <cell r="F3369">
            <v>6</v>
          </cell>
          <cell r="G3369" t="str">
            <v>75 cl x 6</v>
          </cell>
          <cell r="H3369" t="str">
            <v>S</v>
          </cell>
          <cell r="I3369" t="str">
            <v>Spain</v>
          </cell>
          <cell r="J3369" t="str">
            <v>France</v>
          </cell>
          <cell r="K3369" t="str">
            <v>Burgundy</v>
          </cell>
          <cell r="M3369" t="str">
            <v>Best</v>
          </cell>
          <cell r="N3369">
            <v>39.8551</v>
          </cell>
          <cell r="O3369">
            <v>2.6718999999999999</v>
          </cell>
        </row>
        <row r="3370">
          <cell r="B3370">
            <v>46717</v>
          </cell>
          <cell r="C3370" t="str">
            <v>FW ROUX VOUGEO 1R PT VG21 75X6</v>
          </cell>
          <cell r="D3370" t="str">
            <v>Domaine Roux Vougeot 1er Cru Les Petits Vougeot 2021</v>
          </cell>
          <cell r="E3370" t="str">
            <v>EA</v>
          </cell>
          <cell r="F3370">
            <v>6</v>
          </cell>
          <cell r="G3370" t="str">
            <v>75 cl x 6</v>
          </cell>
          <cell r="H3370" t="str">
            <v>S</v>
          </cell>
          <cell r="I3370" t="str">
            <v>France</v>
          </cell>
          <cell r="J3370" t="str">
            <v>France</v>
          </cell>
          <cell r="K3370" t="str">
            <v>Burgundy</v>
          </cell>
          <cell r="L3370" t="str">
            <v>Still Red</v>
          </cell>
          <cell r="M3370" t="str">
            <v>Fine Wine</v>
          </cell>
          <cell r="N3370">
            <v>48.8752</v>
          </cell>
          <cell r="O3370">
            <v>2.6718999999999999</v>
          </cell>
        </row>
        <row r="3371">
          <cell r="B3371">
            <v>72794</v>
          </cell>
          <cell r="C3371" t="str">
            <v>FW ROUX 1R PT VOUG 17 75X6</v>
          </cell>
          <cell r="D3371" t="str">
            <v>Domaine Roux Vougeot 1er Cru Les Petits Vougeot 2017</v>
          </cell>
          <cell r="E3371" t="str">
            <v>EA</v>
          </cell>
          <cell r="F3371">
            <v>6</v>
          </cell>
          <cell r="G3371" t="str">
            <v>75 cl x 6</v>
          </cell>
          <cell r="H3371" t="str">
            <v>U</v>
          </cell>
          <cell r="I3371" t="str">
            <v>France</v>
          </cell>
          <cell r="J3371" t="str">
            <v>France</v>
          </cell>
          <cell r="K3371" t="str">
            <v>Burgundy</v>
          </cell>
          <cell r="M3371" t="str">
            <v>Best</v>
          </cell>
          <cell r="N3371">
            <v>26.851500000000001</v>
          </cell>
          <cell r="O3371">
            <v>2.6718999999999999</v>
          </cell>
        </row>
        <row r="3372">
          <cell r="B3372">
            <v>74495</v>
          </cell>
          <cell r="C3372" t="str">
            <v>FW ROUX CHASS 1R MACH 18 75X6</v>
          </cell>
          <cell r="D3372" t="str">
            <v>Chassagne-Montrachet 1er Cru Macherelles Domaine Roux 2018</v>
          </cell>
          <cell r="E3372" t="str">
            <v>EA</v>
          </cell>
          <cell r="F3372">
            <v>6</v>
          </cell>
          <cell r="G3372" t="str">
            <v>75 cl x 6</v>
          </cell>
          <cell r="H3372" t="str">
            <v>U</v>
          </cell>
          <cell r="I3372" t="str">
            <v>France</v>
          </cell>
          <cell r="J3372" t="str">
            <v>France</v>
          </cell>
          <cell r="K3372" t="str">
            <v>Burgundy</v>
          </cell>
          <cell r="M3372" t="str">
            <v>Best</v>
          </cell>
          <cell r="N3372">
            <v>39.923000000000002</v>
          </cell>
          <cell r="O3372">
            <v>2.6718999999999999</v>
          </cell>
        </row>
        <row r="3373">
          <cell r="B3373">
            <v>74618</v>
          </cell>
          <cell r="C3373" t="str">
            <v>ROUX ST AUB 1R CHATENI 18 75X6</v>
          </cell>
          <cell r="D3373" t="str">
            <v>St Aubin 1er Cru La Chateniere Domaine Roux 2018</v>
          </cell>
          <cell r="E3373" t="str">
            <v>EA</v>
          </cell>
          <cell r="F3373">
            <v>6</v>
          </cell>
          <cell r="G3373" t="str">
            <v>75 cl x 6</v>
          </cell>
          <cell r="H3373" t="str">
            <v>U</v>
          </cell>
          <cell r="I3373" t="str">
            <v>France</v>
          </cell>
          <cell r="J3373" t="str">
            <v>France</v>
          </cell>
          <cell r="K3373" t="str">
            <v>Burgundy</v>
          </cell>
          <cell r="M3373" t="str">
            <v>Best</v>
          </cell>
          <cell r="N3373">
            <v>26.792400000000001</v>
          </cell>
          <cell r="O3373">
            <v>2.6718999999999999</v>
          </cell>
        </row>
        <row r="3374">
          <cell r="B3374">
            <v>76180</v>
          </cell>
          <cell r="C3374" t="str">
            <v>FW ROUX VOUGEO 1R PT VG18 75X6</v>
          </cell>
          <cell r="D3374" t="str">
            <v>Domaine Roux Vougeot 1er Cru Les Petits Vougeot 2018</v>
          </cell>
          <cell r="E3374" t="str">
            <v>EA</v>
          </cell>
          <cell r="F3374">
            <v>6</v>
          </cell>
          <cell r="G3374" t="str">
            <v>75 cl x 6</v>
          </cell>
          <cell r="H3374" t="str">
            <v>U</v>
          </cell>
          <cell r="I3374" t="str">
            <v>France</v>
          </cell>
          <cell r="J3374" t="str">
            <v>France</v>
          </cell>
          <cell r="K3374" t="str">
            <v>Burgundy</v>
          </cell>
          <cell r="M3374" t="str">
            <v>Fine Wine</v>
          </cell>
          <cell r="N3374">
            <v>32.7485</v>
          </cell>
          <cell r="O3374">
            <v>2.6718999999999999</v>
          </cell>
        </row>
        <row r="3375">
          <cell r="B3375">
            <v>24185</v>
          </cell>
          <cell r="C3375" t="str">
            <v>STOWELLS CHILE CAB MER 187x12</v>
          </cell>
          <cell r="D3375" t="str">
            <v>Stowells Cabernet-Merlot, Central Valley</v>
          </cell>
          <cell r="E3375" t="str">
            <v>CS</v>
          </cell>
          <cell r="F3375">
            <v>1</v>
          </cell>
          <cell r="G3375" t="str">
            <v>187 ml  x 12</v>
          </cell>
          <cell r="H3375" t="str">
            <v>U</v>
          </cell>
          <cell r="I3375" t="str">
            <v>Chile</v>
          </cell>
          <cell r="J3375" t="str">
            <v>Chile</v>
          </cell>
          <cell r="K3375" t="str">
            <v>Central Valley</v>
          </cell>
          <cell r="L3375" t="str">
            <v>Still Red</v>
          </cell>
          <cell r="M3375" t="str">
            <v>Price Fighter</v>
          </cell>
          <cell r="N3375">
            <v>6.3156999999999996</v>
          </cell>
          <cell r="O3375">
            <v>7.9943</v>
          </cell>
        </row>
        <row r="3376">
          <cell r="B3376">
            <v>24187</v>
          </cell>
          <cell r="C3376" t="str">
            <v>STOWELLS ITA PINOT GRIG 187x12</v>
          </cell>
          <cell r="D3376" t="str">
            <v>Stowells Pinot Grigio, Veneto</v>
          </cell>
          <cell r="E3376" t="str">
            <v>CS</v>
          </cell>
          <cell r="F3376">
            <v>1</v>
          </cell>
          <cell r="G3376" t="str">
            <v>187 ml  x 12</v>
          </cell>
          <cell r="H3376" t="str">
            <v>S</v>
          </cell>
          <cell r="I3376" t="str">
            <v>Italy</v>
          </cell>
          <cell r="J3376" t="str">
            <v>Italy</v>
          </cell>
          <cell r="K3376" t="str">
            <v>Veneto</v>
          </cell>
          <cell r="L3376" t="str">
            <v>Still White</v>
          </cell>
          <cell r="M3376" t="str">
            <v>Price Fighter</v>
          </cell>
          <cell r="N3376">
            <v>8.1542999999999992</v>
          </cell>
          <cell r="O3376">
            <v>7.9943</v>
          </cell>
        </row>
        <row r="3377">
          <cell r="B3377">
            <v>27229</v>
          </cell>
          <cell r="C3377" t="str">
            <v>STOWELLS CHILE SAUV BLA 187x12</v>
          </cell>
          <cell r="D3377" t="str">
            <v>Stowells Sauvignon Blanc, Central Valley</v>
          </cell>
          <cell r="E3377" t="str">
            <v>CS</v>
          </cell>
          <cell r="F3377">
            <v>1</v>
          </cell>
          <cell r="G3377" t="str">
            <v>187 ml  x 12</v>
          </cell>
          <cell r="H3377" t="str">
            <v>S</v>
          </cell>
          <cell r="I3377" t="str">
            <v>Chile</v>
          </cell>
          <cell r="J3377" t="str">
            <v>Chile</v>
          </cell>
          <cell r="K3377" t="str">
            <v>Central Valley</v>
          </cell>
          <cell r="L3377" t="str">
            <v>Still White</v>
          </cell>
          <cell r="M3377" t="str">
            <v>Price Fighter</v>
          </cell>
          <cell r="N3377">
            <v>8.8142999999999994</v>
          </cell>
          <cell r="O3377">
            <v>7.9943</v>
          </cell>
        </row>
        <row r="3378">
          <cell r="B3378">
            <v>27232</v>
          </cell>
          <cell r="C3378" t="str">
            <v>STOWELLS USA WHITE ZINF 187x12</v>
          </cell>
          <cell r="D3378" t="str">
            <v>Stowells White Zinfandel, California</v>
          </cell>
          <cell r="E3378" t="str">
            <v>CS</v>
          </cell>
          <cell r="F3378">
            <v>1</v>
          </cell>
          <cell r="G3378" t="str">
            <v>187 ml  x 12</v>
          </cell>
          <cell r="H3378" t="str">
            <v>U</v>
          </cell>
          <cell r="I3378" t="str">
            <v>United States</v>
          </cell>
          <cell r="J3378" t="str">
            <v>USA</v>
          </cell>
          <cell r="K3378" t="str">
            <v>California</v>
          </cell>
          <cell r="L3378" t="str">
            <v>Still Rose</v>
          </cell>
          <cell r="M3378" t="str">
            <v>Price Fighter</v>
          </cell>
          <cell r="N3378">
            <v>8.6234000000000002</v>
          </cell>
          <cell r="O3378">
            <v>6.7152000000000003</v>
          </cell>
        </row>
        <row r="3379">
          <cell r="B3379">
            <v>27070</v>
          </cell>
          <cell r="C3379" t="str">
            <v>JADOT MACON LUGNY 75x6</v>
          </cell>
          <cell r="D3379" t="str">
            <v>Mâcon-Lugny Les Petites Pierres, Louis Jadot</v>
          </cell>
          <cell r="E3379" t="str">
            <v>EA</v>
          </cell>
          <cell r="F3379">
            <v>6</v>
          </cell>
          <cell r="G3379" t="str">
            <v>75 cl x 6</v>
          </cell>
          <cell r="H3379" t="str">
            <v>S</v>
          </cell>
          <cell r="I3379" t="str">
            <v>France</v>
          </cell>
          <cell r="J3379" t="str">
            <v>France</v>
          </cell>
          <cell r="K3379" t="str">
            <v>Burgundy</v>
          </cell>
          <cell r="L3379" t="str">
            <v>Still White</v>
          </cell>
          <cell r="M3379" t="str">
            <v>Better</v>
          </cell>
          <cell r="N3379">
            <v>7.2099000000000002</v>
          </cell>
          <cell r="O3379">
            <v>2.6718999999999999</v>
          </cell>
        </row>
        <row r="3380">
          <cell r="B3380">
            <v>27071</v>
          </cell>
          <cell r="C3380" t="str">
            <v>JADOT MACON VILLAGE BLANC 75x6</v>
          </cell>
          <cell r="D3380" t="str">
            <v>Mâcon-Villages Domaine de la Grange Magnien, Louis Jadot</v>
          </cell>
          <cell r="E3380" t="str">
            <v>EA</v>
          </cell>
          <cell r="F3380">
            <v>6</v>
          </cell>
          <cell r="G3380" t="str">
            <v>75 cl x 6</v>
          </cell>
          <cell r="H3380" t="str">
            <v>S</v>
          </cell>
          <cell r="I3380" t="str">
            <v>France</v>
          </cell>
          <cell r="J3380" t="str">
            <v>France</v>
          </cell>
          <cell r="K3380" t="str">
            <v>Burgundy</v>
          </cell>
          <cell r="L3380" t="str">
            <v>Still White</v>
          </cell>
          <cell r="M3380" t="str">
            <v>Good</v>
          </cell>
          <cell r="N3380">
            <v>6.0650000000000004</v>
          </cell>
          <cell r="O3380">
            <v>2.6718999999999999</v>
          </cell>
        </row>
        <row r="3381">
          <cell r="B3381">
            <v>27099</v>
          </cell>
          <cell r="C3381" t="str">
            <v>JADOT POUILLY FUISSE 75x6</v>
          </cell>
          <cell r="D3381" t="str">
            <v>Pouilly-Fuissé Les Petites Pierres, Louis Jadot</v>
          </cell>
          <cell r="E3381" t="str">
            <v>EA</v>
          </cell>
          <cell r="F3381">
            <v>6</v>
          </cell>
          <cell r="G3381" t="str">
            <v>75 cl x 6</v>
          </cell>
          <cell r="H3381" t="str">
            <v>S</v>
          </cell>
          <cell r="I3381" t="str">
            <v>France</v>
          </cell>
          <cell r="J3381" t="str">
            <v>France</v>
          </cell>
          <cell r="K3381" t="str">
            <v>Burgundy</v>
          </cell>
          <cell r="L3381" t="str">
            <v>Still White</v>
          </cell>
          <cell r="M3381" t="str">
            <v>Best</v>
          </cell>
          <cell r="N3381">
            <v>16.4099</v>
          </cell>
          <cell r="O3381">
            <v>2.6718999999999999</v>
          </cell>
        </row>
        <row r="3382">
          <cell r="B3382">
            <v>27104</v>
          </cell>
          <cell r="C3382" t="str">
            <v>JADOT SAINT VERAN 75x6</v>
          </cell>
          <cell r="D3382" t="str">
            <v>Saint Véran Chapelle aux Loups, Louis Jadot</v>
          </cell>
          <cell r="E3382" t="str">
            <v>EA</v>
          </cell>
          <cell r="F3382">
            <v>6</v>
          </cell>
          <cell r="G3382" t="str">
            <v>75 cl x 6</v>
          </cell>
          <cell r="H3382" t="str">
            <v>S</v>
          </cell>
          <cell r="I3382" t="str">
            <v>France</v>
          </cell>
          <cell r="J3382" t="str">
            <v>France</v>
          </cell>
          <cell r="K3382" t="str">
            <v>Burgundy</v>
          </cell>
          <cell r="L3382" t="str">
            <v>Still White</v>
          </cell>
          <cell r="M3382" t="str">
            <v>Better</v>
          </cell>
          <cell r="N3382">
            <v>11.3766</v>
          </cell>
          <cell r="O3382">
            <v>2.6718999999999999</v>
          </cell>
        </row>
        <row r="3383">
          <cell r="B3383">
            <v>44303</v>
          </cell>
          <cell r="C3383" t="str">
            <v>JADOT MACON LUGNY BOUCHET 75X6</v>
          </cell>
          <cell r="D3383" t="str">
            <v xml:space="preserve">Macon-Lugny Domaine Du Bouchet Louis Jadot    
</v>
          </cell>
          <cell r="E3383" t="str">
            <v>EA</v>
          </cell>
          <cell r="F3383">
            <v>6</v>
          </cell>
          <cell r="G3383" t="str">
            <v>75 cl x 6</v>
          </cell>
          <cell r="H3383" t="str">
            <v>S</v>
          </cell>
          <cell r="I3383" t="str">
            <v>France</v>
          </cell>
          <cell r="J3383" t="str">
            <v>France</v>
          </cell>
          <cell r="K3383" t="str">
            <v>Burgundy</v>
          </cell>
          <cell r="L3383" t="str">
            <v>Still White</v>
          </cell>
          <cell r="M3383" t="str">
            <v>Better</v>
          </cell>
          <cell r="N3383">
            <v>9.3280999999999992</v>
          </cell>
          <cell r="O3383">
            <v>2.6718999999999999</v>
          </cell>
        </row>
        <row r="3384">
          <cell r="B3384">
            <v>44479</v>
          </cell>
          <cell r="C3384" t="str">
            <v>JADOT POUILLY FUISSE 37.5x12</v>
          </cell>
          <cell r="D3384" t="str">
            <v>Pouilly-Fuisse Louis Jadot 2021</v>
          </cell>
          <cell r="E3384" t="str">
            <v>EA</v>
          </cell>
          <cell r="F3384">
            <v>12</v>
          </cell>
          <cell r="G3384" t="str">
            <v>37.5 cl x 12</v>
          </cell>
          <cell r="H3384" t="str">
            <v>S</v>
          </cell>
          <cell r="I3384" t="str">
            <v>France</v>
          </cell>
          <cell r="J3384" t="str">
            <v>France</v>
          </cell>
          <cell r="K3384" t="str">
            <v>Burgundy</v>
          </cell>
          <cell r="L3384" t="str">
            <v>Still White</v>
          </cell>
          <cell r="M3384" t="str">
            <v>Better</v>
          </cell>
          <cell r="N3384">
            <v>8.6967999999999996</v>
          </cell>
          <cell r="O3384">
            <v>1.3359000000000001</v>
          </cell>
        </row>
        <row r="3385">
          <cell r="B3385">
            <v>33084</v>
          </cell>
          <cell r="C3385" t="str">
            <v>THE GUV'NOR 75x6</v>
          </cell>
          <cell r="D3385" t="str">
            <v>The Guv'nor, Spain, Felix Solis</v>
          </cell>
          <cell r="E3385" t="str">
            <v>EA</v>
          </cell>
          <cell r="F3385">
            <v>6</v>
          </cell>
          <cell r="G3385" t="str">
            <v>75 cl x 6</v>
          </cell>
          <cell r="H3385" t="str">
            <v>S</v>
          </cell>
          <cell r="I3385" t="str">
            <v>Spain</v>
          </cell>
          <cell r="J3385" t="str">
            <v>Spain</v>
          </cell>
          <cell r="K3385" t="str">
            <v>Spain</v>
          </cell>
          <cell r="L3385" t="str">
            <v>Still Red</v>
          </cell>
          <cell r="M3385" t="str">
            <v>Good</v>
          </cell>
          <cell r="N3385">
            <v>2.0929000000000002</v>
          </cell>
          <cell r="O3385">
            <v>2.6718999999999999</v>
          </cell>
        </row>
        <row r="3386">
          <cell r="B3386">
            <v>33187</v>
          </cell>
          <cell r="C3386" t="str">
            <v>FEUDI SALENTINI NEGROMARO 75X6</v>
          </cell>
          <cell r="D3386" t="str">
            <v>Feudi Salentini 125 Negroamaro del Salento</v>
          </cell>
          <cell r="E3386" t="str">
            <v>EA</v>
          </cell>
          <cell r="F3386">
            <v>6</v>
          </cell>
          <cell r="G3386" t="str">
            <v>75 cl x 6</v>
          </cell>
          <cell r="H3386" t="str">
            <v>S</v>
          </cell>
          <cell r="I3386" t="str">
            <v>Italy</v>
          </cell>
          <cell r="J3386" t="str">
            <v>Italy</v>
          </cell>
          <cell r="K3386" t="str">
            <v>Puglia</v>
          </cell>
          <cell r="L3386" t="str">
            <v>Still Red</v>
          </cell>
          <cell r="M3386" t="str">
            <v>Good</v>
          </cell>
          <cell r="N3386">
            <v>3.6802000000000001</v>
          </cell>
          <cell r="O3386">
            <v>2.6718999999999999</v>
          </cell>
        </row>
        <row r="3387">
          <cell r="B3387">
            <v>33188</v>
          </cell>
          <cell r="C3387" t="str">
            <v>FEUDI SALENTINI GOCCE 75X6</v>
          </cell>
          <cell r="D3387" t="str">
            <v>Primitivo del Manduria, Gocce, Feudi Salentini</v>
          </cell>
          <cell r="E3387" t="str">
            <v>EA</v>
          </cell>
          <cell r="F3387">
            <v>6</v>
          </cell>
          <cell r="G3387" t="str">
            <v>75 cl x 6</v>
          </cell>
          <cell r="H3387" t="str">
            <v>S</v>
          </cell>
          <cell r="I3387" t="str">
            <v>Italy</v>
          </cell>
          <cell r="J3387" t="str">
            <v>Italy</v>
          </cell>
          <cell r="K3387" t="str">
            <v>Puglia</v>
          </cell>
          <cell r="L3387" t="str">
            <v>Still Red</v>
          </cell>
          <cell r="M3387" t="str">
            <v>Better</v>
          </cell>
          <cell r="N3387">
            <v>8.8732000000000006</v>
          </cell>
          <cell r="O3387">
            <v>2.6718999999999999</v>
          </cell>
        </row>
        <row r="3388">
          <cell r="B3388">
            <v>33189</v>
          </cell>
          <cell r="C3388" t="str">
            <v>FEUDI SALENTINI PRIMITIVO 75X6</v>
          </cell>
          <cell r="D3388" t="str">
            <v>Feudi Salentini 125 Primitivo del Salento</v>
          </cell>
          <cell r="E3388" t="str">
            <v>EA</v>
          </cell>
          <cell r="F3388">
            <v>6</v>
          </cell>
          <cell r="G3388" t="str">
            <v>75 cl x 6</v>
          </cell>
          <cell r="H3388" t="str">
            <v>S</v>
          </cell>
          <cell r="I3388" t="str">
            <v>Italy</v>
          </cell>
          <cell r="J3388" t="str">
            <v>Italy</v>
          </cell>
          <cell r="K3388" t="str">
            <v>Puglia</v>
          </cell>
          <cell r="L3388" t="str">
            <v>Still Red</v>
          </cell>
          <cell r="M3388" t="str">
            <v>Good</v>
          </cell>
          <cell r="N3388">
            <v>3.6802000000000001</v>
          </cell>
          <cell r="O3388">
            <v>2.6718999999999999</v>
          </cell>
        </row>
        <row r="3389">
          <cell r="B3389">
            <v>33190</v>
          </cell>
          <cell r="C3389" t="str">
            <v>FEUDI SALENTINI MALVASIA 75X6</v>
          </cell>
          <cell r="D3389" t="str">
            <v>Feudi Salentini 125 Malvasia del Salento</v>
          </cell>
          <cell r="E3389" t="str">
            <v>EA</v>
          </cell>
          <cell r="F3389">
            <v>6</v>
          </cell>
          <cell r="G3389" t="str">
            <v>75 cl x 6</v>
          </cell>
          <cell r="H3389" t="str">
            <v>U</v>
          </cell>
          <cell r="I3389" t="str">
            <v>Italy</v>
          </cell>
          <cell r="J3389" t="str">
            <v>Italy</v>
          </cell>
          <cell r="K3389" t="str">
            <v>Puglia</v>
          </cell>
          <cell r="L3389" t="str">
            <v>Still White</v>
          </cell>
          <cell r="M3389" t="str">
            <v>Good</v>
          </cell>
          <cell r="N3389">
            <v>3.6802000000000001</v>
          </cell>
          <cell r="O3389">
            <v>2.6718999999999999</v>
          </cell>
        </row>
        <row r="3390">
          <cell r="B3390">
            <v>45555</v>
          </cell>
          <cell r="C3390" t="str">
            <v>FEUDI SALENTINI VERDECA 75X6</v>
          </cell>
          <cell r="D3390" t="str">
            <v>Feudi Salentini Cala Verdeca, Salento</v>
          </cell>
          <cell r="E3390" t="str">
            <v>EA</v>
          </cell>
          <cell r="F3390">
            <v>6</v>
          </cell>
          <cell r="G3390" t="str">
            <v>75 cl x 6</v>
          </cell>
          <cell r="H3390" t="str">
            <v>S</v>
          </cell>
          <cell r="I3390" t="str">
            <v>Italy</v>
          </cell>
          <cell r="J3390" t="str">
            <v>Italy</v>
          </cell>
          <cell r="K3390" t="str">
            <v>Puglia</v>
          </cell>
          <cell r="L3390" t="str">
            <v>Still White</v>
          </cell>
          <cell r="M3390" t="str">
            <v>Good</v>
          </cell>
          <cell r="N3390">
            <v>3.1274999999999999</v>
          </cell>
          <cell r="O3390">
            <v>2.6718999999999999</v>
          </cell>
        </row>
        <row r="3391">
          <cell r="B3391">
            <v>45556</v>
          </cell>
          <cell r="C3391" t="str">
            <v>FEUDI S SUSUMANIELO ROSE 75X6</v>
          </cell>
          <cell r="D3391" t="str">
            <v>Feudi Salentini Susumaniello Rosato, Salento</v>
          </cell>
          <cell r="E3391" t="str">
            <v>EA</v>
          </cell>
          <cell r="F3391">
            <v>6</v>
          </cell>
          <cell r="G3391" t="str">
            <v>75 cl x 6</v>
          </cell>
          <cell r="H3391" t="str">
            <v>S</v>
          </cell>
          <cell r="I3391" t="str">
            <v>Italy</v>
          </cell>
          <cell r="J3391" t="str">
            <v>Italy</v>
          </cell>
          <cell r="K3391" t="str">
            <v>Puglia</v>
          </cell>
          <cell r="L3391" t="str">
            <v>Still Rose</v>
          </cell>
          <cell r="M3391" t="str">
            <v>Good</v>
          </cell>
          <cell r="N3391">
            <v>4.6626000000000003</v>
          </cell>
          <cell r="O3391">
            <v>2.6718999999999999</v>
          </cell>
        </row>
        <row r="3392">
          <cell r="B3392">
            <v>27074</v>
          </cell>
          <cell r="C3392" t="str">
            <v>JADOT FLEURIE PONCEREAU 75x6</v>
          </cell>
          <cell r="D3392" t="str">
            <v>Fleurie Poncereau, Louis Jadot</v>
          </cell>
          <cell r="E3392" t="str">
            <v>EA</v>
          </cell>
          <cell r="F3392">
            <v>6</v>
          </cell>
          <cell r="G3392" t="str">
            <v>75 cl x 6</v>
          </cell>
          <cell r="H3392" t="str">
            <v>S</v>
          </cell>
          <cell r="I3392" t="str">
            <v>France</v>
          </cell>
          <cell r="J3392" t="str">
            <v>France</v>
          </cell>
          <cell r="K3392" t="str">
            <v>Burgundy</v>
          </cell>
          <cell r="L3392" t="str">
            <v>Still Red</v>
          </cell>
          <cell r="M3392" t="str">
            <v>Better</v>
          </cell>
          <cell r="N3392">
            <v>9.8265999999999991</v>
          </cell>
          <cell r="O3392">
            <v>2.6718999999999999</v>
          </cell>
        </row>
        <row r="3393">
          <cell r="B3393">
            <v>27081</v>
          </cell>
          <cell r="C3393" t="str">
            <v>JADOT BEAUJOLAIS VILLAGES 75x6</v>
          </cell>
          <cell r="D3393" t="str">
            <v>Beaujolais-Villages Combe aux Jacques, Louis Jadot</v>
          </cell>
          <cell r="E3393" t="str">
            <v>EA</v>
          </cell>
          <cell r="F3393">
            <v>6</v>
          </cell>
          <cell r="G3393" t="str">
            <v>75 cl x 6</v>
          </cell>
          <cell r="H3393" t="str">
            <v>S</v>
          </cell>
          <cell r="I3393" t="str">
            <v>France</v>
          </cell>
          <cell r="J3393" t="str">
            <v>France</v>
          </cell>
          <cell r="K3393" t="str">
            <v>Burgundy</v>
          </cell>
          <cell r="L3393" t="str">
            <v>Still Red</v>
          </cell>
          <cell r="M3393" t="str">
            <v>Good</v>
          </cell>
          <cell r="N3393">
            <v>4.6066000000000003</v>
          </cell>
          <cell r="O3393">
            <v>2.6718999999999999</v>
          </cell>
        </row>
        <row r="3394">
          <cell r="B3394">
            <v>29178</v>
          </cell>
          <cell r="C3394" t="str">
            <v>BROUILLY JADOT 75x6</v>
          </cell>
          <cell r="D3394" t="str">
            <v>Brouilly Domaine Balloquet, Louis Jadot</v>
          </cell>
          <cell r="E3394" t="str">
            <v>EA</v>
          </cell>
          <cell r="F3394">
            <v>6</v>
          </cell>
          <cell r="G3394" t="str">
            <v>75 cl x 6</v>
          </cell>
          <cell r="H3394" t="str">
            <v>S</v>
          </cell>
          <cell r="I3394" t="str">
            <v>France</v>
          </cell>
          <cell r="J3394" t="str">
            <v>France</v>
          </cell>
          <cell r="K3394" t="str">
            <v>Burgundy</v>
          </cell>
          <cell r="L3394" t="str">
            <v>Still Red</v>
          </cell>
          <cell r="M3394" t="str">
            <v>Better</v>
          </cell>
          <cell r="N3394">
            <v>7.8933</v>
          </cell>
          <cell r="O3394">
            <v>2.6718999999999999</v>
          </cell>
        </row>
        <row r="3395">
          <cell r="B3395">
            <v>29234</v>
          </cell>
          <cell r="C3395" t="str">
            <v>JADOT BEAUJ VILLAGE 37.5X12</v>
          </cell>
          <cell r="D3395" t="str">
            <v>Beaujolais-Villages Combe aux Jacques, Louis Jadot</v>
          </cell>
          <cell r="E3395" t="str">
            <v>EA</v>
          </cell>
          <cell r="F3395">
            <v>12</v>
          </cell>
          <cell r="G3395" t="str">
            <v>37.5 cl x 12</v>
          </cell>
          <cell r="H3395" t="str">
            <v>S</v>
          </cell>
          <cell r="I3395" t="str">
            <v>France</v>
          </cell>
          <cell r="J3395" t="str">
            <v>France</v>
          </cell>
          <cell r="K3395" t="str">
            <v>Burgundy</v>
          </cell>
          <cell r="L3395" t="str">
            <v>Still Red</v>
          </cell>
          <cell r="M3395" t="str">
            <v>Good</v>
          </cell>
          <cell r="N3395">
            <v>2.6985000000000001</v>
          </cell>
          <cell r="O3395">
            <v>1.3359000000000001</v>
          </cell>
        </row>
        <row r="3396">
          <cell r="B3396">
            <v>27088</v>
          </cell>
          <cell r="C3396" t="str">
            <v>JADOT CHABLIS VALVAN 75X6</v>
          </cell>
          <cell r="D3396" t="str">
            <v>Chablis Cellier du Valvan, Louis Jadot</v>
          </cell>
          <cell r="E3396" t="str">
            <v>EA</v>
          </cell>
          <cell r="F3396">
            <v>6</v>
          </cell>
          <cell r="G3396" t="str">
            <v>75 cl x 6</v>
          </cell>
          <cell r="H3396" t="str">
            <v>S</v>
          </cell>
          <cell r="I3396" t="str">
            <v>France</v>
          </cell>
          <cell r="J3396" t="str">
            <v>France</v>
          </cell>
          <cell r="K3396" t="str">
            <v>Burgundy</v>
          </cell>
          <cell r="L3396" t="str">
            <v>Still White</v>
          </cell>
          <cell r="M3396" t="str">
            <v>Better</v>
          </cell>
          <cell r="N3396">
            <v>10.3499</v>
          </cell>
          <cell r="O3396">
            <v>2.6718999999999999</v>
          </cell>
        </row>
        <row r="3397">
          <cell r="B3397">
            <v>29179</v>
          </cell>
          <cell r="C3397" t="str">
            <v>JADOT CHABLIS BLANCHOT GC 75x6</v>
          </cell>
          <cell r="D3397" t="str">
            <v>Chablis Grand Cru Les Blanchots, Louis Jadot</v>
          </cell>
          <cell r="E3397" t="str">
            <v>EA</v>
          </cell>
          <cell r="F3397">
            <v>6</v>
          </cell>
          <cell r="G3397" t="str">
            <v>75 cl x 6</v>
          </cell>
          <cell r="H3397" t="str">
            <v>S</v>
          </cell>
          <cell r="I3397" t="str">
            <v>France</v>
          </cell>
          <cell r="J3397" t="str">
            <v>France</v>
          </cell>
          <cell r="K3397" t="str">
            <v>Burgundy</v>
          </cell>
          <cell r="L3397" t="str">
            <v>Still White</v>
          </cell>
          <cell r="M3397" t="str">
            <v>Best</v>
          </cell>
          <cell r="N3397">
            <v>41.643300000000004</v>
          </cell>
          <cell r="O3397">
            <v>2.6718999999999999</v>
          </cell>
        </row>
        <row r="3398">
          <cell r="B3398">
            <v>41632</v>
          </cell>
          <cell r="C3398" t="str">
            <v>CHABLIS CELLIER D VALLAN 150X3</v>
          </cell>
          <cell r="D3398" t="str">
            <v>Chablis Cellier du Valvan, Louis Jadot</v>
          </cell>
          <cell r="E3398" t="str">
            <v>EA</v>
          </cell>
          <cell r="F3398">
            <v>3</v>
          </cell>
          <cell r="G3398" t="str">
            <v>150cl x 3</v>
          </cell>
          <cell r="H3398" t="str">
            <v>S</v>
          </cell>
          <cell r="I3398" t="str">
            <v>France</v>
          </cell>
          <cell r="J3398" t="str">
            <v>France</v>
          </cell>
          <cell r="K3398" t="str">
            <v>Burgundy</v>
          </cell>
          <cell r="L3398" t="str">
            <v>Still White</v>
          </cell>
          <cell r="M3398" t="str">
            <v>Best</v>
          </cell>
          <cell r="N3398">
            <v>24.305599999999998</v>
          </cell>
          <cell r="O3398">
            <v>5.3437999999999999</v>
          </cell>
        </row>
        <row r="3399">
          <cell r="B3399">
            <v>27069</v>
          </cell>
          <cell r="C3399" t="str">
            <v>JADOT MEURSAULT 75x6</v>
          </cell>
          <cell r="D3399" t="str">
            <v>Meursault, Louis Jadot</v>
          </cell>
          <cell r="E3399" t="str">
            <v>EA</v>
          </cell>
          <cell r="F3399">
            <v>6</v>
          </cell>
          <cell r="G3399" t="str">
            <v>75 cl x 6</v>
          </cell>
          <cell r="H3399" t="str">
            <v>S</v>
          </cell>
          <cell r="I3399" t="str">
            <v>France</v>
          </cell>
          <cell r="J3399" t="str">
            <v>France</v>
          </cell>
          <cell r="K3399" t="str">
            <v>Burgundy</v>
          </cell>
          <cell r="L3399" t="str">
            <v>Still White</v>
          </cell>
          <cell r="M3399" t="str">
            <v>Best</v>
          </cell>
          <cell r="N3399">
            <v>30.493300000000001</v>
          </cell>
          <cell r="O3399">
            <v>2.6718999999999999</v>
          </cell>
        </row>
        <row r="3400">
          <cell r="B3400">
            <v>27077</v>
          </cell>
          <cell r="C3400" t="str">
            <v>JADOT COTE BEAUNE VILLAGE 75X6</v>
          </cell>
          <cell r="D3400" t="str">
            <v>Côte de Beaune-Villages Réserve des Jacobins, Louis Jadot</v>
          </cell>
          <cell r="E3400" t="str">
            <v>EA</v>
          </cell>
          <cell r="F3400">
            <v>6</v>
          </cell>
          <cell r="G3400" t="str">
            <v>75 cl x 6</v>
          </cell>
          <cell r="H3400" t="str">
            <v>S</v>
          </cell>
          <cell r="I3400" t="str">
            <v>France</v>
          </cell>
          <cell r="J3400" t="str">
            <v>France</v>
          </cell>
          <cell r="K3400" t="str">
            <v>Burgundy</v>
          </cell>
          <cell r="L3400" t="str">
            <v>Still Red</v>
          </cell>
          <cell r="M3400" t="str">
            <v>Better</v>
          </cell>
          <cell r="N3400">
            <v>11.2483</v>
          </cell>
          <cell r="O3400">
            <v>2.6718999999999999</v>
          </cell>
        </row>
        <row r="3401">
          <cell r="B3401">
            <v>27083</v>
          </cell>
          <cell r="C3401" t="str">
            <v>JADOT BEAUNE 1ER URSULES 75x6</v>
          </cell>
          <cell r="D3401" t="str">
            <v>Beaune 1er Cru Clos des Ursules, Domaine Louis Jadot</v>
          </cell>
          <cell r="E3401" t="str">
            <v>EA</v>
          </cell>
          <cell r="F3401">
            <v>6</v>
          </cell>
          <cell r="G3401" t="str">
            <v>75 cl x 6</v>
          </cell>
          <cell r="H3401" t="str">
            <v>S</v>
          </cell>
          <cell r="I3401" t="str">
            <v>France</v>
          </cell>
          <cell r="J3401" t="str">
            <v>France</v>
          </cell>
          <cell r="K3401" t="str">
            <v>Burgundy</v>
          </cell>
          <cell r="L3401" t="str">
            <v>Still Red</v>
          </cell>
          <cell r="M3401" t="str">
            <v>Best</v>
          </cell>
          <cell r="N3401">
            <v>33.709899999999998</v>
          </cell>
          <cell r="O3401">
            <v>2.6718999999999999</v>
          </cell>
        </row>
        <row r="3402">
          <cell r="B3402">
            <v>27085</v>
          </cell>
          <cell r="C3402" t="str">
            <v>JADOT BEAUNE 1ER THEURONS 75x6</v>
          </cell>
          <cell r="D3402" t="str">
            <v>Beaune Theurons 1er Cru Domaine Gagey, Louis Jadot</v>
          </cell>
          <cell r="E3402" t="str">
            <v>EA</v>
          </cell>
          <cell r="F3402">
            <v>6</v>
          </cell>
          <cell r="G3402" t="str">
            <v>75 cl x 6</v>
          </cell>
          <cell r="H3402" t="str">
            <v>S</v>
          </cell>
          <cell r="I3402" t="str">
            <v>France</v>
          </cell>
          <cell r="J3402" t="str">
            <v>France</v>
          </cell>
          <cell r="K3402" t="str">
            <v>Burgundy</v>
          </cell>
          <cell r="L3402" t="str">
            <v>Still Red</v>
          </cell>
          <cell r="M3402" t="str">
            <v>Best</v>
          </cell>
          <cell r="N3402">
            <v>22.476600000000001</v>
          </cell>
          <cell r="O3402">
            <v>2.6718999999999999</v>
          </cell>
        </row>
        <row r="3403">
          <cell r="B3403">
            <v>27089</v>
          </cell>
          <cell r="C3403" t="str">
            <v>JADOT CHASSAGNE MON BLANC 75x6</v>
          </cell>
          <cell r="D3403" t="str">
            <v>Chassagne-Montrachet, Louis Jadot</v>
          </cell>
          <cell r="E3403" t="str">
            <v>EA</v>
          </cell>
          <cell r="F3403">
            <v>6</v>
          </cell>
          <cell r="G3403" t="str">
            <v>75 cl x 6</v>
          </cell>
          <cell r="H3403" t="str">
            <v>S</v>
          </cell>
          <cell r="I3403" t="str">
            <v>France</v>
          </cell>
          <cell r="J3403" t="str">
            <v>France</v>
          </cell>
          <cell r="K3403" t="str">
            <v>Burgundy</v>
          </cell>
          <cell r="L3403" t="str">
            <v>Still White</v>
          </cell>
          <cell r="M3403" t="str">
            <v>Best</v>
          </cell>
          <cell r="N3403">
            <v>33.593299999999999</v>
          </cell>
          <cell r="O3403">
            <v>2.6718999999999999</v>
          </cell>
        </row>
        <row r="3404">
          <cell r="B3404">
            <v>27100</v>
          </cell>
          <cell r="C3404" t="str">
            <v>JADOT PULIGNY MONTRACHET 75x6</v>
          </cell>
          <cell r="D3404" t="str">
            <v>Puligny-Montrachet, Louis Jadot</v>
          </cell>
          <cell r="E3404" t="str">
            <v>EA</v>
          </cell>
          <cell r="F3404">
            <v>6</v>
          </cell>
          <cell r="G3404" t="str">
            <v>75 cl x 6</v>
          </cell>
          <cell r="H3404" t="str">
            <v>S</v>
          </cell>
          <cell r="I3404" t="str">
            <v>France</v>
          </cell>
          <cell r="J3404" t="str">
            <v>France</v>
          </cell>
          <cell r="K3404" t="str">
            <v>Burgundy</v>
          </cell>
          <cell r="L3404" t="str">
            <v>Still White</v>
          </cell>
          <cell r="M3404" t="str">
            <v>Best</v>
          </cell>
          <cell r="N3404">
            <v>35.399900000000002</v>
          </cell>
          <cell r="O3404">
            <v>2.6718999999999999</v>
          </cell>
        </row>
        <row r="3405">
          <cell r="B3405">
            <v>27101</v>
          </cell>
          <cell r="C3405" t="str">
            <v>JADOT SAINT AUBIN BLANC 75x6</v>
          </cell>
          <cell r="D3405" t="str">
            <v>Saint-Aubin, Louis Jadot</v>
          </cell>
          <cell r="E3405" t="str">
            <v>EA</v>
          </cell>
          <cell r="F3405">
            <v>6</v>
          </cell>
          <cell r="G3405" t="str">
            <v>75 cl x 6</v>
          </cell>
          <cell r="H3405" t="str">
            <v>U</v>
          </cell>
          <cell r="I3405" t="str">
            <v>France</v>
          </cell>
          <cell r="J3405" t="str">
            <v>France</v>
          </cell>
          <cell r="K3405" t="str">
            <v>Burgundy</v>
          </cell>
          <cell r="L3405" t="str">
            <v>Still White</v>
          </cell>
          <cell r="M3405" t="str">
            <v>Best</v>
          </cell>
          <cell r="N3405">
            <v>16.6433</v>
          </cell>
          <cell r="O3405">
            <v>2.6718999999999999</v>
          </cell>
        </row>
        <row r="3406">
          <cell r="B3406">
            <v>27105</v>
          </cell>
          <cell r="C3406" t="str">
            <v>JADOT SANTENAY CLOS MALTE 75x6</v>
          </cell>
          <cell r="D3406" t="str">
            <v>Santenay Clos de Malte, Domaine Louis Jadot</v>
          </cell>
          <cell r="E3406" t="str">
            <v>EA</v>
          </cell>
          <cell r="F3406">
            <v>6</v>
          </cell>
          <cell r="G3406" t="str">
            <v>75 cl x 6</v>
          </cell>
          <cell r="H3406" t="str">
            <v>U</v>
          </cell>
          <cell r="I3406" t="str">
            <v>France</v>
          </cell>
          <cell r="J3406" t="str">
            <v>France</v>
          </cell>
          <cell r="K3406" t="str">
            <v>Burgundy</v>
          </cell>
          <cell r="L3406" t="str">
            <v>Still Red</v>
          </cell>
          <cell r="M3406" t="str">
            <v>Best</v>
          </cell>
          <cell r="N3406">
            <v>12.6066</v>
          </cell>
          <cell r="O3406">
            <v>2.6718999999999999</v>
          </cell>
        </row>
        <row r="3407">
          <cell r="B3407">
            <v>27107</v>
          </cell>
          <cell r="C3407" t="str">
            <v>JADOT VOLNAY 75x6</v>
          </cell>
          <cell r="D3407" t="str">
            <v>Volnay, Louis Jadot</v>
          </cell>
          <cell r="E3407" t="str">
            <v>EA</v>
          </cell>
          <cell r="F3407">
            <v>6</v>
          </cell>
          <cell r="G3407" t="str">
            <v>75 cl x 6</v>
          </cell>
          <cell r="H3407" t="str">
            <v>U</v>
          </cell>
          <cell r="I3407" t="str">
            <v>France</v>
          </cell>
          <cell r="J3407" t="str">
            <v>France</v>
          </cell>
          <cell r="K3407" t="str">
            <v>Burgundy</v>
          </cell>
          <cell r="L3407" t="str">
            <v>Still Red</v>
          </cell>
          <cell r="M3407" t="str">
            <v>Best</v>
          </cell>
          <cell r="N3407">
            <v>21.406600000000001</v>
          </cell>
          <cell r="O3407">
            <v>2.6718999999999999</v>
          </cell>
        </row>
        <row r="3408">
          <cell r="B3408">
            <v>29177</v>
          </cell>
          <cell r="C3408" t="str">
            <v>GAGEY BEAUNE 1ER BLANC 75x6</v>
          </cell>
          <cell r="D3408" t="str">
            <v>Beaune Blanc 1er Cru Les Bressandes, Domaine Gagey, Louis Jadot</v>
          </cell>
          <cell r="E3408" t="str">
            <v>EA</v>
          </cell>
          <cell r="F3408">
            <v>6</v>
          </cell>
          <cell r="G3408" t="str">
            <v>75 cl x 6</v>
          </cell>
          <cell r="H3408" t="str">
            <v>S</v>
          </cell>
          <cell r="I3408" t="str">
            <v>France</v>
          </cell>
          <cell r="J3408" t="str">
            <v>France</v>
          </cell>
          <cell r="K3408" t="str">
            <v>Burgundy</v>
          </cell>
          <cell r="L3408" t="str">
            <v>Still White</v>
          </cell>
          <cell r="M3408" t="str">
            <v>Best</v>
          </cell>
          <cell r="N3408">
            <v>27.2883</v>
          </cell>
          <cell r="O3408">
            <v>2.6718999999999999</v>
          </cell>
        </row>
        <row r="3409">
          <cell r="B3409">
            <v>29180</v>
          </cell>
          <cell r="C3409" t="str">
            <v>JADOT CORTON HERTIERS GC 75x6</v>
          </cell>
          <cell r="D3409" t="str">
            <v>Corton-Pougets Grand Cru, Domaine des Héritiers, Louis Jadot</v>
          </cell>
          <cell r="E3409" t="str">
            <v>EA</v>
          </cell>
          <cell r="F3409">
            <v>6</v>
          </cell>
          <cell r="G3409" t="str">
            <v>75 cl x 6</v>
          </cell>
          <cell r="H3409" t="str">
            <v>S</v>
          </cell>
          <cell r="I3409" t="str">
            <v>France</v>
          </cell>
          <cell r="J3409" t="str">
            <v>France</v>
          </cell>
          <cell r="K3409" t="str">
            <v>Burgundy</v>
          </cell>
          <cell r="L3409" t="str">
            <v>Still Red</v>
          </cell>
          <cell r="M3409" t="str">
            <v>Fine Wine</v>
          </cell>
          <cell r="N3409">
            <v>45.143300000000004</v>
          </cell>
          <cell r="O3409">
            <v>2.6718999999999999</v>
          </cell>
        </row>
        <row r="3410">
          <cell r="B3410">
            <v>29184</v>
          </cell>
          <cell r="C3410" t="str">
            <v>JADOT MONTHELIE 75x6</v>
          </cell>
          <cell r="D3410" t="str">
            <v>Monthélie Sous Roches, Domaine Louis Jadot</v>
          </cell>
          <cell r="E3410" t="str">
            <v>EA</v>
          </cell>
          <cell r="F3410">
            <v>6</v>
          </cell>
          <cell r="G3410" t="str">
            <v>75 cl x 6</v>
          </cell>
          <cell r="H3410" t="str">
            <v>S</v>
          </cell>
          <cell r="I3410" t="str">
            <v>France</v>
          </cell>
          <cell r="J3410" t="str">
            <v>France</v>
          </cell>
          <cell r="K3410" t="str">
            <v>Burgundy</v>
          </cell>
          <cell r="L3410" t="str">
            <v>Still Red</v>
          </cell>
          <cell r="M3410" t="str">
            <v>Best</v>
          </cell>
          <cell r="N3410">
            <v>13.9033</v>
          </cell>
          <cell r="O3410">
            <v>2.6718999999999999</v>
          </cell>
        </row>
        <row r="3411">
          <cell r="B3411">
            <v>29186</v>
          </cell>
          <cell r="C3411" t="str">
            <v>GAGEY SAVIGNY GUETTES 75x6</v>
          </cell>
          <cell r="D3411" t="str">
            <v>Savigny-lès-Beaune 1er Cru Clos des Guettes, Domaine Gagey, Louis Jadot</v>
          </cell>
          <cell r="E3411" t="str">
            <v>EA</v>
          </cell>
          <cell r="F3411">
            <v>6</v>
          </cell>
          <cell r="G3411" t="str">
            <v>75 cl x 6</v>
          </cell>
          <cell r="H3411" t="str">
            <v>S</v>
          </cell>
          <cell r="I3411" t="str">
            <v>France</v>
          </cell>
          <cell r="J3411" t="str">
            <v>France</v>
          </cell>
          <cell r="K3411" t="str">
            <v>Burgundy</v>
          </cell>
          <cell r="L3411" t="str">
            <v>Still Red</v>
          </cell>
          <cell r="M3411" t="str">
            <v>Best</v>
          </cell>
          <cell r="N3411">
            <v>18.246600000000001</v>
          </cell>
          <cell r="O3411">
            <v>2.6718999999999999</v>
          </cell>
        </row>
        <row r="3412">
          <cell r="B3412">
            <v>44009</v>
          </cell>
          <cell r="C3412" t="str">
            <v>JADOT 1CRU MORGEOT CHASSA 75x6</v>
          </cell>
          <cell r="D3412" t="str">
            <v>Chassagne-Montrachet 1er Cru Morgeot, Domaine Louis Jadot</v>
          </cell>
          <cell r="E3412" t="str">
            <v>EA</v>
          </cell>
          <cell r="F3412">
            <v>6</v>
          </cell>
          <cell r="G3412" t="str">
            <v>75 cl x 6</v>
          </cell>
          <cell r="H3412" t="str">
            <v>S</v>
          </cell>
          <cell r="I3412" t="str">
            <v>France</v>
          </cell>
          <cell r="J3412" t="str">
            <v>France</v>
          </cell>
          <cell r="K3412" t="str">
            <v>Burgundy</v>
          </cell>
          <cell r="L3412" t="str">
            <v>Still White</v>
          </cell>
          <cell r="M3412" t="str">
            <v>Best</v>
          </cell>
          <cell r="N3412">
            <v>44.459099999999999</v>
          </cell>
          <cell r="O3412">
            <v>2.6718999999999999</v>
          </cell>
        </row>
        <row r="3413">
          <cell r="B3413">
            <v>72431</v>
          </cell>
          <cell r="C3413" t="str">
            <v>JADOT CORTON CHARLEM 15 75X6</v>
          </cell>
          <cell r="D3413" t="str">
            <v>Corton Charlemagne Grand Cru Domaine Louis Jadot 2015</v>
          </cell>
          <cell r="E3413" t="str">
            <v>EA</v>
          </cell>
          <cell r="F3413">
            <v>6</v>
          </cell>
          <cell r="G3413" t="str">
            <v>75 cl x 6</v>
          </cell>
          <cell r="H3413" t="str">
            <v>U</v>
          </cell>
          <cell r="I3413" t="str">
            <v>France</v>
          </cell>
          <cell r="J3413" t="str">
            <v>France</v>
          </cell>
          <cell r="K3413" t="str">
            <v>Burgundy</v>
          </cell>
          <cell r="L3413" t="str">
            <v>Still White</v>
          </cell>
          <cell r="M3413" t="str">
            <v>Fine Wine</v>
          </cell>
          <cell r="N3413">
            <v>73.444900000000004</v>
          </cell>
          <cell r="O3413">
            <v>2.6718999999999999</v>
          </cell>
        </row>
        <row r="3414">
          <cell r="B3414">
            <v>43054</v>
          </cell>
          <cell r="C3414" t="str">
            <v>FW L JADOT 1ER CRU CELEBR 3LX1</v>
          </cell>
          <cell r="D3414" t="str">
            <v>Beaune 1er Cru Celebration Louis Jadot 2015 Jeroboam</v>
          </cell>
          <cell r="E3414" t="str">
            <v>CS</v>
          </cell>
          <cell r="F3414">
            <v>1</v>
          </cell>
          <cell r="G3414" t="str">
            <v>3 lt x 1</v>
          </cell>
          <cell r="H3414" t="str">
            <v>S</v>
          </cell>
          <cell r="I3414" t="str">
            <v>France</v>
          </cell>
          <cell r="J3414" t="str">
            <v>France</v>
          </cell>
          <cell r="K3414" t="str">
            <v>Burgundy</v>
          </cell>
          <cell r="L3414" t="str">
            <v>Still Red</v>
          </cell>
          <cell r="M3414" t="str">
            <v>Best</v>
          </cell>
          <cell r="N3414">
            <v>131.89250000000001</v>
          </cell>
          <cell r="O3414">
            <v>10.6875</v>
          </cell>
        </row>
        <row r="3415">
          <cell r="B3415">
            <v>27086</v>
          </cell>
          <cell r="C3415" t="str">
            <v>JADOT JACOBINS CHARDONNAY 75x6</v>
          </cell>
          <cell r="D3415" t="str">
            <v>Bourgogne Chardonnay Couvent des Jacobins, Louis Jadot</v>
          </cell>
          <cell r="E3415" t="str">
            <v>EA</v>
          </cell>
          <cell r="F3415">
            <v>6</v>
          </cell>
          <cell r="G3415" t="str">
            <v>75 cl x 6</v>
          </cell>
          <cell r="H3415" t="str">
            <v>S</v>
          </cell>
          <cell r="I3415" t="str">
            <v>France</v>
          </cell>
          <cell r="J3415" t="str">
            <v>France</v>
          </cell>
          <cell r="K3415" t="str">
            <v>Burgundy</v>
          </cell>
          <cell r="L3415" t="str">
            <v>Still White</v>
          </cell>
          <cell r="M3415" t="str">
            <v>Better</v>
          </cell>
          <cell r="N3415">
            <v>8.8348999999999993</v>
          </cell>
          <cell r="O3415">
            <v>2.6718999999999999</v>
          </cell>
        </row>
        <row r="3416">
          <cell r="B3416">
            <v>27087</v>
          </cell>
          <cell r="C3416" t="str">
            <v>JADOT JACOBINS PINOT NOIR 75x6</v>
          </cell>
          <cell r="D3416" t="str">
            <v>Bourgogne Pinot Noir Couvent des Jacobins, Louis Jadot</v>
          </cell>
          <cell r="E3416" t="str">
            <v>EA</v>
          </cell>
          <cell r="F3416">
            <v>6</v>
          </cell>
          <cell r="G3416" t="str">
            <v>75 cl x 6</v>
          </cell>
          <cell r="H3416" t="str">
            <v>S</v>
          </cell>
          <cell r="I3416" t="str">
            <v>France</v>
          </cell>
          <cell r="J3416" t="str">
            <v>France</v>
          </cell>
          <cell r="K3416" t="str">
            <v>Burgundy</v>
          </cell>
          <cell r="L3416" t="str">
            <v>Still Red</v>
          </cell>
          <cell r="M3416" t="str">
            <v>Better</v>
          </cell>
          <cell r="N3416">
            <v>9.3432999999999993</v>
          </cell>
          <cell r="O3416">
            <v>2.6718999999999999</v>
          </cell>
        </row>
        <row r="3417">
          <cell r="B3417">
            <v>28214</v>
          </cell>
          <cell r="C3417" t="str">
            <v>JADOT BOURGUIGNONS ROUGE 75X6</v>
          </cell>
          <cell r="D3417" t="str">
            <v>Coteaux Bourguignons Rouge Gamay-Pinot Noir, Louis Jadot</v>
          </cell>
          <cell r="E3417" t="str">
            <v>EA</v>
          </cell>
          <cell r="F3417">
            <v>6</v>
          </cell>
          <cell r="G3417" t="str">
            <v>75 cl x 6</v>
          </cell>
          <cell r="H3417" t="str">
            <v>S</v>
          </cell>
          <cell r="I3417" t="str">
            <v>France</v>
          </cell>
          <cell r="J3417" t="str">
            <v>France</v>
          </cell>
          <cell r="K3417" t="str">
            <v>Burgundy</v>
          </cell>
          <cell r="L3417" t="str">
            <v>Still Red</v>
          </cell>
          <cell r="M3417" t="str">
            <v>Better</v>
          </cell>
          <cell r="N3417">
            <v>6.7266000000000004</v>
          </cell>
          <cell r="O3417">
            <v>2.6718999999999999</v>
          </cell>
        </row>
        <row r="3418">
          <cell r="B3418">
            <v>28223</v>
          </cell>
          <cell r="C3418" t="str">
            <v>JADOT BOURGUIGNONS BLANC 75X6</v>
          </cell>
          <cell r="D3418" t="str">
            <v>Coteaux Bourguignons Blanc Chardonnay-Aligoté, Louis Jadot</v>
          </cell>
          <cell r="E3418" t="str">
            <v>EA</v>
          </cell>
          <cell r="F3418">
            <v>6</v>
          </cell>
          <cell r="G3418" t="str">
            <v>75 cl x 6</v>
          </cell>
          <cell r="H3418" t="str">
            <v>S</v>
          </cell>
          <cell r="I3418" t="str">
            <v>France</v>
          </cell>
          <cell r="J3418" t="str">
            <v>France</v>
          </cell>
          <cell r="K3418" t="str">
            <v>Burgundy</v>
          </cell>
          <cell r="L3418" t="str">
            <v>Still White</v>
          </cell>
          <cell r="M3418" t="str">
            <v>Better</v>
          </cell>
          <cell r="N3418">
            <v>6.7266000000000004</v>
          </cell>
          <cell r="O3418">
            <v>2.6718999999999999</v>
          </cell>
        </row>
        <row r="3419">
          <cell r="B3419">
            <v>43826</v>
          </cell>
          <cell r="C3419" t="str">
            <v>JADOT BOURGOGNE COTE D'OR 75X6</v>
          </cell>
          <cell r="D3419" t="str">
            <v>Louis Jadot Bourgogne Cote D'Or Pinot Noir</v>
          </cell>
          <cell r="E3419" t="str">
            <v>EA</v>
          </cell>
          <cell r="F3419">
            <v>6</v>
          </cell>
          <cell r="G3419" t="str">
            <v>75 cl x 6</v>
          </cell>
          <cell r="H3419" t="str">
            <v>S</v>
          </cell>
          <cell r="I3419" t="str">
            <v>France</v>
          </cell>
          <cell r="J3419" t="str">
            <v>France</v>
          </cell>
          <cell r="K3419" t="str">
            <v>Burgundy</v>
          </cell>
          <cell r="L3419" t="str">
            <v>Still Red</v>
          </cell>
          <cell r="M3419" t="str">
            <v>Best</v>
          </cell>
          <cell r="N3419">
            <v>11.934799999999999</v>
          </cell>
          <cell r="O3419">
            <v>2.6718999999999999</v>
          </cell>
        </row>
        <row r="3420">
          <cell r="B3420">
            <v>29235</v>
          </cell>
          <cell r="C3420" t="str">
            <v>JADOT PINOT NOIR 37.5X12</v>
          </cell>
          <cell r="D3420" t="str">
            <v>Bourgogne Pinot Noir Couvent des Jacobins, Louis Jadot</v>
          </cell>
          <cell r="E3420" t="str">
            <v>EA</v>
          </cell>
          <cell r="F3420">
            <v>12</v>
          </cell>
          <cell r="G3420" t="str">
            <v>37.5 cl x 12</v>
          </cell>
          <cell r="H3420" t="str">
            <v>S</v>
          </cell>
          <cell r="I3420" t="str">
            <v>France</v>
          </cell>
          <cell r="J3420" t="str">
            <v>France</v>
          </cell>
          <cell r="K3420" t="str">
            <v>Burgundy</v>
          </cell>
          <cell r="L3420" t="str">
            <v>Still Red</v>
          </cell>
          <cell r="M3420" t="str">
            <v>Good</v>
          </cell>
          <cell r="N3420">
            <v>5.2702</v>
          </cell>
          <cell r="O3420">
            <v>1.3359000000000001</v>
          </cell>
        </row>
        <row r="3421">
          <cell r="B3421">
            <v>19904</v>
          </cell>
          <cell r="C3421" t="str">
            <v>JADOT CLOS VOUGEOT 2008 75x6</v>
          </cell>
          <cell r="D3421" t="str">
            <v>Clos Vougeot Grand Cru, Domaine Louis Jadot</v>
          </cell>
          <cell r="E3421" t="str">
            <v>EA</v>
          </cell>
          <cell r="F3421">
            <v>6</v>
          </cell>
          <cell r="G3421" t="str">
            <v>75 cl x 6</v>
          </cell>
          <cell r="H3421" t="str">
            <v>U</v>
          </cell>
          <cell r="I3421" t="str">
            <v>France</v>
          </cell>
          <cell r="J3421" t="str">
            <v>France</v>
          </cell>
          <cell r="K3421" t="str">
            <v>Burgundy</v>
          </cell>
          <cell r="L3421" t="str">
            <v>Still Red</v>
          </cell>
          <cell r="M3421" t="str">
            <v>Fine Wine</v>
          </cell>
          <cell r="N3421">
            <v>73.894599999999997</v>
          </cell>
          <cell r="O3421">
            <v>2.6718999999999999</v>
          </cell>
        </row>
        <row r="3422">
          <cell r="B3422">
            <v>27072</v>
          </cell>
          <cell r="C3422" t="str">
            <v>JADOT GEVREY CHAMBERTIN 75x6</v>
          </cell>
          <cell r="D3422" t="str">
            <v>Gevrey-Chambertin, Louis Jadot</v>
          </cell>
          <cell r="E3422" t="str">
            <v>EA</v>
          </cell>
          <cell r="F3422">
            <v>6</v>
          </cell>
          <cell r="G3422" t="str">
            <v>75 cl x 6</v>
          </cell>
          <cell r="H3422" t="str">
            <v>S</v>
          </cell>
          <cell r="I3422" t="str">
            <v>France</v>
          </cell>
          <cell r="J3422" t="str">
            <v>France</v>
          </cell>
          <cell r="K3422" t="str">
            <v>Burgundy</v>
          </cell>
          <cell r="L3422" t="str">
            <v>Still Red</v>
          </cell>
          <cell r="M3422" t="str">
            <v>Best</v>
          </cell>
          <cell r="N3422">
            <v>30.453299999999999</v>
          </cell>
          <cell r="O3422">
            <v>2.6718999999999999</v>
          </cell>
        </row>
        <row r="3423">
          <cell r="B3423">
            <v>27094</v>
          </cell>
          <cell r="C3423" t="str">
            <v>JADOT NUIT ST GEORGES 75x6</v>
          </cell>
          <cell r="D3423" t="str">
            <v>Nuits-Saint-Georges, Louis Jadot</v>
          </cell>
          <cell r="E3423" t="str">
            <v>EA</v>
          </cell>
          <cell r="F3423">
            <v>6</v>
          </cell>
          <cell r="G3423" t="str">
            <v>75 cl x 6</v>
          </cell>
          <cell r="H3423" t="str">
            <v>S</v>
          </cell>
          <cell r="I3423" t="str">
            <v>France</v>
          </cell>
          <cell r="J3423" t="str">
            <v>France</v>
          </cell>
          <cell r="K3423" t="str">
            <v>Burgundy</v>
          </cell>
          <cell r="L3423" t="str">
            <v>Still Red</v>
          </cell>
          <cell r="M3423" t="str">
            <v>Best</v>
          </cell>
          <cell r="N3423">
            <v>22.274899999999999</v>
          </cell>
          <cell r="O3423">
            <v>2.6718999999999999</v>
          </cell>
        </row>
        <row r="3424">
          <cell r="B3424">
            <v>29181</v>
          </cell>
          <cell r="C3424" t="str">
            <v>JADOT GEVRY 1C CHAPELLE 75x6</v>
          </cell>
          <cell r="D3424" t="str">
            <v>Gevrey-Chambertin 1er Cru Petite Chapelle, Louis Jadot</v>
          </cell>
          <cell r="E3424" t="str">
            <v>EA</v>
          </cell>
          <cell r="F3424">
            <v>6</v>
          </cell>
          <cell r="G3424" t="str">
            <v>75 cl x 6</v>
          </cell>
          <cell r="H3424" t="str">
            <v>S</v>
          </cell>
          <cell r="I3424" t="str">
            <v>France</v>
          </cell>
          <cell r="J3424" t="str">
            <v>France</v>
          </cell>
          <cell r="K3424" t="str">
            <v>Burgundy</v>
          </cell>
          <cell r="L3424" t="str">
            <v>Still Red</v>
          </cell>
          <cell r="M3424" t="str">
            <v>Best</v>
          </cell>
          <cell r="N3424">
            <v>42.926600000000001</v>
          </cell>
          <cell r="O3424">
            <v>2.6718999999999999</v>
          </cell>
        </row>
        <row r="3425">
          <cell r="B3425">
            <v>29183</v>
          </cell>
          <cell r="C3425" t="str">
            <v>JADOT FIXIN 75x6</v>
          </cell>
          <cell r="D3425" t="str">
            <v>Fixin, Louis Jadot</v>
          </cell>
          <cell r="E3425" t="str">
            <v>EA</v>
          </cell>
          <cell r="F3425">
            <v>6</v>
          </cell>
          <cell r="G3425" t="str">
            <v>75 cl x 6</v>
          </cell>
          <cell r="H3425" t="str">
            <v>U</v>
          </cell>
          <cell r="I3425" t="str">
            <v>France</v>
          </cell>
          <cell r="J3425" t="str">
            <v>France</v>
          </cell>
          <cell r="K3425" t="str">
            <v>Burgundy</v>
          </cell>
          <cell r="L3425" t="str">
            <v>Still Red</v>
          </cell>
          <cell r="M3425" t="str">
            <v>Best</v>
          </cell>
          <cell r="N3425">
            <v>12.2415</v>
          </cell>
          <cell r="O3425">
            <v>2.6718999999999999</v>
          </cell>
        </row>
        <row r="3426">
          <cell r="B3426">
            <v>43971</v>
          </cell>
          <cell r="C3426" t="str">
            <v>JADOT CLOS VOUGEOT 2013 75x6</v>
          </cell>
          <cell r="D3426" t="str">
            <v>Clos Vougeot Grand Cru, Domaine Louis Jadot</v>
          </cell>
          <cell r="E3426" t="str">
            <v>EA</v>
          </cell>
          <cell r="F3426">
            <v>6</v>
          </cell>
          <cell r="G3426" t="str">
            <v>75 cl x 6</v>
          </cell>
          <cell r="H3426" t="str">
            <v>S</v>
          </cell>
          <cell r="I3426" t="str">
            <v>France</v>
          </cell>
          <cell r="J3426" t="str">
            <v>France</v>
          </cell>
          <cell r="K3426" t="str">
            <v>Burgundy</v>
          </cell>
          <cell r="L3426" t="str">
            <v>sr</v>
          </cell>
          <cell r="M3426" t="str">
            <v>Fine Wine</v>
          </cell>
          <cell r="N3426">
            <v>73.921599999999998</v>
          </cell>
          <cell r="O3426">
            <v>2.6718999999999999</v>
          </cell>
        </row>
        <row r="3427">
          <cell r="B3427">
            <v>43972</v>
          </cell>
          <cell r="C3427" t="str">
            <v>JADOT CLOS VOUGEOT 2014 75x6</v>
          </cell>
          <cell r="D3427" t="str">
            <v>Clos Vougeot Grand Cru, Domaine Louis Jadot</v>
          </cell>
          <cell r="E3427" t="str">
            <v>EA</v>
          </cell>
          <cell r="F3427">
            <v>6</v>
          </cell>
          <cell r="G3427" t="str">
            <v>75 cl x 6</v>
          </cell>
          <cell r="H3427" t="str">
            <v>S</v>
          </cell>
          <cell r="I3427" t="str">
            <v>France</v>
          </cell>
          <cell r="J3427" t="str">
            <v>France</v>
          </cell>
          <cell r="K3427" t="str">
            <v>Burgundy</v>
          </cell>
          <cell r="L3427" t="str">
            <v>Still Red</v>
          </cell>
          <cell r="M3427" t="str">
            <v>Fine Wine</v>
          </cell>
          <cell r="N3427">
            <v>73.921599999999998</v>
          </cell>
          <cell r="O3427">
            <v>2.6718999999999999</v>
          </cell>
        </row>
        <row r="3428">
          <cell r="B3428">
            <v>44180</v>
          </cell>
          <cell r="C3428" t="str">
            <v>JADOT CLOS VOUGEOT 2015 75x6</v>
          </cell>
          <cell r="D3428" t="str">
            <v>Clos Vougeot Grand Cru, Domaine Louis Jadot</v>
          </cell>
          <cell r="E3428" t="str">
            <v>EA</v>
          </cell>
          <cell r="F3428">
            <v>6</v>
          </cell>
          <cell r="G3428" t="str">
            <v>75 cl x 6</v>
          </cell>
          <cell r="H3428" t="str">
            <v>S</v>
          </cell>
          <cell r="I3428" t="str">
            <v>France</v>
          </cell>
          <cell r="J3428" t="str">
            <v>France</v>
          </cell>
          <cell r="K3428" t="str">
            <v>Burgundy</v>
          </cell>
          <cell r="M3428" t="str">
            <v>Fine Wine</v>
          </cell>
          <cell r="N3428">
            <v>73.921599999999998</v>
          </cell>
          <cell r="O3428">
            <v>2.6718999999999999</v>
          </cell>
        </row>
        <row r="3429">
          <cell r="B3429">
            <v>74365</v>
          </cell>
          <cell r="C3429" t="str">
            <v>ROYAL TOKAJI BLUE LBL 13 25X6</v>
          </cell>
          <cell r="D3429" t="str">
            <v>Royal Tokaji Blue Label 5 Puttonyos 2013 (Booths Only)</v>
          </cell>
          <cell r="E3429" t="str">
            <v>EA</v>
          </cell>
          <cell r="F3429">
            <v>6</v>
          </cell>
          <cell r="G3429" t="str">
            <v>25cl x 6</v>
          </cell>
          <cell r="H3429" t="str">
            <v>U</v>
          </cell>
          <cell r="I3429" t="str">
            <v>Hungary</v>
          </cell>
          <cell r="J3429" t="str">
            <v>Hungary</v>
          </cell>
          <cell r="K3429" t="str">
            <v>Tokaj</v>
          </cell>
          <cell r="M3429" t="str">
            <v>Best</v>
          </cell>
          <cell r="N3429">
            <v>7.4535999999999998</v>
          </cell>
          <cell r="O3429">
            <v>0.78380000000000005</v>
          </cell>
        </row>
        <row r="3430">
          <cell r="B3430">
            <v>42607</v>
          </cell>
          <cell r="C3430" t="str">
            <v>ROYAL TOKAJI BLUE LBL 16 25X12</v>
          </cell>
          <cell r="D3430" t="str">
            <v>Royal Tokaji Blue Label 5 Puttonyos 2016</v>
          </cell>
          <cell r="E3430" t="str">
            <v>EA</v>
          </cell>
          <cell r="F3430">
            <v>12</v>
          </cell>
          <cell r="G3430" t="str">
            <v>25 cl x 12</v>
          </cell>
          <cell r="H3430" t="str">
            <v>U</v>
          </cell>
          <cell r="I3430" t="str">
            <v>Hungary</v>
          </cell>
          <cell r="J3430" t="str">
            <v>Hungary</v>
          </cell>
          <cell r="K3430" t="str">
            <v>Tokaj</v>
          </cell>
          <cell r="M3430" t="str">
            <v>Best</v>
          </cell>
          <cell r="N3430">
            <v>8.5098000000000003</v>
          </cell>
          <cell r="O3430">
            <v>0.89059999999999995</v>
          </cell>
        </row>
        <row r="3431">
          <cell r="B3431">
            <v>45056</v>
          </cell>
          <cell r="C3431" t="str">
            <v>ROYAL TOKAJI BLUE LBL 17 25X12</v>
          </cell>
          <cell r="D3431" t="str">
            <v>Royal Tokaji Blue Label 5 Puttonyos 2017</v>
          </cell>
          <cell r="E3431" t="str">
            <v>EA</v>
          </cell>
          <cell r="F3431">
            <v>12</v>
          </cell>
          <cell r="G3431" t="str">
            <v>25 cl x 12</v>
          </cell>
          <cell r="H3431" t="str">
            <v>U</v>
          </cell>
          <cell r="I3431" t="str">
            <v>Australia</v>
          </cell>
          <cell r="J3431" t="str">
            <v>Hungary</v>
          </cell>
          <cell r="K3431" t="str">
            <v>Tokaj</v>
          </cell>
          <cell r="M3431" t="str">
            <v>Best</v>
          </cell>
          <cell r="N3431">
            <v>8.5235000000000003</v>
          </cell>
          <cell r="O3431">
            <v>0.78380000000000005</v>
          </cell>
        </row>
        <row r="3432">
          <cell r="B3432">
            <v>69218</v>
          </cell>
          <cell r="C3432" t="str">
            <v>ROYAL TOKAJI BLUE LBL 13 25X12</v>
          </cell>
          <cell r="D3432" t="str">
            <v>Royal Tokaji Blue Label 5 Puttonyos 2013</v>
          </cell>
          <cell r="E3432" t="str">
            <v>EA</v>
          </cell>
          <cell r="F3432">
            <v>12</v>
          </cell>
          <cell r="G3432" t="str">
            <v>25 cl x 12</v>
          </cell>
          <cell r="H3432" t="str">
            <v>U</v>
          </cell>
          <cell r="I3432" t="str">
            <v>Hungary</v>
          </cell>
          <cell r="J3432" t="str">
            <v>Hungary</v>
          </cell>
          <cell r="K3432" t="str">
            <v>Tokaj</v>
          </cell>
          <cell r="M3432" t="str">
            <v>Best</v>
          </cell>
          <cell r="N3432">
            <v>7.7447999999999997</v>
          </cell>
          <cell r="O3432">
            <v>0.78380000000000005</v>
          </cell>
        </row>
        <row r="3433">
          <cell r="B3433">
            <v>4146513</v>
          </cell>
          <cell r="C3433" t="str">
            <v>ROYAL TOKAJI BLUE LBL 13 50X6</v>
          </cell>
          <cell r="D3433" t="str">
            <v>Royal Tokaji Blue Label Aszú 5 Puttonyos 2013</v>
          </cell>
          <cell r="E3433" t="str">
            <v>EA</v>
          </cell>
          <cell r="F3433">
            <v>6</v>
          </cell>
          <cell r="G3433" t="str">
            <v>50 cl x 6</v>
          </cell>
          <cell r="H3433" t="str">
            <v>U</v>
          </cell>
          <cell r="I3433" t="str">
            <v>Hungary</v>
          </cell>
          <cell r="J3433" t="str">
            <v>Hungary</v>
          </cell>
          <cell r="K3433" t="str">
            <v>Tokaj</v>
          </cell>
          <cell r="M3433" t="str">
            <v>Good</v>
          </cell>
          <cell r="N3433">
            <v>13.574</v>
          </cell>
          <cell r="O3433">
            <v>1.5674999999999999</v>
          </cell>
        </row>
        <row r="3434">
          <cell r="B3434">
            <v>4146517</v>
          </cell>
          <cell r="C3434" t="str">
            <v>ROYAL TOKAJI BLUE LBL 17 50X6</v>
          </cell>
          <cell r="D3434" t="str">
            <v>Royal Tokaji Blue Label Aszú 5 Puttonyos 2017</v>
          </cell>
          <cell r="E3434" t="str">
            <v>EA</v>
          </cell>
          <cell r="F3434">
            <v>6</v>
          </cell>
          <cell r="G3434" t="str">
            <v>50 cl x 6</v>
          </cell>
          <cell r="H3434" t="str">
            <v>S</v>
          </cell>
          <cell r="I3434" t="str">
            <v>Hungary</v>
          </cell>
          <cell r="J3434" t="str">
            <v>Hungary</v>
          </cell>
          <cell r="K3434" t="str">
            <v>Tokaj</v>
          </cell>
          <cell r="M3434" t="str">
            <v>Good</v>
          </cell>
          <cell r="N3434">
            <v>15.677</v>
          </cell>
          <cell r="O3434">
            <v>1.5674999999999999</v>
          </cell>
        </row>
        <row r="3435">
          <cell r="B3435">
            <v>4146519</v>
          </cell>
          <cell r="C3435" t="str">
            <v>ROYAL TOKAJI BLUE ELKST19 50X6</v>
          </cell>
          <cell r="D3435" t="str">
            <v>Royal Tokaji Blue Label Aszú 5 Puttonyos 2019 (Elkstedt at the Yard Single Barrel)</v>
          </cell>
          <cell r="E3435" t="str">
            <v>EA</v>
          </cell>
          <cell r="F3435">
            <v>6</v>
          </cell>
          <cell r="G3435" t="str">
            <v>50 cl x 6</v>
          </cell>
          <cell r="H3435" t="str">
            <v>U</v>
          </cell>
          <cell r="I3435" t="str">
            <v>Hungary</v>
          </cell>
          <cell r="J3435" t="str">
            <v>Hungary</v>
          </cell>
          <cell r="K3435" t="str">
            <v>Tokaj</v>
          </cell>
          <cell r="M3435" t="str">
            <v>Good</v>
          </cell>
          <cell r="N3435">
            <v>18.8979</v>
          </cell>
          <cell r="O3435">
            <v>1.5674999999999999</v>
          </cell>
        </row>
        <row r="3436">
          <cell r="B3436">
            <v>33466</v>
          </cell>
          <cell r="C3436" t="str">
            <v>CAVES ROAD CAB SAUV 75X12</v>
          </cell>
          <cell r="D3436" t="str">
            <v>Caves Road Cabernet Sauvignon, Margaret River</v>
          </cell>
          <cell r="E3436" t="str">
            <v>EA</v>
          </cell>
          <cell r="F3436">
            <v>12</v>
          </cell>
          <cell r="G3436" t="str">
            <v>75 cl x 12</v>
          </cell>
          <cell r="H3436" t="str">
            <v>U</v>
          </cell>
          <cell r="I3436" t="str">
            <v>Australia</v>
          </cell>
          <cell r="J3436" t="str">
            <v>Australia</v>
          </cell>
          <cell r="K3436" t="str">
            <v>Western Australia</v>
          </cell>
          <cell r="L3436" t="str">
            <v>Still Red</v>
          </cell>
          <cell r="M3436" t="str">
            <v>Good</v>
          </cell>
          <cell r="N3436">
            <v>4.7103999999999999</v>
          </cell>
          <cell r="O3436">
            <v>2.6718999999999999</v>
          </cell>
        </row>
        <row r="3437">
          <cell r="B3437">
            <v>33467</v>
          </cell>
          <cell r="C3437" t="str">
            <v>CAVES ROAD CHARDONNAY 75X12</v>
          </cell>
          <cell r="D3437" t="str">
            <v>Caves Road Chardonnay, Margaret River</v>
          </cell>
          <cell r="E3437" t="str">
            <v>EA</v>
          </cell>
          <cell r="F3437">
            <v>12</v>
          </cell>
          <cell r="G3437" t="str">
            <v>75 cl x 12</v>
          </cell>
          <cell r="H3437" t="str">
            <v>U</v>
          </cell>
          <cell r="I3437" t="str">
            <v>Australia</v>
          </cell>
          <cell r="J3437" t="str">
            <v>Australia</v>
          </cell>
          <cell r="K3437" t="str">
            <v>Western Australia</v>
          </cell>
          <cell r="L3437" t="str">
            <v>Still White</v>
          </cell>
          <cell r="M3437" t="str">
            <v>Good</v>
          </cell>
          <cell r="N3437">
            <v>4.6931000000000003</v>
          </cell>
          <cell r="O3437">
            <v>2.6718999999999999</v>
          </cell>
        </row>
        <row r="3438">
          <cell r="B3438">
            <v>33469</v>
          </cell>
          <cell r="C3438" t="str">
            <v>CAVES RD CLASSIC SEM SAV 75X12</v>
          </cell>
          <cell r="D3438" t="str">
            <v>Caves Road Classic White Sémillon-Sauvignon Blanc, Margaret River</v>
          </cell>
          <cell r="E3438" t="str">
            <v>EA</v>
          </cell>
          <cell r="F3438">
            <v>12</v>
          </cell>
          <cell r="G3438" t="str">
            <v>75 cl x 12</v>
          </cell>
          <cell r="H3438" t="str">
            <v>U</v>
          </cell>
          <cell r="I3438" t="str">
            <v>Australia</v>
          </cell>
          <cell r="J3438" t="str">
            <v>Australia</v>
          </cell>
          <cell r="K3438" t="str">
            <v>Western Australia</v>
          </cell>
          <cell r="L3438" t="str">
            <v>Still White</v>
          </cell>
          <cell r="M3438" t="str">
            <v>Good</v>
          </cell>
          <cell r="N3438">
            <v>3.7862</v>
          </cell>
          <cell r="O3438">
            <v>2.6718999999999999</v>
          </cell>
        </row>
        <row r="3439">
          <cell r="B3439">
            <v>33470</v>
          </cell>
          <cell r="C3439" t="str">
            <v>CAVES RD SAUV BLANC 75X12</v>
          </cell>
          <cell r="D3439" t="str">
            <v>Caves Road Sauvignon Blanc, Margaret River</v>
          </cell>
          <cell r="E3439" t="str">
            <v>EA</v>
          </cell>
          <cell r="F3439">
            <v>12</v>
          </cell>
          <cell r="G3439" t="str">
            <v>75 cl x 12</v>
          </cell>
          <cell r="H3439" t="str">
            <v>U</v>
          </cell>
          <cell r="I3439" t="str">
            <v>Australia</v>
          </cell>
          <cell r="J3439" t="str">
            <v>Australia</v>
          </cell>
          <cell r="K3439" t="str">
            <v>Western Australia</v>
          </cell>
          <cell r="L3439" t="str">
            <v>Still White</v>
          </cell>
          <cell r="M3439" t="str">
            <v>Good</v>
          </cell>
          <cell r="N3439">
            <v>4.6928999999999998</v>
          </cell>
          <cell r="O3439">
            <v>2.6718999999999999</v>
          </cell>
        </row>
        <row r="3440">
          <cell r="B3440">
            <v>43973</v>
          </cell>
          <cell r="C3440" t="str">
            <v>ROUX ALIGOTE 20 75X12</v>
          </cell>
          <cell r="D3440" t="str">
            <v>Bourgogne Aligote Domaine Roux Pere et Fils 2020</v>
          </cell>
          <cell r="E3440" t="str">
            <v>EA</v>
          </cell>
          <cell r="F3440">
            <v>12</v>
          </cell>
          <cell r="G3440" t="str">
            <v>75 cl x 12</v>
          </cell>
          <cell r="H3440" t="str">
            <v>U</v>
          </cell>
          <cell r="I3440" t="str">
            <v>France</v>
          </cell>
          <cell r="J3440" t="str">
            <v>France</v>
          </cell>
          <cell r="K3440" t="str">
            <v>Burgundy</v>
          </cell>
          <cell r="M3440" t="str">
            <v>Good</v>
          </cell>
          <cell r="N3440">
            <v>5.915</v>
          </cell>
          <cell r="O3440">
            <v>2.6718999999999999</v>
          </cell>
        </row>
        <row r="3441">
          <cell r="B3441">
            <v>44292</v>
          </cell>
          <cell r="C3441" t="str">
            <v>ROUX ALIGOTE 21 75X12</v>
          </cell>
          <cell r="D3441" t="str">
            <v>Bourgogne Aligote Domaine Roux Pere et Fils 2021</v>
          </cell>
          <cell r="E3441" t="str">
            <v>EA</v>
          </cell>
          <cell r="F3441">
            <v>12</v>
          </cell>
          <cell r="G3441" t="str">
            <v>75 cl x 12</v>
          </cell>
          <cell r="H3441" t="str">
            <v>U</v>
          </cell>
          <cell r="I3441" t="str">
            <v>France</v>
          </cell>
          <cell r="J3441" t="str">
            <v>France</v>
          </cell>
          <cell r="K3441" t="str">
            <v>Burgundy</v>
          </cell>
          <cell r="M3441" t="str">
            <v>Good</v>
          </cell>
          <cell r="N3441">
            <v>5.6534000000000004</v>
          </cell>
          <cell r="O3441">
            <v>2.6718999999999999</v>
          </cell>
        </row>
        <row r="3442">
          <cell r="B3442">
            <v>71465</v>
          </cell>
          <cell r="C3442" t="str">
            <v>ROUX ALIGOTE 17 75X12</v>
          </cell>
          <cell r="D3442" t="str">
            <v>Bourgogne Aligote Domaine Roux Pere et Fils 2017</v>
          </cell>
          <cell r="E3442" t="str">
            <v>EA</v>
          </cell>
          <cell r="F3442">
            <v>12</v>
          </cell>
          <cell r="G3442" t="str">
            <v>75 cl x 12</v>
          </cell>
          <cell r="H3442" t="str">
            <v>U</v>
          </cell>
          <cell r="I3442" t="str">
            <v>France</v>
          </cell>
          <cell r="J3442" t="str">
            <v>France</v>
          </cell>
          <cell r="K3442" t="str">
            <v>Burgundy</v>
          </cell>
          <cell r="M3442" t="str">
            <v>Good</v>
          </cell>
          <cell r="N3442">
            <v>3.9874999999999998</v>
          </cell>
          <cell r="O3442">
            <v>2.6718999999999999</v>
          </cell>
        </row>
        <row r="3443">
          <cell r="B3443">
            <v>73110</v>
          </cell>
          <cell r="C3443" t="str">
            <v>ROUX ALIGOTE 18 75X12</v>
          </cell>
          <cell r="D3443" t="str">
            <v>Bourgogne Aligote Domaine Roux Pere et Fils 2018</v>
          </cell>
          <cell r="E3443" t="str">
            <v>EA</v>
          </cell>
          <cell r="F3443">
            <v>12</v>
          </cell>
          <cell r="G3443" t="str">
            <v>75 cl x 12</v>
          </cell>
          <cell r="H3443" t="str">
            <v>U</v>
          </cell>
          <cell r="I3443" t="str">
            <v>France</v>
          </cell>
          <cell r="J3443" t="str">
            <v>France</v>
          </cell>
          <cell r="K3443" t="str">
            <v>Burgundy</v>
          </cell>
          <cell r="M3443" t="str">
            <v>Good</v>
          </cell>
          <cell r="N3443">
            <v>3.9874999999999998</v>
          </cell>
          <cell r="O3443">
            <v>2.6718999999999999</v>
          </cell>
        </row>
        <row r="3444">
          <cell r="B3444">
            <v>75159</v>
          </cell>
          <cell r="C3444" t="str">
            <v>ROUX ALIGOTE 19 75X12</v>
          </cell>
          <cell r="D3444" t="str">
            <v>Bourgogne Aligote Domaine Roux Pere et Fils 2019</v>
          </cell>
          <cell r="E3444" t="str">
            <v>EA</v>
          </cell>
          <cell r="F3444">
            <v>12</v>
          </cell>
          <cell r="G3444" t="str">
            <v>75 cl x 12</v>
          </cell>
          <cell r="H3444" t="str">
            <v>U</v>
          </cell>
          <cell r="I3444" t="str">
            <v>France</v>
          </cell>
          <cell r="J3444" t="str">
            <v>France</v>
          </cell>
          <cell r="K3444" t="str">
            <v>Burgundy</v>
          </cell>
          <cell r="M3444" t="str">
            <v>Good</v>
          </cell>
          <cell r="N3444">
            <v>6.0784000000000002</v>
          </cell>
          <cell r="O3444">
            <v>2.6718999999999999</v>
          </cell>
        </row>
        <row r="3445">
          <cell r="B3445">
            <v>41366</v>
          </cell>
          <cell r="C3445" t="str">
            <v>ROUX LES MURELLES B 20 75X6</v>
          </cell>
          <cell r="D3445" t="str">
            <v>Bourgogne Chardonnay Les Murelles Domaine Roux 2020</v>
          </cell>
          <cell r="E3445" t="str">
            <v>EA</v>
          </cell>
          <cell r="F3445">
            <v>6</v>
          </cell>
          <cell r="G3445" t="str">
            <v>75 cl x 6</v>
          </cell>
          <cell r="H3445" t="str">
            <v>S</v>
          </cell>
          <cell r="I3445" t="str">
            <v>France</v>
          </cell>
          <cell r="J3445" t="str">
            <v>France</v>
          </cell>
          <cell r="K3445" t="str">
            <v>Burgundy</v>
          </cell>
          <cell r="M3445" t="str">
            <v>Better</v>
          </cell>
          <cell r="N3445">
            <v>8.1519999999999992</v>
          </cell>
          <cell r="O3445">
            <v>2.6718999999999999</v>
          </cell>
        </row>
        <row r="3446">
          <cell r="B3446">
            <v>41548</v>
          </cell>
          <cell r="C3446" t="str">
            <v>ROUX LES COTILLES CHARD 75X6</v>
          </cell>
          <cell r="D3446" t="str">
            <v>Les Cotilles Chardonnay Vin de France Roux</v>
          </cell>
          <cell r="E3446" t="str">
            <v>EA</v>
          </cell>
          <cell r="F3446">
            <v>6</v>
          </cell>
          <cell r="G3446" t="str">
            <v>75 cl x 6</v>
          </cell>
          <cell r="H3446" t="str">
            <v>S</v>
          </cell>
          <cell r="I3446" t="str">
            <v>France</v>
          </cell>
          <cell r="J3446" t="str">
            <v>France</v>
          </cell>
          <cell r="K3446" t="str">
            <v>France</v>
          </cell>
          <cell r="L3446" t="str">
            <v>Still Red</v>
          </cell>
          <cell r="M3446" t="str">
            <v>Price Fighter</v>
          </cell>
          <cell r="N3446">
            <v>4.0292000000000003</v>
          </cell>
          <cell r="O3446">
            <v>2.6718999999999999</v>
          </cell>
        </row>
        <row r="3447">
          <cell r="B3447">
            <v>41818</v>
          </cell>
          <cell r="C3447" t="str">
            <v>ROUX ST AUB VV 20 75X6</v>
          </cell>
          <cell r="D3447" t="str">
            <v>St Aubin Vieille Vignes Domaine Roux 2020</v>
          </cell>
          <cell r="E3447" t="str">
            <v>EA</v>
          </cell>
          <cell r="F3447">
            <v>6</v>
          </cell>
          <cell r="G3447" t="str">
            <v>75 cl x 6</v>
          </cell>
          <cell r="H3447" t="str">
            <v>S</v>
          </cell>
          <cell r="I3447" t="str">
            <v>France</v>
          </cell>
          <cell r="J3447" t="str">
            <v>France</v>
          </cell>
          <cell r="K3447" t="str">
            <v>Burgundy</v>
          </cell>
          <cell r="M3447" t="str">
            <v>Best</v>
          </cell>
          <cell r="N3447">
            <v>17.3294</v>
          </cell>
          <cell r="O3447">
            <v>2.6718999999999999</v>
          </cell>
        </row>
        <row r="3448">
          <cell r="B3448">
            <v>41819</v>
          </cell>
          <cell r="C3448" t="str">
            <v>ROUX CT BNE VIL RCH BLC20 75X6</v>
          </cell>
          <cell r="D3448" t="str">
            <v>Cote de Beaune Villages Roches Blanches Roux 2020</v>
          </cell>
          <cell r="E3448" t="str">
            <v>EA</v>
          </cell>
          <cell r="F3448">
            <v>6</v>
          </cell>
          <cell r="G3448" t="str">
            <v>75 cl x 6</v>
          </cell>
          <cell r="H3448" t="str">
            <v>U</v>
          </cell>
          <cell r="I3448" t="str">
            <v>France</v>
          </cell>
          <cell r="J3448" t="str">
            <v>France</v>
          </cell>
          <cell r="K3448" t="str">
            <v>Burgundy</v>
          </cell>
          <cell r="M3448" t="str">
            <v>Better</v>
          </cell>
          <cell r="N3448">
            <v>13.382</v>
          </cell>
          <cell r="O3448">
            <v>2.6718999999999999</v>
          </cell>
        </row>
        <row r="3449">
          <cell r="B3449">
            <v>42173</v>
          </cell>
          <cell r="C3449" t="str">
            <v>LES COTILLES PINOT NOIR 75X6</v>
          </cell>
          <cell r="D3449" t="str">
            <v>Les Cotilles Pinot Noir Vin de France Roux</v>
          </cell>
          <cell r="E3449" t="str">
            <v>EA</v>
          </cell>
          <cell r="F3449">
            <v>6</v>
          </cell>
          <cell r="G3449" t="str">
            <v>75 cl x 6</v>
          </cell>
          <cell r="H3449" t="str">
            <v>S</v>
          </cell>
          <cell r="I3449" t="str">
            <v>France</v>
          </cell>
          <cell r="J3449" t="str">
            <v>France</v>
          </cell>
          <cell r="K3449" t="str">
            <v>France</v>
          </cell>
          <cell r="L3449" t="str">
            <v>Still Red</v>
          </cell>
          <cell r="M3449" t="str">
            <v>Price Fighter</v>
          </cell>
          <cell r="N3449">
            <v>4.0292000000000003</v>
          </cell>
          <cell r="O3449">
            <v>2.6718999999999999</v>
          </cell>
        </row>
        <row r="3450">
          <cell r="B3450">
            <v>42599</v>
          </cell>
          <cell r="C3450" t="str">
            <v>ROUX CHASSAGNE CHAUMES 20 75X6</v>
          </cell>
          <cell r="D3450" t="str">
            <v>Chassagne-Montrachet Les Chaumes Domaine Roux 2020</v>
          </cell>
          <cell r="E3450" t="str">
            <v>EA</v>
          </cell>
          <cell r="F3450">
            <v>6</v>
          </cell>
          <cell r="G3450" t="str">
            <v>75 cl x 6</v>
          </cell>
          <cell r="H3450" t="str">
            <v>U</v>
          </cell>
          <cell r="I3450" t="str">
            <v>France</v>
          </cell>
          <cell r="J3450" t="str">
            <v>France</v>
          </cell>
          <cell r="K3450" t="str">
            <v>Burgundy</v>
          </cell>
          <cell r="M3450" t="str">
            <v>Best</v>
          </cell>
          <cell r="N3450">
            <v>29.396599999999999</v>
          </cell>
          <cell r="O3450">
            <v>2.6718999999999999</v>
          </cell>
        </row>
        <row r="3451">
          <cell r="B3451">
            <v>42689</v>
          </cell>
          <cell r="C3451" t="str">
            <v>ROUX PULIGNY ENSEIGNERE20 75X6</v>
          </cell>
          <cell r="D3451" t="str">
            <v>Puligny-Montrachet Les Enseigneres Domaine Roux 2020</v>
          </cell>
          <cell r="E3451" t="str">
            <v>EA</v>
          </cell>
          <cell r="F3451">
            <v>6</v>
          </cell>
          <cell r="G3451" t="str">
            <v>75 cl x 6</v>
          </cell>
          <cell r="H3451" t="str">
            <v>S</v>
          </cell>
          <cell r="I3451" t="str">
            <v>France</v>
          </cell>
          <cell r="J3451" t="str">
            <v>France</v>
          </cell>
          <cell r="K3451" t="str">
            <v>Burgundy</v>
          </cell>
          <cell r="M3451" t="str">
            <v>Best</v>
          </cell>
          <cell r="N3451">
            <v>48.722200000000001</v>
          </cell>
          <cell r="O3451">
            <v>2.6718999999999999</v>
          </cell>
        </row>
        <row r="3452">
          <cell r="B3452">
            <v>42690</v>
          </cell>
          <cell r="C3452" t="str">
            <v>ROUX GEVREY CHAMBERTIN 20 75X6</v>
          </cell>
          <cell r="D3452" t="str">
            <v>Domaine Roux Gevrey Chambertin 2020</v>
          </cell>
          <cell r="E3452" t="str">
            <v>EA</v>
          </cell>
          <cell r="F3452">
            <v>6</v>
          </cell>
          <cell r="G3452" t="str">
            <v>75 cl x 6</v>
          </cell>
          <cell r="H3452" t="str">
            <v>U</v>
          </cell>
          <cell r="I3452" t="str">
            <v>France</v>
          </cell>
          <cell r="J3452" t="str">
            <v>France</v>
          </cell>
          <cell r="K3452" t="str">
            <v>Burgundy</v>
          </cell>
          <cell r="M3452" t="str">
            <v>Best</v>
          </cell>
          <cell r="N3452">
            <v>31.1784</v>
          </cell>
          <cell r="O3452">
            <v>2.6718999999999999</v>
          </cell>
        </row>
        <row r="3453">
          <cell r="B3453">
            <v>43197</v>
          </cell>
          <cell r="C3453" t="str">
            <v>ROUX RULLY RGE MARTELLE20 75X6</v>
          </cell>
          <cell r="D3453" t="str">
            <v>Rully Rouge La Martelle Domaine Roux 2020</v>
          </cell>
          <cell r="E3453" t="str">
            <v>EA</v>
          </cell>
          <cell r="F3453">
            <v>6</v>
          </cell>
          <cell r="G3453" t="str">
            <v>75 cl x 6</v>
          </cell>
          <cell r="H3453" t="str">
            <v>S</v>
          </cell>
          <cell r="I3453" t="str">
            <v>France</v>
          </cell>
          <cell r="J3453" t="str">
            <v>France</v>
          </cell>
          <cell r="K3453" t="str">
            <v>Burgundy</v>
          </cell>
          <cell r="L3453" t="str">
            <v>Still Red</v>
          </cell>
          <cell r="M3453" t="str">
            <v>Best</v>
          </cell>
          <cell r="N3453">
            <v>12.3187</v>
          </cell>
          <cell r="O3453">
            <v>2.6718999999999999</v>
          </cell>
        </row>
        <row r="3454">
          <cell r="B3454">
            <v>43430</v>
          </cell>
          <cell r="C3454" t="str">
            <v>ROUX BOURGOGNE ROUGE 21 75X6</v>
          </cell>
          <cell r="D3454" t="str">
            <v>Bourgogne Pinot Noir La Moutonniere Domaine Roux</v>
          </cell>
          <cell r="E3454" t="str">
            <v>EA</v>
          </cell>
          <cell r="F3454">
            <v>6</v>
          </cell>
          <cell r="G3454" t="str">
            <v>75 cl x 6</v>
          </cell>
          <cell r="H3454" t="str">
            <v>S</v>
          </cell>
          <cell r="I3454" t="str">
            <v>France</v>
          </cell>
          <cell r="J3454" t="str">
            <v>France</v>
          </cell>
          <cell r="K3454" t="str">
            <v>Burgundy</v>
          </cell>
          <cell r="M3454" t="str">
            <v>Better</v>
          </cell>
          <cell r="N3454">
            <v>9.6870999999999992</v>
          </cell>
          <cell r="O3454">
            <v>2.6718999999999999</v>
          </cell>
        </row>
        <row r="3455">
          <cell r="B3455">
            <v>43940</v>
          </cell>
          <cell r="C3455" t="str">
            <v>ST AUB 1 CRU JADIS 21 75x6</v>
          </cell>
          <cell r="D3455" t="str">
            <v>Saint-Aubin Premier Cru Jadis Domaine Roux 2021</v>
          </cell>
          <cell r="E3455" t="str">
            <v>EA</v>
          </cell>
          <cell r="F3455">
            <v>6</v>
          </cell>
          <cell r="G3455" t="str">
            <v>75 cl x 6</v>
          </cell>
          <cell r="H3455" t="str">
            <v>S</v>
          </cell>
          <cell r="I3455" t="str">
            <v>France</v>
          </cell>
          <cell r="J3455" t="str">
            <v>France</v>
          </cell>
          <cell r="K3455" t="str">
            <v>Burgundy</v>
          </cell>
          <cell r="M3455" t="str">
            <v>Best</v>
          </cell>
          <cell r="N3455">
            <v>26.792400000000001</v>
          </cell>
          <cell r="O3455">
            <v>2.6718999999999999</v>
          </cell>
        </row>
        <row r="3456">
          <cell r="B3456">
            <v>44291</v>
          </cell>
          <cell r="C3456" t="str">
            <v>ROUX GEVREY CHAMBERTIN 21 75X6</v>
          </cell>
          <cell r="D3456" t="str">
            <v>Domaine Roux Gevrey Chambertin 2021</v>
          </cell>
          <cell r="E3456" t="str">
            <v>EA</v>
          </cell>
          <cell r="F3456">
            <v>6</v>
          </cell>
          <cell r="G3456" t="str">
            <v>75 cl x 6</v>
          </cell>
          <cell r="H3456" t="str">
            <v>U</v>
          </cell>
          <cell r="I3456" t="str">
            <v>France</v>
          </cell>
          <cell r="J3456" t="str">
            <v>France</v>
          </cell>
          <cell r="K3456" t="str">
            <v>Burgundy</v>
          </cell>
          <cell r="M3456" t="str">
            <v>Best</v>
          </cell>
          <cell r="N3456">
            <v>34.687100000000001</v>
          </cell>
          <cell r="O3456">
            <v>2.6718999999999999</v>
          </cell>
        </row>
        <row r="3457">
          <cell r="B3457">
            <v>44400</v>
          </cell>
          <cell r="C3457" t="str">
            <v>DOMAINE ROUX SANTENAY 21 75X6</v>
          </cell>
          <cell r="D3457" t="str">
            <v>Domaine Roux Santenay 1er Cru Clos Rousseau 2021</v>
          </cell>
          <cell r="E3457" t="str">
            <v>EA</v>
          </cell>
          <cell r="F3457">
            <v>6</v>
          </cell>
          <cell r="G3457" t="str">
            <v>75 cl x 6</v>
          </cell>
          <cell r="H3457" t="str">
            <v>U</v>
          </cell>
          <cell r="I3457" t="str">
            <v>France</v>
          </cell>
          <cell r="J3457" t="str">
            <v>France</v>
          </cell>
          <cell r="K3457" t="str">
            <v>Burgundy</v>
          </cell>
          <cell r="M3457" t="str">
            <v>Best</v>
          </cell>
          <cell r="N3457">
            <v>15.827500000000001</v>
          </cell>
          <cell r="O3457">
            <v>2.6718999999999999</v>
          </cell>
        </row>
        <row r="3458">
          <cell r="B3458">
            <v>44896</v>
          </cell>
          <cell r="C3458" t="str">
            <v>ROUX CHASSAGNE CHAUMES 21 75X6</v>
          </cell>
          <cell r="D3458" t="str">
            <v>Chassagne-Montrachet Les Chaumes Domaine Roux 2021</v>
          </cell>
          <cell r="E3458" t="str">
            <v>EA</v>
          </cell>
          <cell r="F3458">
            <v>6</v>
          </cell>
          <cell r="G3458" t="str">
            <v>75 cl x 6</v>
          </cell>
          <cell r="H3458" t="str">
            <v>S</v>
          </cell>
          <cell r="I3458" t="str">
            <v>France</v>
          </cell>
          <cell r="J3458" t="str">
            <v>France</v>
          </cell>
          <cell r="K3458" t="str">
            <v>Burgundy</v>
          </cell>
          <cell r="M3458" t="str">
            <v>Best</v>
          </cell>
          <cell r="N3458">
            <v>32.055500000000002</v>
          </cell>
          <cell r="O3458">
            <v>2.6718999999999999</v>
          </cell>
        </row>
        <row r="3459">
          <cell r="B3459">
            <v>45794</v>
          </cell>
          <cell r="C3459" t="str">
            <v>ROUX ALIGOTE 21 75X6</v>
          </cell>
          <cell r="D3459" t="str">
            <v>Bourgogne Aligote Domaine Roux Pere et Fils 2021</v>
          </cell>
          <cell r="E3459" t="str">
            <v>EA</v>
          </cell>
          <cell r="F3459">
            <v>6</v>
          </cell>
          <cell r="G3459" t="str">
            <v>75 cl x 6</v>
          </cell>
          <cell r="H3459" t="str">
            <v>S</v>
          </cell>
          <cell r="I3459" t="str">
            <v>France</v>
          </cell>
          <cell r="J3459" t="str">
            <v>France</v>
          </cell>
          <cell r="K3459" t="str">
            <v>Burgundy</v>
          </cell>
          <cell r="L3459" t="str">
            <v>Still White</v>
          </cell>
          <cell r="M3459" t="str">
            <v>Better</v>
          </cell>
          <cell r="N3459">
            <v>5.7126000000000001</v>
          </cell>
          <cell r="O3459">
            <v>2.6718999999999999</v>
          </cell>
        </row>
        <row r="3460">
          <cell r="B3460">
            <v>45906</v>
          </cell>
          <cell r="C3460" t="str">
            <v>ROUX GEVREY CHAMBERTIN 22 75X6</v>
          </cell>
          <cell r="D3460" t="str">
            <v>Domaine Roux Gevrey Chambertin 2022</v>
          </cell>
          <cell r="E3460" t="str">
            <v>EA</v>
          </cell>
          <cell r="F3460">
            <v>6</v>
          </cell>
          <cell r="G3460" t="str">
            <v>75 cl x 6</v>
          </cell>
          <cell r="H3460" t="str">
            <v>S</v>
          </cell>
          <cell r="I3460" t="str">
            <v>France</v>
          </cell>
          <cell r="J3460" t="str">
            <v>France</v>
          </cell>
          <cell r="K3460" t="str">
            <v>Burgundy</v>
          </cell>
          <cell r="M3460" t="str">
            <v>Good</v>
          </cell>
          <cell r="N3460">
            <v>31.151</v>
          </cell>
          <cell r="O3460">
            <v>2.6718999999999999</v>
          </cell>
        </row>
        <row r="3461">
          <cell r="B3461">
            <v>46192</v>
          </cell>
          <cell r="C3461" t="str">
            <v>ROUX CHASSAGNE CHAUMES 22 75X6</v>
          </cell>
          <cell r="D3461" t="str">
            <v>Chassagne-Montrachet Les Chaumes Domaine Roux 2022</v>
          </cell>
          <cell r="E3461" t="str">
            <v>EA</v>
          </cell>
          <cell r="F3461">
            <v>6</v>
          </cell>
          <cell r="G3461" t="str">
            <v>75 cl x 6</v>
          </cell>
          <cell r="H3461" t="str">
            <v>S</v>
          </cell>
          <cell r="J3461" t="str">
            <v>France</v>
          </cell>
          <cell r="K3461" t="str">
            <v>Burgundy</v>
          </cell>
          <cell r="M3461" t="str">
            <v>Best</v>
          </cell>
          <cell r="N3461">
            <v>32.155700000000003</v>
          </cell>
          <cell r="O3461">
            <v>2.6718999999999999</v>
          </cell>
        </row>
        <row r="3462">
          <cell r="B3462">
            <v>46570</v>
          </cell>
          <cell r="C3462" t="str">
            <v>RUILLY THALIUS ROUGE 75x6 22</v>
          </cell>
          <cell r="D3462" t="str">
            <v>Roux Pere et Fils Rully Thalius Rouge 2022</v>
          </cell>
          <cell r="E3462" t="str">
            <v>EA</v>
          </cell>
          <cell r="F3462">
            <v>6</v>
          </cell>
          <cell r="G3462" t="str">
            <v>75 cl x 6</v>
          </cell>
          <cell r="H3462" t="str">
            <v>S</v>
          </cell>
          <cell r="I3462" t="str">
            <v>France</v>
          </cell>
          <cell r="J3462" t="str">
            <v>France</v>
          </cell>
          <cell r="K3462" t="str">
            <v>Burgundy</v>
          </cell>
          <cell r="L3462" t="str">
            <v>Still Red</v>
          </cell>
          <cell r="M3462" t="str">
            <v>Better</v>
          </cell>
          <cell r="N3462">
            <v>12.3101</v>
          </cell>
          <cell r="O3462">
            <v>2.6718999999999999</v>
          </cell>
        </row>
        <row r="3463">
          <cell r="B3463">
            <v>46718</v>
          </cell>
          <cell r="C3463" t="str">
            <v>DOMAINE ROUX SANTENAY 22 75X6</v>
          </cell>
          <cell r="D3463" t="str">
            <v>Domaine Roux Santenay 1er Cru Clos Rousseau 2022</v>
          </cell>
          <cell r="E3463" t="str">
            <v>EA</v>
          </cell>
          <cell r="F3463">
            <v>6</v>
          </cell>
          <cell r="G3463" t="str">
            <v>75 cl x 6</v>
          </cell>
          <cell r="H3463" t="str">
            <v>S</v>
          </cell>
          <cell r="I3463" t="str">
            <v>France</v>
          </cell>
          <cell r="J3463" t="str">
            <v>France</v>
          </cell>
          <cell r="K3463" t="str">
            <v>Burgundy</v>
          </cell>
          <cell r="L3463" t="str">
            <v>Still Red</v>
          </cell>
          <cell r="M3463" t="str">
            <v>Best</v>
          </cell>
          <cell r="N3463">
            <v>18.0761</v>
          </cell>
          <cell r="O3463">
            <v>2.6718999999999999</v>
          </cell>
        </row>
        <row r="3464">
          <cell r="B3464">
            <v>46719</v>
          </cell>
          <cell r="C3464" t="str">
            <v>ROUX ST AUB VV 22 75X6</v>
          </cell>
          <cell r="D3464" t="str">
            <v>St Aubin Vieille Vignes Domaine Roux 2022</v>
          </cell>
          <cell r="E3464" t="str">
            <v>EA</v>
          </cell>
          <cell r="F3464">
            <v>6</v>
          </cell>
          <cell r="G3464" t="str">
            <v>75 cl x 6</v>
          </cell>
          <cell r="H3464" t="str">
            <v>S</v>
          </cell>
          <cell r="I3464" t="str">
            <v>France</v>
          </cell>
          <cell r="J3464" t="str">
            <v>France</v>
          </cell>
          <cell r="K3464" t="str">
            <v>Burgundy</v>
          </cell>
          <cell r="L3464" t="str">
            <v>Still Red</v>
          </cell>
          <cell r="M3464" t="str">
            <v>Best</v>
          </cell>
          <cell r="N3464">
            <v>17.636199999999999</v>
          </cell>
          <cell r="O3464">
            <v>2.6718999999999999</v>
          </cell>
        </row>
        <row r="3465">
          <cell r="B3465">
            <v>69607</v>
          </cell>
          <cell r="C3465" t="str">
            <v>DOMAINE ROUX SANTENAY 15 75X6</v>
          </cell>
          <cell r="D3465" t="str">
            <v>Domaine Roux Santenay 1er Cru Clos Rousseau 2015</v>
          </cell>
          <cell r="E3465" t="str">
            <v>EA</v>
          </cell>
          <cell r="F3465">
            <v>6</v>
          </cell>
          <cell r="G3465" t="str">
            <v>75 cl x 6</v>
          </cell>
          <cell r="H3465" t="str">
            <v>U</v>
          </cell>
          <cell r="I3465" t="str">
            <v>France</v>
          </cell>
          <cell r="J3465" t="str">
            <v>France</v>
          </cell>
          <cell r="K3465" t="str">
            <v>Burgundy</v>
          </cell>
          <cell r="M3465" t="str">
            <v>Best</v>
          </cell>
          <cell r="N3465">
            <v>11.8896</v>
          </cell>
          <cell r="O3465">
            <v>2.6718999999999999</v>
          </cell>
        </row>
        <row r="3466">
          <cell r="B3466">
            <v>71115</v>
          </cell>
          <cell r="C3466" t="str">
            <v>ROUX CHASAG LES CHAUMES17 75X6</v>
          </cell>
          <cell r="D3466" t="str">
            <v>Chassagne-Montrachet Les Chaumes Domaine Roux 2017</v>
          </cell>
          <cell r="E3466" t="str">
            <v>EA</v>
          </cell>
          <cell r="F3466">
            <v>6</v>
          </cell>
          <cell r="G3466" t="str">
            <v>75 cl x 6</v>
          </cell>
          <cell r="H3466" t="str">
            <v>U</v>
          </cell>
          <cell r="I3466" t="str">
            <v>France</v>
          </cell>
          <cell r="J3466" t="str">
            <v>France</v>
          </cell>
          <cell r="K3466" t="str">
            <v>Burgundy</v>
          </cell>
          <cell r="M3466" t="str">
            <v>Best</v>
          </cell>
          <cell r="N3466">
            <v>21.129300000000001</v>
          </cell>
          <cell r="O3466">
            <v>2.6718999999999999</v>
          </cell>
        </row>
        <row r="3467">
          <cell r="B3467">
            <v>71890</v>
          </cell>
          <cell r="C3467" t="str">
            <v>ROUX GEVREY CHAMBERTIN 17 75X6</v>
          </cell>
          <cell r="D3467" t="str">
            <v>Domaine Roux Gevrey Chambertin 2017</v>
          </cell>
          <cell r="E3467" t="str">
            <v>EA</v>
          </cell>
          <cell r="F3467">
            <v>6</v>
          </cell>
          <cell r="G3467" t="str">
            <v>75 cl x 6</v>
          </cell>
          <cell r="H3467" t="str">
            <v>U</v>
          </cell>
          <cell r="I3467" t="str">
            <v>France</v>
          </cell>
          <cell r="J3467" t="str">
            <v>France</v>
          </cell>
          <cell r="K3467" t="str">
            <v>Burgundy</v>
          </cell>
          <cell r="M3467" t="str">
            <v>Best</v>
          </cell>
          <cell r="N3467">
            <v>21.129300000000001</v>
          </cell>
          <cell r="O3467">
            <v>2.6718999999999999</v>
          </cell>
        </row>
        <row r="3468">
          <cell r="B3468">
            <v>73217</v>
          </cell>
          <cell r="C3468" t="str">
            <v>ROUX BOURGOGNE BLC 18 75X6</v>
          </cell>
          <cell r="D3468" t="str">
            <v>Bourgogne Chardonnay Les Murelles Domaine Roux 2018</v>
          </cell>
          <cell r="E3468" t="str">
            <v>EA</v>
          </cell>
          <cell r="F3468">
            <v>6</v>
          </cell>
          <cell r="G3468" t="str">
            <v>75 cl x 6</v>
          </cell>
          <cell r="H3468" t="str">
            <v>U</v>
          </cell>
          <cell r="I3468" t="str">
            <v>France</v>
          </cell>
          <cell r="J3468" t="str">
            <v>France</v>
          </cell>
          <cell r="K3468" t="str">
            <v>Burgundy</v>
          </cell>
          <cell r="M3468" t="str">
            <v>Better</v>
          </cell>
          <cell r="N3468">
            <v>5.6440999999999999</v>
          </cell>
          <cell r="O3468">
            <v>2.6718999999999999</v>
          </cell>
        </row>
        <row r="3469">
          <cell r="B3469">
            <v>73450</v>
          </cell>
          <cell r="C3469" t="str">
            <v>FW ROUX CHOMBOLLE 15 75X6</v>
          </cell>
          <cell r="D3469" t="str">
            <v>Chambolle-Musigny Domaine Roux 2015</v>
          </cell>
          <cell r="E3469" t="str">
            <v>EA</v>
          </cell>
          <cell r="F3469">
            <v>6</v>
          </cell>
          <cell r="G3469" t="str">
            <v>75 cl x 6</v>
          </cell>
          <cell r="H3469" t="str">
            <v>S</v>
          </cell>
          <cell r="I3469" t="str">
            <v>France</v>
          </cell>
          <cell r="J3469" t="str">
            <v>France</v>
          </cell>
          <cell r="K3469" t="str">
            <v>Burgundy</v>
          </cell>
          <cell r="M3469" t="str">
            <v>Fine Wine</v>
          </cell>
          <cell r="N3469">
            <v>23.425999999999998</v>
          </cell>
          <cell r="O3469">
            <v>2.6718999999999999</v>
          </cell>
        </row>
        <row r="3470">
          <cell r="B3470">
            <v>73826</v>
          </cell>
          <cell r="C3470" t="str">
            <v>ROUX CT BNE VIL RCH BLC18 75X6</v>
          </cell>
          <cell r="D3470" t="str">
            <v>Cote de Beaune Villages Roches Blanches Domaine Roux 2018</v>
          </cell>
          <cell r="E3470" t="str">
            <v>EA</v>
          </cell>
          <cell r="F3470">
            <v>6</v>
          </cell>
          <cell r="G3470" t="str">
            <v>75 cl x 6</v>
          </cell>
          <cell r="H3470" t="str">
            <v>U</v>
          </cell>
          <cell r="I3470" t="str">
            <v>France</v>
          </cell>
          <cell r="J3470" t="str">
            <v>France</v>
          </cell>
          <cell r="K3470" t="str">
            <v>Burgundy</v>
          </cell>
          <cell r="M3470" t="str">
            <v>Better</v>
          </cell>
          <cell r="N3470">
            <v>9.2520000000000007</v>
          </cell>
          <cell r="O3470">
            <v>2.6718999999999999</v>
          </cell>
        </row>
        <row r="3471">
          <cell r="B3471">
            <v>73850</v>
          </cell>
          <cell r="C3471" t="str">
            <v>ROUX ST AUB LA PUCELLE 18 75X6</v>
          </cell>
          <cell r="D3471" t="str">
            <v>St Aubin Blanc La Pucelle Domaine Roux 2018</v>
          </cell>
          <cell r="E3471" t="str">
            <v>EA</v>
          </cell>
          <cell r="F3471">
            <v>6</v>
          </cell>
          <cell r="G3471" t="str">
            <v>75 cl x 6</v>
          </cell>
          <cell r="H3471" t="str">
            <v>U</v>
          </cell>
          <cell r="I3471" t="str">
            <v>France</v>
          </cell>
          <cell r="J3471" t="str">
            <v>France</v>
          </cell>
          <cell r="K3471" t="str">
            <v>Burgundy</v>
          </cell>
          <cell r="M3471" t="str">
            <v>Best</v>
          </cell>
          <cell r="N3471">
            <v>11.012</v>
          </cell>
          <cell r="O3471">
            <v>2.6718999999999999</v>
          </cell>
        </row>
        <row r="3472">
          <cell r="B3472">
            <v>73965</v>
          </cell>
          <cell r="C3472" t="str">
            <v>DOMAINE ROUX SANTENAY 16 75X6</v>
          </cell>
          <cell r="D3472" t="str">
            <v>Domaine Roux Santenay 1er Cru Clos Rousseau 2016</v>
          </cell>
          <cell r="E3472" t="str">
            <v>EA</v>
          </cell>
          <cell r="F3472">
            <v>6</v>
          </cell>
          <cell r="G3472" t="str">
            <v>75 cl x 6</v>
          </cell>
          <cell r="H3472" t="str">
            <v>U</v>
          </cell>
          <cell r="I3472" t="str">
            <v>France</v>
          </cell>
          <cell r="J3472" t="str">
            <v>France</v>
          </cell>
          <cell r="K3472" t="str">
            <v>Burgundy</v>
          </cell>
          <cell r="M3472" t="str">
            <v>Best</v>
          </cell>
          <cell r="N3472">
            <v>11.8919</v>
          </cell>
          <cell r="O3472">
            <v>2.6718999999999999</v>
          </cell>
        </row>
        <row r="3473">
          <cell r="B3473">
            <v>74494</v>
          </cell>
          <cell r="C3473" t="str">
            <v>ROUX GEVREY CHAMBERTIN 18 75X6</v>
          </cell>
          <cell r="D3473" t="str">
            <v>Domaine Roux Gevrey Chambertin 2018</v>
          </cell>
          <cell r="E3473" t="str">
            <v>EA</v>
          </cell>
          <cell r="F3473">
            <v>6</v>
          </cell>
          <cell r="G3473" t="str">
            <v>75 cl x 6</v>
          </cell>
          <cell r="H3473" t="str">
            <v>U</v>
          </cell>
          <cell r="I3473" t="str">
            <v>France</v>
          </cell>
          <cell r="J3473" t="str">
            <v>France</v>
          </cell>
          <cell r="K3473" t="str">
            <v>Burgundy</v>
          </cell>
          <cell r="M3473" t="str">
            <v>Best</v>
          </cell>
          <cell r="N3473">
            <v>21.130299999999998</v>
          </cell>
          <cell r="O3473">
            <v>2.6718999999999999</v>
          </cell>
        </row>
        <row r="3474">
          <cell r="B3474">
            <v>74599</v>
          </cell>
          <cell r="C3474" t="str">
            <v>ROUX BOURGOGNE ROUGE 19 75X6</v>
          </cell>
          <cell r="D3474" t="str">
            <v>Domaine Roux Bourgogne Pinot Noir 2019</v>
          </cell>
          <cell r="E3474" t="str">
            <v>EA</v>
          </cell>
          <cell r="F3474">
            <v>6</v>
          </cell>
          <cell r="G3474" t="str">
            <v>75 cl x 6</v>
          </cell>
          <cell r="H3474" t="str">
            <v>U</v>
          </cell>
          <cell r="I3474" t="str">
            <v>France</v>
          </cell>
          <cell r="J3474" t="str">
            <v>France</v>
          </cell>
          <cell r="K3474" t="str">
            <v>Burgundy</v>
          </cell>
          <cell r="M3474" t="str">
            <v>Better</v>
          </cell>
          <cell r="N3474">
            <v>5.9432999999999998</v>
          </cell>
          <cell r="O3474">
            <v>2.6718999999999999</v>
          </cell>
        </row>
        <row r="3475">
          <cell r="B3475">
            <v>74600</v>
          </cell>
          <cell r="C3475" t="str">
            <v>ROUX CHASSAGNE CHAUMES 18 75X6</v>
          </cell>
          <cell r="D3475" t="str">
            <v>Chassagne-Montrachet Les Chaumes Domaine Roux 2018</v>
          </cell>
          <cell r="E3475" t="str">
            <v>EA</v>
          </cell>
          <cell r="F3475">
            <v>6</v>
          </cell>
          <cell r="G3475" t="str">
            <v>75 cl x 6</v>
          </cell>
          <cell r="H3475" t="str">
            <v>U</v>
          </cell>
          <cell r="I3475" t="str">
            <v>France</v>
          </cell>
          <cell r="J3475" t="str">
            <v>France</v>
          </cell>
          <cell r="K3475" t="str">
            <v>Burgundy</v>
          </cell>
          <cell r="M3475" t="str">
            <v>Best</v>
          </cell>
          <cell r="N3475">
            <v>21.131599999999999</v>
          </cell>
          <cell r="O3475">
            <v>2.6718999999999999</v>
          </cell>
        </row>
        <row r="3476">
          <cell r="B3476">
            <v>74654</v>
          </cell>
          <cell r="C3476" t="str">
            <v>ROUX RULLY MARTELLE 18 75X6</v>
          </cell>
          <cell r="D3476" t="str">
            <v>Rully La Martelle Domaine Roux 2018</v>
          </cell>
          <cell r="E3476" t="str">
            <v>EA</v>
          </cell>
          <cell r="F3476">
            <v>6</v>
          </cell>
          <cell r="G3476" t="str">
            <v>75 cl x 6</v>
          </cell>
          <cell r="H3476" t="str">
            <v>U</v>
          </cell>
          <cell r="I3476" t="str">
            <v>France</v>
          </cell>
          <cell r="J3476" t="str">
            <v>France</v>
          </cell>
          <cell r="K3476" t="str">
            <v>Burgundy</v>
          </cell>
          <cell r="L3476" t="str">
            <v>Still Red</v>
          </cell>
          <cell r="M3476" t="str">
            <v>Best</v>
          </cell>
          <cell r="N3476">
            <v>8.3719999999999999</v>
          </cell>
          <cell r="O3476">
            <v>2.6718999999999999</v>
          </cell>
        </row>
        <row r="3477">
          <cell r="B3477">
            <v>75297</v>
          </cell>
          <cell r="C3477" t="str">
            <v>FW ROUX CHOMBOLLE 17 75X6</v>
          </cell>
          <cell r="D3477" t="str">
            <v>Chambolle-Musigny Domaine Roux 2017</v>
          </cell>
          <cell r="E3477" t="str">
            <v>EA</v>
          </cell>
          <cell r="F3477">
            <v>6</v>
          </cell>
          <cell r="G3477" t="str">
            <v>75 cl x 6</v>
          </cell>
          <cell r="H3477" t="str">
            <v>U</v>
          </cell>
          <cell r="I3477" t="str">
            <v>France</v>
          </cell>
          <cell r="J3477" t="str">
            <v>France</v>
          </cell>
          <cell r="K3477" t="str">
            <v>Burgundy</v>
          </cell>
          <cell r="M3477" t="str">
            <v>Fine Wine</v>
          </cell>
          <cell r="N3477">
            <v>25.1158</v>
          </cell>
          <cell r="O3477">
            <v>2.6718999999999999</v>
          </cell>
        </row>
        <row r="3478">
          <cell r="B3478">
            <v>75298</v>
          </cell>
          <cell r="C3478" t="str">
            <v>ROUX ST AUB VV 19 75X6</v>
          </cell>
          <cell r="D3478" t="str">
            <v>St Aubin Vieille Vignes Domaine Roux 2019</v>
          </cell>
          <cell r="E3478" t="str">
            <v>EA</v>
          </cell>
          <cell r="F3478">
            <v>6</v>
          </cell>
          <cell r="G3478" t="str">
            <v>75 cl x 6</v>
          </cell>
          <cell r="H3478" t="str">
            <v>U</v>
          </cell>
          <cell r="I3478" t="str">
            <v>France</v>
          </cell>
          <cell r="J3478" t="str">
            <v>France</v>
          </cell>
          <cell r="K3478" t="str">
            <v>Burgundy</v>
          </cell>
          <cell r="M3478" t="str">
            <v>Best</v>
          </cell>
          <cell r="N3478">
            <v>14.048999999999999</v>
          </cell>
          <cell r="O3478">
            <v>2.6718999999999999</v>
          </cell>
        </row>
        <row r="3479">
          <cell r="B3479">
            <v>75299</v>
          </cell>
          <cell r="C3479" t="str">
            <v>ROUX PULIGNY ENSEIGNERE19 75X6</v>
          </cell>
          <cell r="D3479" t="str">
            <v>Puligny-Montrachet Les Enseigneres Domaine Roux 2019</v>
          </cell>
          <cell r="E3479" t="str">
            <v>EA</v>
          </cell>
          <cell r="F3479">
            <v>6</v>
          </cell>
          <cell r="G3479" t="str">
            <v>75 cl x 6</v>
          </cell>
          <cell r="H3479" t="str">
            <v>U</v>
          </cell>
          <cell r="I3479" t="str">
            <v>France</v>
          </cell>
          <cell r="J3479" t="str">
            <v>France</v>
          </cell>
          <cell r="K3479" t="str">
            <v>Burgundy</v>
          </cell>
          <cell r="M3479" t="str">
            <v>Best</v>
          </cell>
          <cell r="N3479">
            <v>30.198599999999999</v>
          </cell>
          <cell r="O3479">
            <v>2.6718999999999999</v>
          </cell>
        </row>
        <row r="3480">
          <cell r="B3480">
            <v>75300</v>
          </cell>
          <cell r="C3480" t="str">
            <v>FW VOSNE ROMANEE ROUX 19 75X6</v>
          </cell>
          <cell r="D3480" t="str">
            <v>Vosne Romanee Domaine Roux 2019</v>
          </cell>
          <cell r="E3480" t="str">
            <v>EA</v>
          </cell>
          <cell r="F3480">
            <v>6</v>
          </cell>
          <cell r="G3480" t="str">
            <v>75 cl x 6</v>
          </cell>
          <cell r="H3480" t="str">
            <v>U</v>
          </cell>
          <cell r="I3480" t="str">
            <v>France</v>
          </cell>
          <cell r="J3480" t="str">
            <v>France</v>
          </cell>
          <cell r="K3480" t="str">
            <v>Burgundy</v>
          </cell>
          <cell r="M3480" t="str">
            <v>Fine Wine</v>
          </cell>
          <cell r="N3480">
            <v>70.652000000000001</v>
          </cell>
          <cell r="O3480">
            <v>2.6718999999999999</v>
          </cell>
        </row>
        <row r="3481">
          <cell r="B3481">
            <v>76173</v>
          </cell>
          <cell r="C3481" t="str">
            <v>ROUX BOURGOGNE ROUGE 20 75X6</v>
          </cell>
          <cell r="D3481" t="str">
            <v>Domaine Roux Bourgogne Pinot Noir 2020</v>
          </cell>
          <cell r="E3481" t="str">
            <v>EA</v>
          </cell>
          <cell r="F3481">
            <v>6</v>
          </cell>
          <cell r="G3481" t="str">
            <v>75 cl x 6</v>
          </cell>
          <cell r="H3481" t="str">
            <v>U</v>
          </cell>
          <cell r="I3481" t="str">
            <v>France</v>
          </cell>
          <cell r="J3481" t="str">
            <v>France</v>
          </cell>
          <cell r="K3481" t="str">
            <v>Burgundy</v>
          </cell>
          <cell r="M3481" t="str">
            <v>Better</v>
          </cell>
          <cell r="N3481">
            <v>9.6598000000000006</v>
          </cell>
          <cell r="O3481">
            <v>2.6718999999999999</v>
          </cell>
        </row>
        <row r="3482">
          <cell r="B3482">
            <v>76174</v>
          </cell>
          <cell r="C3482" t="str">
            <v>DOMAINE ROUX SANTENAY 17 75X6</v>
          </cell>
          <cell r="D3482" t="str">
            <v>Domaine Roux Santenay 1er Cru Clos Rousseau 2017</v>
          </cell>
          <cell r="E3482" t="str">
            <v>EA</v>
          </cell>
          <cell r="F3482">
            <v>6</v>
          </cell>
          <cell r="G3482" t="str">
            <v>75 cl x 6</v>
          </cell>
          <cell r="H3482" t="str">
            <v>U</v>
          </cell>
          <cell r="I3482" t="str">
            <v>France</v>
          </cell>
          <cell r="J3482" t="str">
            <v>France</v>
          </cell>
          <cell r="K3482" t="str">
            <v>Burgundy</v>
          </cell>
          <cell r="M3482" t="str">
            <v>Best</v>
          </cell>
          <cell r="N3482">
            <v>11.8919</v>
          </cell>
          <cell r="O3482">
            <v>2.6718999999999999</v>
          </cell>
        </row>
        <row r="3483">
          <cell r="B3483">
            <v>76177</v>
          </cell>
          <cell r="C3483" t="str">
            <v>ROUX CT BNE VIL RCH BLC19 75X6</v>
          </cell>
          <cell r="D3483" t="str">
            <v>Cote de Beaune Villages Roches Blanches Roux 2019</v>
          </cell>
          <cell r="E3483" t="str">
            <v>EA</v>
          </cell>
          <cell r="F3483">
            <v>6</v>
          </cell>
          <cell r="G3483" t="str">
            <v>75 cl x 6</v>
          </cell>
          <cell r="H3483" t="str">
            <v>U</v>
          </cell>
          <cell r="I3483" t="str">
            <v>France</v>
          </cell>
          <cell r="J3483" t="str">
            <v>France</v>
          </cell>
          <cell r="K3483" t="str">
            <v>Burgundy</v>
          </cell>
          <cell r="M3483" t="str">
            <v>Better</v>
          </cell>
          <cell r="N3483">
            <v>11.074</v>
          </cell>
          <cell r="O3483">
            <v>2.6718999999999999</v>
          </cell>
        </row>
        <row r="3484">
          <cell r="B3484">
            <v>76178</v>
          </cell>
          <cell r="C3484" t="str">
            <v>ROUX BOURGOGNE BLC 19 75X6</v>
          </cell>
          <cell r="D3484" t="str">
            <v>Bourgogne Chardonnay Les Murelles Domaine Roux 2019</v>
          </cell>
          <cell r="E3484" t="str">
            <v>EA</v>
          </cell>
          <cell r="F3484">
            <v>6</v>
          </cell>
          <cell r="G3484" t="str">
            <v>75 cl x 6</v>
          </cell>
          <cell r="H3484" t="str">
            <v>U</v>
          </cell>
          <cell r="I3484" t="str">
            <v>France</v>
          </cell>
          <cell r="J3484" t="str">
            <v>France</v>
          </cell>
          <cell r="K3484" t="str">
            <v>Burgundy</v>
          </cell>
          <cell r="M3484" t="str">
            <v>Better</v>
          </cell>
          <cell r="N3484">
            <v>5.6440999999999999</v>
          </cell>
          <cell r="O3484">
            <v>2.6718999999999999</v>
          </cell>
        </row>
        <row r="3485">
          <cell r="B3485">
            <v>76181</v>
          </cell>
          <cell r="C3485" t="str">
            <v>ROUX RULLY RGE MARTELLE19 75X6</v>
          </cell>
          <cell r="D3485" t="str">
            <v>Rully Rouge La Martelle Domaine Roux 2019</v>
          </cell>
          <cell r="E3485" t="str">
            <v>EA</v>
          </cell>
          <cell r="F3485">
            <v>6</v>
          </cell>
          <cell r="G3485" t="str">
            <v>75 cl x 6</v>
          </cell>
          <cell r="H3485" t="str">
            <v>U</v>
          </cell>
          <cell r="I3485" t="str">
            <v>France</v>
          </cell>
          <cell r="J3485" t="str">
            <v>France</v>
          </cell>
          <cell r="K3485" t="str">
            <v>Burgundy</v>
          </cell>
          <cell r="L3485" t="str">
            <v>Still Red</v>
          </cell>
          <cell r="M3485" t="str">
            <v>Best</v>
          </cell>
          <cell r="N3485">
            <v>10.2514</v>
          </cell>
          <cell r="O3485">
            <v>2.6718999999999999</v>
          </cell>
        </row>
        <row r="3486">
          <cell r="B3486">
            <v>76182</v>
          </cell>
          <cell r="C3486" t="str">
            <v>ROUX GEVREY CHAMBERTIN 19 75X6</v>
          </cell>
          <cell r="D3486" t="str">
            <v>Domaine Roux Gevrey Chambertin 2019</v>
          </cell>
          <cell r="E3486" t="str">
            <v>EA</v>
          </cell>
          <cell r="F3486">
            <v>6</v>
          </cell>
          <cell r="G3486" t="str">
            <v>75 cl x 6</v>
          </cell>
          <cell r="H3486" t="str">
            <v>U</v>
          </cell>
          <cell r="I3486" t="str">
            <v>France</v>
          </cell>
          <cell r="J3486" t="str">
            <v>France</v>
          </cell>
          <cell r="K3486" t="str">
            <v>Burgundy</v>
          </cell>
          <cell r="M3486" t="str">
            <v>Best</v>
          </cell>
          <cell r="N3486">
            <v>25.098700000000001</v>
          </cell>
          <cell r="O3486">
            <v>2.6718999999999999</v>
          </cell>
        </row>
        <row r="3487">
          <cell r="B3487">
            <v>76383</v>
          </cell>
          <cell r="C3487" t="str">
            <v>ROUX CHASSAGNE CHAUMES 19 75X6</v>
          </cell>
          <cell r="D3487" t="str">
            <v>Chassagne-Montrachet Les Chaumes Domaine Roux 2019</v>
          </cell>
          <cell r="E3487" t="str">
            <v>EA</v>
          </cell>
          <cell r="F3487">
            <v>6</v>
          </cell>
          <cell r="G3487" t="str">
            <v>75 cl x 6</v>
          </cell>
          <cell r="H3487" t="str">
            <v>U</v>
          </cell>
          <cell r="I3487" t="str">
            <v>France</v>
          </cell>
          <cell r="J3487" t="str">
            <v>France</v>
          </cell>
          <cell r="K3487" t="str">
            <v>Burgundy</v>
          </cell>
          <cell r="M3487" t="str">
            <v>Best</v>
          </cell>
          <cell r="N3487">
            <v>22.973700000000001</v>
          </cell>
          <cell r="O3487">
            <v>2.6718999999999999</v>
          </cell>
        </row>
        <row r="3488">
          <cell r="B3488">
            <v>76384</v>
          </cell>
          <cell r="C3488" t="str">
            <v>DOMAINE ROUX SANTENAY 18 75X6</v>
          </cell>
          <cell r="D3488" t="str">
            <v>Domaine Roux Santenay 1er Cru Clos Rousseau 2018</v>
          </cell>
          <cell r="E3488" t="str">
            <v>EA</v>
          </cell>
          <cell r="F3488">
            <v>6</v>
          </cell>
          <cell r="G3488" t="str">
            <v>75 cl x 6</v>
          </cell>
          <cell r="H3488" t="str">
            <v>S</v>
          </cell>
          <cell r="I3488" t="str">
            <v>France</v>
          </cell>
          <cell r="J3488" t="str">
            <v>France</v>
          </cell>
          <cell r="K3488" t="str">
            <v>Burgundy</v>
          </cell>
          <cell r="M3488" t="str">
            <v>Best</v>
          </cell>
          <cell r="N3488">
            <v>18.020499999999998</v>
          </cell>
          <cell r="O3488">
            <v>2.6718999999999999</v>
          </cell>
        </row>
        <row r="3489">
          <cell r="B3489">
            <v>44050</v>
          </cell>
          <cell r="C3489" t="str">
            <v>ST AUB 1 CRU JADIS 21 37.5x12</v>
          </cell>
          <cell r="D3489" t="str">
            <v>Saint-Aubin Premier Cru Jadis Domaine Roux 2021</v>
          </cell>
          <cell r="E3489" t="str">
            <v>EA</v>
          </cell>
          <cell r="F3489">
            <v>12</v>
          </cell>
          <cell r="G3489" t="str">
            <v>37.5 cl x 12</v>
          </cell>
          <cell r="H3489" t="str">
            <v>U</v>
          </cell>
          <cell r="I3489" t="str">
            <v>France</v>
          </cell>
          <cell r="J3489" t="str">
            <v>France</v>
          </cell>
          <cell r="K3489" t="str">
            <v>Burgundy</v>
          </cell>
          <cell r="M3489" t="str">
            <v>Best</v>
          </cell>
          <cell r="N3489">
            <v>13.3964</v>
          </cell>
          <cell r="O3489">
            <v>4.0613000000000001</v>
          </cell>
        </row>
        <row r="3490">
          <cell r="B3490">
            <v>37111</v>
          </cell>
          <cell r="C3490" t="str">
            <v>MUD HOUSE SAUV ROSE 75X6</v>
          </cell>
          <cell r="D3490" t="str">
            <v>Mud House Sauvignon Blanc Rosé, Marlborough</v>
          </cell>
          <cell r="E3490" t="str">
            <v>EA</v>
          </cell>
          <cell r="F3490">
            <v>6</v>
          </cell>
          <cell r="G3490" t="str">
            <v>75 cl x 6</v>
          </cell>
          <cell r="H3490" t="str">
            <v>U</v>
          </cell>
          <cell r="I3490" t="str">
            <v>New Zealand</v>
          </cell>
          <cell r="J3490" t="str">
            <v>New Zealand</v>
          </cell>
          <cell r="K3490" t="str">
            <v>Marlborough</v>
          </cell>
          <cell r="L3490" t="str">
            <v>Still Rose</v>
          </cell>
          <cell r="M3490" t="str">
            <v>Good</v>
          </cell>
          <cell r="N3490">
            <v>3.0911</v>
          </cell>
          <cell r="O3490">
            <v>2.6718999999999999</v>
          </cell>
        </row>
        <row r="3491">
          <cell r="B3491">
            <v>37678</v>
          </cell>
          <cell r="C3491" t="str">
            <v>MUD HOUSE ROSE ONTRADE 75X6</v>
          </cell>
          <cell r="D3491" t="str">
            <v>Mud House Sauvignon Blanc Rosé, Marlborough - Away Strip</v>
          </cell>
          <cell r="E3491" t="str">
            <v>EA</v>
          </cell>
          <cell r="F3491">
            <v>6</v>
          </cell>
          <cell r="G3491" t="str">
            <v>75 cl x 6</v>
          </cell>
          <cell r="H3491" t="str">
            <v>U</v>
          </cell>
          <cell r="I3491" t="str">
            <v>New Zealand</v>
          </cell>
          <cell r="J3491" t="str">
            <v>New Zealand</v>
          </cell>
          <cell r="K3491" t="str">
            <v>Marlborough</v>
          </cell>
          <cell r="L3491" t="str">
            <v>Still Rose</v>
          </cell>
          <cell r="M3491" t="str">
            <v>Good</v>
          </cell>
          <cell r="N3491">
            <v>3.0911</v>
          </cell>
          <cell r="O3491">
            <v>2.6718999999999999</v>
          </cell>
        </row>
        <row r="3492">
          <cell r="B3492">
            <v>40771</v>
          </cell>
          <cell r="C3492" t="str">
            <v>MUD HOUSE SAUV (STONEGATE)75X6</v>
          </cell>
          <cell r="D3492" t="str">
            <v>Mud House Sauvignon Blanc, Marlborough - Away Strip (Stonegate only)</v>
          </cell>
          <cell r="E3492" t="str">
            <v>EA</v>
          </cell>
          <cell r="F3492">
            <v>6</v>
          </cell>
          <cell r="G3492" t="str">
            <v>75 cl x 6</v>
          </cell>
          <cell r="H3492" t="str">
            <v>U</v>
          </cell>
          <cell r="I3492" t="str">
            <v>New Zealand</v>
          </cell>
          <cell r="J3492" t="str">
            <v>New Zealand</v>
          </cell>
          <cell r="K3492" t="str">
            <v>Marlborough</v>
          </cell>
          <cell r="L3492" t="str">
            <v>Still White</v>
          </cell>
          <cell r="M3492" t="str">
            <v>Good</v>
          </cell>
          <cell r="N3492">
            <v>3.3376999999999999</v>
          </cell>
          <cell r="O3492">
            <v>2.6718999999999999</v>
          </cell>
        </row>
        <row r="3493">
          <cell r="B3493">
            <v>41029</v>
          </cell>
          <cell r="C3493" t="str">
            <v>MUD HOUSE SAUV BL CHILE 75X6</v>
          </cell>
          <cell r="D3493" t="str">
            <v>Mud House Sauvignon Blanc, Central Valley</v>
          </cell>
          <cell r="E3493" t="str">
            <v>EA</v>
          </cell>
          <cell r="F3493">
            <v>6</v>
          </cell>
          <cell r="G3493" t="str">
            <v>75 cl x 6</v>
          </cell>
          <cell r="H3493" t="str">
            <v>S</v>
          </cell>
          <cell r="I3493" t="str">
            <v>Chile</v>
          </cell>
          <cell r="J3493" t="str">
            <v>Chile</v>
          </cell>
          <cell r="K3493" t="str">
            <v>Central Valley</v>
          </cell>
          <cell r="L3493" t="str">
            <v>Still White</v>
          </cell>
          <cell r="M3493" t="str">
            <v>Good</v>
          </cell>
          <cell r="N3493">
            <v>2.5244</v>
          </cell>
          <cell r="O3493">
            <v>2.6718999999999999</v>
          </cell>
        </row>
        <row r="3494">
          <cell r="B3494">
            <v>41065</v>
          </cell>
          <cell r="C3494" t="str">
            <v>MUD HOUSE SAUV B CH ROSE 75X6</v>
          </cell>
          <cell r="D3494" t="str">
            <v>Mud House Sauvignon Blanc Rosé, Central Valley</v>
          </cell>
          <cell r="E3494" t="str">
            <v>EA</v>
          </cell>
          <cell r="F3494">
            <v>6</v>
          </cell>
          <cell r="G3494" t="str">
            <v>75 cl x 6</v>
          </cell>
          <cell r="H3494" t="str">
            <v>S</v>
          </cell>
          <cell r="I3494" t="str">
            <v>Chile</v>
          </cell>
          <cell r="J3494" t="str">
            <v>Chile</v>
          </cell>
          <cell r="K3494" t="str">
            <v>Central Valley</v>
          </cell>
          <cell r="L3494" t="str">
            <v>Still Rose</v>
          </cell>
          <cell r="M3494" t="str">
            <v>Good</v>
          </cell>
          <cell r="N3494">
            <v>2.5244</v>
          </cell>
          <cell r="O3494">
            <v>2.6718999999999999</v>
          </cell>
        </row>
        <row r="3495">
          <cell r="B3495">
            <v>41279</v>
          </cell>
          <cell r="C3495" t="str">
            <v>MUD HOUSE PINOT NOIR 75X6</v>
          </cell>
          <cell r="D3495" t="str">
            <v>Mud House Pinot Noir, Central Otago</v>
          </cell>
          <cell r="E3495" t="str">
            <v>EA</v>
          </cell>
          <cell r="F3495">
            <v>6</v>
          </cell>
          <cell r="G3495" t="str">
            <v>75 cl x 6</v>
          </cell>
          <cell r="H3495" t="str">
            <v>S</v>
          </cell>
          <cell r="I3495" t="str">
            <v>New Zealand</v>
          </cell>
          <cell r="J3495" t="str">
            <v>New Zealand</v>
          </cell>
          <cell r="K3495" t="str">
            <v>Central Otago</v>
          </cell>
          <cell r="L3495" t="str">
            <v>Still Red</v>
          </cell>
          <cell r="M3495" t="str">
            <v>Better</v>
          </cell>
          <cell r="N3495">
            <v>5.8544</v>
          </cell>
          <cell r="O3495">
            <v>2.6718999999999999</v>
          </cell>
        </row>
        <row r="3496">
          <cell r="B3496">
            <v>35756</v>
          </cell>
          <cell r="C3496" t="str">
            <v>SANTA RITA 8KM CAB SAUV 75x6</v>
          </cell>
          <cell r="D3496" t="str">
            <v>Santa Rita 8km Cabernet Sauvignon, Central Valley</v>
          </cell>
          <cell r="E3496" t="str">
            <v>EA</v>
          </cell>
          <cell r="F3496">
            <v>6</v>
          </cell>
          <cell r="G3496" t="str">
            <v>75 cl x 6</v>
          </cell>
          <cell r="H3496" t="str">
            <v>S</v>
          </cell>
          <cell r="I3496" t="str">
            <v>Chile</v>
          </cell>
          <cell r="J3496" t="str">
            <v>Chile</v>
          </cell>
          <cell r="K3496" t="str">
            <v>Central Valley</v>
          </cell>
          <cell r="L3496" t="str">
            <v>Still Red</v>
          </cell>
          <cell r="M3496" t="str">
            <v>Price Fighter</v>
          </cell>
          <cell r="N3496">
            <v>1.7596000000000001</v>
          </cell>
          <cell r="O3496">
            <v>2.6718999999999999</v>
          </cell>
        </row>
        <row r="3497">
          <cell r="B3497">
            <v>35757</v>
          </cell>
          <cell r="C3497" t="str">
            <v>SANTA RITA 8KM MERLOT 75x6</v>
          </cell>
          <cell r="D3497" t="str">
            <v>Santa Rita 8km Merlot, Central Valley</v>
          </cell>
          <cell r="E3497" t="str">
            <v>EA</v>
          </cell>
          <cell r="F3497">
            <v>6</v>
          </cell>
          <cell r="G3497" t="str">
            <v>75 cl x 6</v>
          </cell>
          <cell r="H3497" t="str">
            <v>S</v>
          </cell>
          <cell r="I3497" t="str">
            <v>Chile</v>
          </cell>
          <cell r="J3497" t="str">
            <v>Chile</v>
          </cell>
          <cell r="K3497" t="str">
            <v>Central Valley</v>
          </cell>
          <cell r="L3497" t="str">
            <v>Still Red</v>
          </cell>
          <cell r="M3497" t="str">
            <v>Price Fighter</v>
          </cell>
          <cell r="N3497">
            <v>1.7596000000000001</v>
          </cell>
          <cell r="O3497">
            <v>2.6718999999999999</v>
          </cell>
        </row>
        <row r="3498">
          <cell r="B3498">
            <v>35759</v>
          </cell>
          <cell r="C3498" t="str">
            <v>COLECCION PRIV MERLOT 75X6</v>
          </cell>
          <cell r="D3498" t="str">
            <v>Santa Rita Reserva Coleccion Privada Merlot, Central Valley</v>
          </cell>
          <cell r="E3498" t="str">
            <v>EA</v>
          </cell>
          <cell r="F3498">
            <v>6</v>
          </cell>
          <cell r="G3498" t="str">
            <v>75 cl x 6</v>
          </cell>
          <cell r="H3498" t="str">
            <v>U</v>
          </cell>
          <cell r="I3498" t="str">
            <v>Chile</v>
          </cell>
          <cell r="J3498" t="str">
            <v>Chile</v>
          </cell>
          <cell r="K3498" t="str">
            <v>Central Valley</v>
          </cell>
          <cell r="L3498" t="str">
            <v>Still Red</v>
          </cell>
          <cell r="M3498" t="str">
            <v>Good</v>
          </cell>
          <cell r="N3498">
            <v>1.923</v>
          </cell>
          <cell r="O3498">
            <v>2.6718999999999999</v>
          </cell>
        </row>
        <row r="3499">
          <cell r="B3499">
            <v>35760</v>
          </cell>
          <cell r="C3499" t="str">
            <v>COLECCION PRIV SAUV BLANC 75X6</v>
          </cell>
          <cell r="D3499" t="str">
            <v>Santa Rita Reserva Coleccion Privada Sauvignon Blanc, Central Valley</v>
          </cell>
          <cell r="E3499" t="str">
            <v>EA</v>
          </cell>
          <cell r="F3499">
            <v>6</v>
          </cell>
          <cell r="G3499" t="str">
            <v>75 cl x 6</v>
          </cell>
          <cell r="H3499" t="str">
            <v>U</v>
          </cell>
          <cell r="I3499" t="str">
            <v>Chile</v>
          </cell>
          <cell r="J3499" t="str">
            <v>Chile</v>
          </cell>
          <cell r="K3499" t="str">
            <v>Central Valley</v>
          </cell>
          <cell r="L3499" t="str">
            <v>Still White</v>
          </cell>
          <cell r="M3499" t="str">
            <v>Good</v>
          </cell>
          <cell r="N3499">
            <v>1.923</v>
          </cell>
          <cell r="O3499">
            <v>2.6718999999999999</v>
          </cell>
        </row>
        <row r="3500">
          <cell r="B3500">
            <v>37475</v>
          </cell>
          <cell r="C3500" t="str">
            <v>SANTA RITA 8KM CHARD 75X6</v>
          </cell>
          <cell r="D3500" t="str">
            <v>Santa Rita 8km Chardonnay, Central Valley</v>
          </cell>
          <cell r="E3500" t="str">
            <v>EA</v>
          </cell>
          <cell r="F3500">
            <v>6</v>
          </cell>
          <cell r="G3500" t="str">
            <v>75 cl x 6</v>
          </cell>
          <cell r="H3500" t="str">
            <v>U</v>
          </cell>
          <cell r="I3500" t="str">
            <v>Chile</v>
          </cell>
          <cell r="J3500" t="str">
            <v>Chile</v>
          </cell>
          <cell r="K3500" t="str">
            <v>Central Valley</v>
          </cell>
          <cell r="L3500" t="str">
            <v>Still White</v>
          </cell>
          <cell r="M3500" t="str">
            <v>Price Fighter</v>
          </cell>
          <cell r="N3500">
            <v>1.7142999999999999</v>
          </cell>
          <cell r="O3500">
            <v>2.6718999999999999</v>
          </cell>
        </row>
        <row r="3501">
          <cell r="B3501">
            <v>37476</v>
          </cell>
          <cell r="C3501" t="str">
            <v>SANTA RITA ROSE 75X6</v>
          </cell>
          <cell r="D3501" t="str">
            <v>Santa Rita Rosé, Central Valley</v>
          </cell>
          <cell r="E3501" t="str">
            <v>EA</v>
          </cell>
          <cell r="F3501">
            <v>6</v>
          </cell>
          <cell r="G3501" t="str">
            <v>75 cl x 6</v>
          </cell>
          <cell r="H3501" t="str">
            <v>S</v>
          </cell>
          <cell r="I3501" t="str">
            <v>Chile</v>
          </cell>
          <cell r="J3501" t="str">
            <v>Chile</v>
          </cell>
          <cell r="K3501" t="str">
            <v>Central Valley</v>
          </cell>
          <cell r="L3501" t="str">
            <v>Still Rose</v>
          </cell>
          <cell r="M3501" t="str">
            <v>Good</v>
          </cell>
          <cell r="N3501">
            <v>2.3395999999999999</v>
          </cell>
          <cell r="O3501">
            <v>2.6718999999999999</v>
          </cell>
        </row>
        <row r="3502">
          <cell r="B3502">
            <v>41815</v>
          </cell>
          <cell r="C3502" t="str">
            <v>ORG ST JACQUES CDR RGE 75X6</v>
          </cell>
          <cell r="D3502" t="str">
            <v>Domaine St Jacques Organic Cotes du Rhone Rouge</v>
          </cell>
          <cell r="E3502" t="str">
            <v>EA</v>
          </cell>
          <cell r="F3502">
            <v>6</v>
          </cell>
          <cell r="G3502" t="str">
            <v>75 cl x 6</v>
          </cell>
          <cell r="H3502" t="str">
            <v>S</v>
          </cell>
          <cell r="I3502" t="str">
            <v>France</v>
          </cell>
          <cell r="J3502" t="str">
            <v>France</v>
          </cell>
          <cell r="K3502" t="str">
            <v>Rhône Valley</v>
          </cell>
          <cell r="M3502" t="str">
            <v>Good</v>
          </cell>
          <cell r="N3502">
            <v>3.4502999999999999</v>
          </cell>
          <cell r="O3502">
            <v>2.6718999999999999</v>
          </cell>
        </row>
        <row r="3503">
          <cell r="B3503">
            <v>74454</v>
          </cell>
          <cell r="C3503" t="str">
            <v>ORG ST JACQUES CDR RGE 75X6</v>
          </cell>
          <cell r="D3503" t="str">
            <v>Domaine St Jacques Organic Cotes du Rhone Rouge</v>
          </cell>
          <cell r="E3503" t="str">
            <v>EA</v>
          </cell>
          <cell r="F3503">
            <v>6</v>
          </cell>
          <cell r="G3503" t="str">
            <v>75 cl x 6</v>
          </cell>
          <cell r="H3503" t="str">
            <v>U</v>
          </cell>
          <cell r="I3503" t="str">
            <v>France</v>
          </cell>
          <cell r="J3503" t="str">
            <v>France</v>
          </cell>
          <cell r="K3503" t="str">
            <v>Rhône Valley</v>
          </cell>
          <cell r="M3503" t="str">
            <v>Good</v>
          </cell>
          <cell r="N3503">
            <v>3.2578</v>
          </cell>
          <cell r="O3503">
            <v>2.6718999999999999</v>
          </cell>
        </row>
        <row r="3504">
          <cell r="B3504">
            <v>45219</v>
          </cell>
          <cell r="C3504" t="str">
            <v>BELVEDERE AMARONE 19 75X12</v>
          </cell>
          <cell r="D3504" t="str">
            <v>Villa Belvedere Amarone della Valpolicella 2019</v>
          </cell>
          <cell r="E3504" t="str">
            <v>EA</v>
          </cell>
          <cell r="F3504">
            <v>12</v>
          </cell>
          <cell r="G3504" t="str">
            <v>75 cl x 12</v>
          </cell>
          <cell r="H3504" t="str">
            <v>S</v>
          </cell>
          <cell r="I3504" t="str">
            <v>Italy</v>
          </cell>
          <cell r="J3504" t="str">
            <v>Italy</v>
          </cell>
          <cell r="K3504" t="str">
            <v>Veneto</v>
          </cell>
          <cell r="L3504" t="str">
            <v>Still Red</v>
          </cell>
          <cell r="M3504" t="str">
            <v>Better</v>
          </cell>
          <cell r="N3504">
            <v>9.7516999999999996</v>
          </cell>
          <cell r="O3504">
            <v>3.2063000000000001</v>
          </cell>
        </row>
        <row r="3505">
          <cell r="B3505">
            <v>43983</v>
          </cell>
          <cell r="C3505" t="str">
            <v>BELVEDERE AMARONE 18 75X6</v>
          </cell>
          <cell r="D3505" t="str">
            <v>Villa Belvedere Amarone della Valpolicella 2018</v>
          </cell>
          <cell r="E3505" t="str">
            <v>EA</v>
          </cell>
          <cell r="F3505">
            <v>6</v>
          </cell>
          <cell r="G3505" t="str">
            <v>75 cl x 6</v>
          </cell>
          <cell r="H3505" t="str">
            <v>U</v>
          </cell>
          <cell r="I3505" t="str">
            <v>Italy</v>
          </cell>
          <cell r="J3505" t="str">
            <v>Italy</v>
          </cell>
          <cell r="K3505" t="str">
            <v>Veneto</v>
          </cell>
          <cell r="M3505" t="str">
            <v>Best</v>
          </cell>
          <cell r="N3505">
            <v>9.8381000000000007</v>
          </cell>
          <cell r="O3505">
            <v>3.2063000000000001</v>
          </cell>
        </row>
        <row r="3506">
          <cell r="B3506">
            <v>68249</v>
          </cell>
          <cell r="C3506" t="str">
            <v>VILLA BELVEDERE RIPASSO 75X6</v>
          </cell>
          <cell r="D3506" t="str">
            <v>Villa Belvedere Valpolicella Ripasso</v>
          </cell>
          <cell r="E3506" t="str">
            <v>EA</v>
          </cell>
          <cell r="F3506">
            <v>6</v>
          </cell>
          <cell r="G3506" t="str">
            <v>75 cl x 6</v>
          </cell>
          <cell r="H3506" t="str">
            <v>S</v>
          </cell>
          <cell r="I3506" t="str">
            <v>Italy</v>
          </cell>
          <cell r="J3506" t="str">
            <v>Italy</v>
          </cell>
          <cell r="K3506" t="str">
            <v>Veneto</v>
          </cell>
          <cell r="M3506" t="str">
            <v>Good</v>
          </cell>
          <cell r="N3506">
            <v>4.5749000000000004</v>
          </cell>
          <cell r="O3506">
            <v>2.6718999999999999</v>
          </cell>
        </row>
        <row r="3507">
          <cell r="B3507">
            <v>73363</v>
          </cell>
          <cell r="C3507" t="str">
            <v>BELVEDERE AMARONE 15 75X6</v>
          </cell>
          <cell r="D3507" t="str">
            <v>Villa Belvedere Amarone della Valpolicella 2015</v>
          </cell>
          <cell r="E3507" t="str">
            <v>EA</v>
          </cell>
          <cell r="F3507">
            <v>6</v>
          </cell>
          <cell r="G3507" t="str">
            <v>75 cl x 6</v>
          </cell>
          <cell r="H3507" t="str">
            <v>U</v>
          </cell>
          <cell r="I3507" t="str">
            <v>Italy</v>
          </cell>
          <cell r="J3507" t="str">
            <v>Italy</v>
          </cell>
          <cell r="K3507" t="str">
            <v>Veneto</v>
          </cell>
          <cell r="M3507" t="str">
            <v>Best</v>
          </cell>
          <cell r="N3507">
            <v>8.9194999999999993</v>
          </cell>
          <cell r="O3507">
            <v>3.2063000000000001</v>
          </cell>
        </row>
        <row r="3508">
          <cell r="B3508">
            <v>75108</v>
          </cell>
          <cell r="C3508" t="str">
            <v>BELVEDERE AMARONE 17 75X6</v>
          </cell>
          <cell r="D3508" t="str">
            <v>Villa Belvedere Amarone della Valpolicella 2017</v>
          </cell>
          <cell r="E3508" t="str">
            <v>EA</v>
          </cell>
          <cell r="F3508">
            <v>6</v>
          </cell>
          <cell r="G3508" t="str">
            <v>75 cl x 6</v>
          </cell>
          <cell r="H3508" t="str">
            <v>U</v>
          </cell>
          <cell r="I3508" t="str">
            <v>Italy</v>
          </cell>
          <cell r="J3508" t="str">
            <v>Italy</v>
          </cell>
          <cell r="K3508" t="str">
            <v>Veneto</v>
          </cell>
          <cell r="M3508" t="str">
            <v>Best</v>
          </cell>
          <cell r="N3508">
            <v>9.8381000000000007</v>
          </cell>
          <cell r="O3508">
            <v>3.2063000000000001</v>
          </cell>
        </row>
        <row r="3509">
          <cell r="B3509">
            <v>33825</v>
          </cell>
          <cell r="C3509" t="str">
            <v>ARIDO CHARDONNAY 75X12</v>
          </cell>
          <cell r="D3509" t="str">
            <v>Arido Chardonnay, Mendoza</v>
          </cell>
          <cell r="E3509" t="str">
            <v>EA</v>
          </cell>
          <cell r="F3509">
            <v>12</v>
          </cell>
          <cell r="G3509" t="str">
            <v>75 cl x 12</v>
          </cell>
          <cell r="H3509" t="str">
            <v>U</v>
          </cell>
          <cell r="I3509" t="str">
            <v>Argentina</v>
          </cell>
          <cell r="J3509" t="str">
            <v>Argentina</v>
          </cell>
          <cell r="K3509" t="str">
            <v>Mendoza</v>
          </cell>
          <cell r="L3509" t="str">
            <v>Still White</v>
          </cell>
          <cell r="M3509" t="str">
            <v>Price Fighter</v>
          </cell>
          <cell r="N3509">
            <v>2.1217999999999999</v>
          </cell>
          <cell r="O3509">
            <v>2.6718999999999999</v>
          </cell>
        </row>
        <row r="3510">
          <cell r="B3510">
            <v>25816</v>
          </cell>
          <cell r="C3510" t="str">
            <v>CHATEAU TEYSSIER 75x12</v>
          </cell>
          <cell r="D3510" t="str">
            <v>Château Teyssier, Saint-Émilion Grand Cru</v>
          </cell>
          <cell r="E3510" t="str">
            <v>EA</v>
          </cell>
          <cell r="F3510">
            <v>12</v>
          </cell>
          <cell r="G3510" t="str">
            <v>75 cl x 12</v>
          </cell>
          <cell r="H3510" t="str">
            <v>U</v>
          </cell>
          <cell r="I3510" t="str">
            <v>France</v>
          </cell>
          <cell r="J3510" t="str">
            <v>France</v>
          </cell>
          <cell r="K3510" t="str">
            <v>Bordeaux</v>
          </cell>
          <cell r="L3510" t="str">
            <v>Still Red</v>
          </cell>
          <cell r="M3510" t="str">
            <v>Best</v>
          </cell>
          <cell r="N3510">
            <v>10.6534</v>
          </cell>
          <cell r="O3510">
            <v>2.6718999999999999</v>
          </cell>
        </row>
        <row r="3511">
          <cell r="B3511">
            <v>11908</v>
          </cell>
          <cell r="C3511" t="str">
            <v>COCKBURN'S FINE RUBY PORT 75x6</v>
          </cell>
          <cell r="D3511" t="str">
            <v>Cockburn’s Fine Ruby Port</v>
          </cell>
          <cell r="E3511" t="str">
            <v>EA</v>
          </cell>
          <cell r="F3511">
            <v>6</v>
          </cell>
          <cell r="G3511" t="str">
            <v>75 cl x 6</v>
          </cell>
          <cell r="H3511" t="str">
            <v>S</v>
          </cell>
          <cell r="I3511" t="str">
            <v>Portugal</v>
          </cell>
          <cell r="J3511" t="str">
            <v>Portugal</v>
          </cell>
          <cell r="K3511" t="str">
            <v>Douro</v>
          </cell>
          <cell r="M3511" t="str">
            <v>Good</v>
          </cell>
          <cell r="N3511">
            <v>4.3074000000000003</v>
          </cell>
          <cell r="O3511">
            <v>4.0613000000000001</v>
          </cell>
        </row>
        <row r="3512">
          <cell r="B3512">
            <v>14682</v>
          </cell>
          <cell r="C3512" t="str">
            <v>COCKBURNS SPECIAL RESERVE 75x6</v>
          </cell>
          <cell r="D3512" t="str">
            <v>Cockburn’s Special Reserve Port</v>
          </cell>
          <cell r="E3512" t="str">
            <v>EA</v>
          </cell>
          <cell r="F3512">
            <v>6</v>
          </cell>
          <cell r="G3512" t="str">
            <v>75 cl x 6</v>
          </cell>
          <cell r="H3512" t="str">
            <v>S</v>
          </cell>
          <cell r="I3512" t="str">
            <v>Portugal</v>
          </cell>
          <cell r="J3512" t="str">
            <v>Portugal</v>
          </cell>
          <cell r="K3512" t="str">
            <v>Douro</v>
          </cell>
          <cell r="M3512" t="str">
            <v>Good</v>
          </cell>
          <cell r="N3512">
            <v>5.1340000000000003</v>
          </cell>
          <cell r="O3512">
            <v>4.2750000000000004</v>
          </cell>
        </row>
        <row r="3513">
          <cell r="B3513">
            <v>14683</v>
          </cell>
          <cell r="C3513" t="str">
            <v>COCKBURN'S LBV PORT 75x6</v>
          </cell>
          <cell r="D3513" t="str">
            <v>Cockburn's Late Bottle Vintage Port</v>
          </cell>
          <cell r="E3513" t="str">
            <v>EA</v>
          </cell>
          <cell r="F3513">
            <v>6</v>
          </cell>
          <cell r="G3513" t="str">
            <v>75 cl x 6</v>
          </cell>
          <cell r="H3513" t="str">
            <v>S</v>
          </cell>
          <cell r="I3513" t="str">
            <v>Portugal</v>
          </cell>
          <cell r="J3513" t="str">
            <v>Portugal</v>
          </cell>
          <cell r="K3513" t="str">
            <v>Douro</v>
          </cell>
          <cell r="M3513" t="str">
            <v>Fortified Wine</v>
          </cell>
          <cell r="N3513">
            <v>6.8373999999999997</v>
          </cell>
          <cell r="O3513">
            <v>4.2750000000000004</v>
          </cell>
        </row>
        <row r="3514">
          <cell r="B3514">
            <v>20340</v>
          </cell>
          <cell r="C3514" t="str">
            <v>COCKBURN'S TAWNY PORT 75x6</v>
          </cell>
          <cell r="D3514" t="str">
            <v>Cockburn’s Fine Tawny Port</v>
          </cell>
          <cell r="E3514" t="str">
            <v>EA</v>
          </cell>
          <cell r="F3514">
            <v>6</v>
          </cell>
          <cell r="G3514" t="str">
            <v>75 cl x 6</v>
          </cell>
          <cell r="H3514" t="str">
            <v>S</v>
          </cell>
          <cell r="I3514" t="str">
            <v>Portugal</v>
          </cell>
          <cell r="J3514" t="str">
            <v>Portugal</v>
          </cell>
          <cell r="K3514" t="str">
            <v>Douro</v>
          </cell>
          <cell r="L3514" t="str">
            <v>Still Red</v>
          </cell>
          <cell r="M3514" t="str">
            <v>Better</v>
          </cell>
          <cell r="N3514">
            <v>5.7491000000000003</v>
          </cell>
          <cell r="O3514">
            <v>4.0613000000000001</v>
          </cell>
        </row>
        <row r="3515">
          <cell r="B3515">
            <v>39122</v>
          </cell>
          <cell r="C3515" t="str">
            <v>COCKBURNS FINE RUBY 5CLX180</v>
          </cell>
          <cell r="D3515" t="str">
            <v>Cockburn's Fine Ruby Port</v>
          </cell>
          <cell r="E3515" t="str">
            <v>CS</v>
          </cell>
          <cell r="F3515">
            <v>1</v>
          </cell>
          <cell r="G3515" t="str">
            <v>5cl x 180</v>
          </cell>
          <cell r="H3515" t="str">
            <v>U</v>
          </cell>
          <cell r="I3515" t="str">
            <v>Portugal</v>
          </cell>
          <cell r="J3515" t="str">
            <v>Portugal</v>
          </cell>
          <cell r="K3515" t="str">
            <v>Douro</v>
          </cell>
          <cell r="L3515" t="str">
            <v>Still Red</v>
          </cell>
          <cell r="M3515" t="str">
            <v>Fortified Wine</v>
          </cell>
          <cell r="N3515">
            <v>94.185199999999995</v>
          </cell>
          <cell r="O3515">
            <v>48.734999999999999</v>
          </cell>
        </row>
        <row r="3516">
          <cell r="B3516">
            <v>33948</v>
          </cell>
          <cell r="C3516" t="str">
            <v>TALEVERA TINTO 75X12</v>
          </cell>
          <cell r="D3516" t="str">
            <v>Talevera Tempranillo-Garnacha, Valdepeñas</v>
          </cell>
          <cell r="E3516" t="str">
            <v>EA</v>
          </cell>
          <cell r="F3516">
            <v>12</v>
          </cell>
          <cell r="G3516" t="str">
            <v>75 cl x 12</v>
          </cell>
          <cell r="H3516" t="str">
            <v>U</v>
          </cell>
          <cell r="I3516" t="str">
            <v>Spain</v>
          </cell>
          <cell r="J3516" t="str">
            <v>Spain</v>
          </cell>
          <cell r="K3516" t="str">
            <v>Castilla - La Mancha</v>
          </cell>
          <cell r="L3516" t="str">
            <v>Still Red</v>
          </cell>
          <cell r="M3516" t="str">
            <v>Price Fighter</v>
          </cell>
          <cell r="N3516">
            <v>0.96830000000000005</v>
          </cell>
          <cell r="O3516">
            <v>2.6718999999999999</v>
          </cell>
        </row>
        <row r="3517">
          <cell r="B3517">
            <v>33949</v>
          </cell>
          <cell r="C3517" t="str">
            <v>TALEVERA ROSE 75X12</v>
          </cell>
          <cell r="D3517" t="str">
            <v>Talevera Tempranillo-Garnacha Rosado, Valdepeñas</v>
          </cell>
          <cell r="E3517" t="str">
            <v>EA</v>
          </cell>
          <cell r="F3517">
            <v>12</v>
          </cell>
          <cell r="G3517" t="str">
            <v>75 cl x 12</v>
          </cell>
          <cell r="H3517" t="str">
            <v>U</v>
          </cell>
          <cell r="I3517" t="str">
            <v>Spain</v>
          </cell>
          <cell r="J3517" t="str">
            <v>Spain</v>
          </cell>
          <cell r="K3517" t="str">
            <v>Castilla - La Mancha</v>
          </cell>
          <cell r="L3517" t="str">
            <v>Still Rose</v>
          </cell>
          <cell r="M3517" t="str">
            <v>Price Fighter</v>
          </cell>
          <cell r="N3517">
            <v>0.99380000000000002</v>
          </cell>
          <cell r="O3517">
            <v>2.2444000000000002</v>
          </cell>
        </row>
        <row r="3518">
          <cell r="B3518">
            <v>42875</v>
          </cell>
          <cell r="C3518" t="str">
            <v>TALEVERA BLANCO 75X6</v>
          </cell>
          <cell r="D3518" t="str">
            <v>Talevera Airen-Sauvignon, Valdepeñas</v>
          </cell>
          <cell r="E3518" t="str">
            <v>EA</v>
          </cell>
          <cell r="F3518">
            <v>6</v>
          </cell>
          <cell r="G3518" t="str">
            <v>75 cl x 6</v>
          </cell>
          <cell r="H3518" t="str">
            <v>U</v>
          </cell>
          <cell r="I3518" t="str">
            <v>Spain</v>
          </cell>
          <cell r="J3518" t="str">
            <v>Spain</v>
          </cell>
          <cell r="K3518" t="str">
            <v>Castilla - La Mancha</v>
          </cell>
          <cell r="L3518" t="str">
            <v>Still White</v>
          </cell>
          <cell r="M3518" t="str">
            <v>Price Fighter</v>
          </cell>
          <cell r="N3518">
            <v>1.1631</v>
          </cell>
          <cell r="O3518">
            <v>2.3513000000000002</v>
          </cell>
        </row>
        <row r="3519">
          <cell r="B3519">
            <v>42876</v>
          </cell>
          <cell r="C3519" t="str">
            <v>TALEVERA ROSADO 75X6</v>
          </cell>
          <cell r="D3519" t="str">
            <v>Talevera Tempranillo-Garnacha Rosado, Valdepeñas</v>
          </cell>
          <cell r="E3519" t="str">
            <v>EA</v>
          </cell>
          <cell r="F3519">
            <v>6</v>
          </cell>
          <cell r="G3519" t="str">
            <v>75 cl x 6</v>
          </cell>
          <cell r="H3519" t="str">
            <v>S</v>
          </cell>
          <cell r="I3519" t="str">
            <v>Spain</v>
          </cell>
          <cell r="J3519" t="str">
            <v>Spain</v>
          </cell>
          <cell r="K3519" t="str">
            <v>Castilla - La Mancha</v>
          </cell>
          <cell r="L3519" t="str">
            <v>Still Rose</v>
          </cell>
          <cell r="M3519" t="str">
            <v>Price Fighter</v>
          </cell>
          <cell r="N3519">
            <v>1.1631</v>
          </cell>
          <cell r="O3519">
            <v>2.2444000000000002</v>
          </cell>
        </row>
        <row r="3520">
          <cell r="B3520">
            <v>42877</v>
          </cell>
          <cell r="C3520" t="str">
            <v>TALEVERA TINTO 75X6</v>
          </cell>
          <cell r="D3520" t="str">
            <v>Talevera Tempranillo-Garnacha, Valdepeñas</v>
          </cell>
          <cell r="E3520" t="str">
            <v>EA</v>
          </cell>
          <cell r="F3520">
            <v>6</v>
          </cell>
          <cell r="G3520" t="str">
            <v>75 cl x 6</v>
          </cell>
          <cell r="H3520" t="str">
            <v>U</v>
          </cell>
          <cell r="I3520" t="str">
            <v>Spain</v>
          </cell>
          <cell r="J3520" t="str">
            <v>Spain</v>
          </cell>
          <cell r="K3520" t="str">
            <v>Castilla - La Mancha</v>
          </cell>
          <cell r="L3520" t="str">
            <v>Still Red</v>
          </cell>
          <cell r="M3520" t="str">
            <v>Price Fighter</v>
          </cell>
          <cell r="N3520">
            <v>1.1279999999999999</v>
          </cell>
          <cell r="O3520">
            <v>2.6718999999999999</v>
          </cell>
        </row>
        <row r="3521">
          <cell r="B3521">
            <v>45252</v>
          </cell>
          <cell r="C3521" t="str">
            <v>TALEVERA BLANCO 10.5% 75X6</v>
          </cell>
          <cell r="D3521" t="str">
            <v>Talevera Airen-Sauvignon 10.5%, Spain</v>
          </cell>
          <cell r="E3521" t="str">
            <v>EA</v>
          </cell>
          <cell r="F3521">
            <v>6</v>
          </cell>
          <cell r="G3521" t="str">
            <v>75 cl x 6</v>
          </cell>
          <cell r="H3521" t="str">
            <v>S</v>
          </cell>
          <cell r="I3521" t="str">
            <v>Spain</v>
          </cell>
          <cell r="J3521" t="str">
            <v>Spain</v>
          </cell>
          <cell r="K3521" t="str">
            <v>Castilla - La Mancha</v>
          </cell>
          <cell r="L3521" t="str">
            <v>Still White</v>
          </cell>
          <cell r="M3521" t="str">
            <v>Price Fighter</v>
          </cell>
          <cell r="N3521">
            <v>1.1718999999999999</v>
          </cell>
          <cell r="O3521">
            <v>2.2444000000000002</v>
          </cell>
        </row>
        <row r="3522">
          <cell r="B3522">
            <v>35055</v>
          </cell>
          <cell r="C3522" t="str">
            <v>PETALUMA YELLOW RIESLING 75X6</v>
          </cell>
          <cell r="D3522" t="str">
            <v>Petaluma Hanlin Hill Riesling, Clare Valley</v>
          </cell>
          <cell r="E3522" t="str">
            <v>EA</v>
          </cell>
          <cell r="F3522">
            <v>6</v>
          </cell>
          <cell r="G3522" t="str">
            <v>75 cl x 6</v>
          </cell>
          <cell r="H3522" t="str">
            <v>S</v>
          </cell>
          <cell r="I3522" t="str">
            <v>Australia</v>
          </cell>
          <cell r="J3522" t="str">
            <v>Australia</v>
          </cell>
          <cell r="K3522" t="str">
            <v>South Australia</v>
          </cell>
          <cell r="L3522" t="str">
            <v>Still White</v>
          </cell>
          <cell r="M3522" t="str">
            <v>Better</v>
          </cell>
          <cell r="N3522">
            <v>12.5061</v>
          </cell>
          <cell r="O3522">
            <v>2.6718999999999999</v>
          </cell>
        </row>
        <row r="3523">
          <cell r="B3523">
            <v>35056</v>
          </cell>
          <cell r="C3523" t="str">
            <v>PETALUMA YELLOW CHARD 75X6</v>
          </cell>
          <cell r="D3523" t="str">
            <v>Petaluma Yellow Label Chardonnay, Piccadilly Valley</v>
          </cell>
          <cell r="E3523" t="str">
            <v>EA</v>
          </cell>
          <cell r="F3523">
            <v>6</v>
          </cell>
          <cell r="G3523" t="str">
            <v>75 cl x 6</v>
          </cell>
          <cell r="H3523" t="str">
            <v>S</v>
          </cell>
          <cell r="I3523" t="str">
            <v>Australia</v>
          </cell>
          <cell r="J3523" t="str">
            <v>Australia</v>
          </cell>
          <cell r="K3523" t="str">
            <v>South Australia</v>
          </cell>
          <cell r="L3523" t="str">
            <v>Still White</v>
          </cell>
          <cell r="M3523" t="str">
            <v>Best</v>
          </cell>
          <cell r="N3523">
            <v>15.3811</v>
          </cell>
          <cell r="O3523">
            <v>2.6718999999999999</v>
          </cell>
        </row>
        <row r="3524">
          <cell r="B3524">
            <v>35251</v>
          </cell>
          <cell r="C3524" t="str">
            <v>PETALUMA YELLOW SHIRAZ 75X6</v>
          </cell>
          <cell r="D3524" t="str">
            <v>Petaluma B &amp; V Vineyard Shiraz, Adelaide Hills</v>
          </cell>
          <cell r="E3524" t="str">
            <v>EA</v>
          </cell>
          <cell r="F3524">
            <v>6</v>
          </cell>
          <cell r="G3524" t="str">
            <v>75 cl x 6</v>
          </cell>
          <cell r="H3524" t="str">
            <v>S</v>
          </cell>
          <cell r="I3524" t="str">
            <v>Australia</v>
          </cell>
          <cell r="J3524" t="str">
            <v>Australia</v>
          </cell>
          <cell r="K3524" t="str">
            <v>South Australia</v>
          </cell>
          <cell r="L3524" t="str">
            <v>Still Red</v>
          </cell>
          <cell r="M3524" t="str">
            <v>Best</v>
          </cell>
          <cell r="N3524">
            <v>15.3811</v>
          </cell>
          <cell r="O3524">
            <v>2.6718999999999999</v>
          </cell>
        </row>
        <row r="3525">
          <cell r="B3525">
            <v>38585</v>
          </cell>
          <cell r="C3525" t="str">
            <v>PETALUMA WHITE LABEL CAB 75X6</v>
          </cell>
          <cell r="D3525" t="str">
            <v>Petaluma White Label Cabernet Sauvignon, Coonawarra</v>
          </cell>
          <cell r="E3525" t="str">
            <v>EA</v>
          </cell>
          <cell r="F3525">
            <v>6</v>
          </cell>
          <cell r="G3525" t="str">
            <v>75 cl x 6</v>
          </cell>
          <cell r="H3525" t="str">
            <v>S</v>
          </cell>
          <cell r="I3525" t="str">
            <v>Australia</v>
          </cell>
          <cell r="J3525" t="str">
            <v>Australia</v>
          </cell>
          <cell r="K3525" t="str">
            <v>South Australia</v>
          </cell>
          <cell r="L3525" t="str">
            <v>Still Red</v>
          </cell>
          <cell r="M3525" t="str">
            <v>Better</v>
          </cell>
          <cell r="N3525">
            <v>6.0461</v>
          </cell>
          <cell r="O3525">
            <v>2.6718999999999999</v>
          </cell>
        </row>
        <row r="3526">
          <cell r="B3526">
            <v>43038</v>
          </cell>
          <cell r="C3526" t="str">
            <v>PETALUMA YLABEL MERLOT 19 75X6</v>
          </cell>
          <cell r="D3526" t="str">
            <v>Petaluma Yellow Label Merlot 2019 Coonawarra</v>
          </cell>
          <cell r="E3526" t="str">
            <v>EA</v>
          </cell>
          <cell r="F3526">
            <v>6</v>
          </cell>
          <cell r="G3526" t="str">
            <v>75 cl x 6</v>
          </cell>
          <cell r="H3526" t="str">
            <v>U</v>
          </cell>
          <cell r="I3526" t="str">
            <v>Australia</v>
          </cell>
          <cell r="J3526" t="str">
            <v>Australia</v>
          </cell>
          <cell r="K3526" t="str">
            <v>South Australia</v>
          </cell>
          <cell r="L3526" t="str">
            <v>Still Red</v>
          </cell>
          <cell r="M3526" t="str">
            <v>Best</v>
          </cell>
          <cell r="N3526">
            <v>17.833100000000002</v>
          </cell>
          <cell r="O3526">
            <v>2.6718999999999999</v>
          </cell>
        </row>
        <row r="3527">
          <cell r="B3527">
            <v>73840</v>
          </cell>
          <cell r="C3527" t="str">
            <v>PETALUMA WHITE L CHARD 75X6</v>
          </cell>
          <cell r="D3527" t="str">
            <v>Petaluma White Label Chardonnay</v>
          </cell>
          <cell r="E3527" t="str">
            <v>EA</v>
          </cell>
          <cell r="F3527">
            <v>6</v>
          </cell>
          <cell r="G3527" t="str">
            <v>75 cl x 6</v>
          </cell>
          <cell r="H3527" t="str">
            <v>U</v>
          </cell>
          <cell r="I3527" t="str">
            <v>Australia</v>
          </cell>
          <cell r="J3527" t="str">
            <v>Australia</v>
          </cell>
          <cell r="K3527" t="str">
            <v>South Australia</v>
          </cell>
          <cell r="L3527" t="str">
            <v>Still White</v>
          </cell>
          <cell r="M3527" t="str">
            <v>Best</v>
          </cell>
          <cell r="N3527">
            <v>8.1022999999999996</v>
          </cell>
          <cell r="O3527">
            <v>2.6718999999999999</v>
          </cell>
        </row>
        <row r="3528">
          <cell r="B3528">
            <v>73841</v>
          </cell>
          <cell r="C3528" t="str">
            <v>PETALUMA YELLOW CAB MER 75X6</v>
          </cell>
          <cell r="D3528" t="str">
            <v>Petaluma Yellow Label Coonawarra Cabernet Merlot</v>
          </cell>
          <cell r="E3528" t="str">
            <v>EA</v>
          </cell>
          <cell r="F3528">
            <v>6</v>
          </cell>
          <cell r="G3528" t="str">
            <v>75 cl x 6</v>
          </cell>
          <cell r="H3528" t="str">
            <v>S</v>
          </cell>
          <cell r="I3528" t="str">
            <v>Australia</v>
          </cell>
          <cell r="J3528" t="str">
            <v>Australia</v>
          </cell>
          <cell r="K3528" t="str">
            <v>South Australia</v>
          </cell>
          <cell r="L3528" t="str">
            <v>sr</v>
          </cell>
          <cell r="M3528" t="str">
            <v>Best</v>
          </cell>
          <cell r="N3528">
            <v>19.871099999999998</v>
          </cell>
          <cell r="O3528">
            <v>2.6718999999999999</v>
          </cell>
        </row>
        <row r="3529">
          <cell r="B3529">
            <v>73975</v>
          </cell>
          <cell r="C3529" t="str">
            <v>PETALUMA WHITE LABEL SB 75X6</v>
          </cell>
          <cell r="D3529" t="str">
            <v>Petaluma White Label Sauvignon Blanc</v>
          </cell>
          <cell r="E3529" t="str">
            <v>EA</v>
          </cell>
          <cell r="F3529">
            <v>6</v>
          </cell>
          <cell r="G3529" t="str">
            <v>75 cl x 6</v>
          </cell>
          <cell r="H3529" t="str">
            <v>U</v>
          </cell>
          <cell r="I3529" t="str">
            <v>Australia</v>
          </cell>
          <cell r="J3529" t="str">
            <v>Australia</v>
          </cell>
          <cell r="K3529" t="str">
            <v>South Australia</v>
          </cell>
          <cell r="L3529" t="str">
            <v>Still White</v>
          </cell>
          <cell r="M3529" t="str">
            <v>Best</v>
          </cell>
          <cell r="N3529">
            <v>8.1798999999999999</v>
          </cell>
          <cell r="O3529">
            <v>2.6718999999999999</v>
          </cell>
        </row>
        <row r="3530">
          <cell r="B3530">
            <v>74028</v>
          </cell>
          <cell r="C3530" t="str">
            <v>PETALUMA YELLOW SHIRAZ 75X6</v>
          </cell>
          <cell r="D3530" t="str">
            <v>Petaluma Yellow Label B&amp;V Adelaide Hills Shiraz</v>
          </cell>
          <cell r="E3530" t="str">
            <v>EA</v>
          </cell>
          <cell r="F3530">
            <v>6</v>
          </cell>
          <cell r="G3530" t="str">
            <v>75 cl x 6</v>
          </cell>
          <cell r="H3530" t="str">
            <v>U</v>
          </cell>
          <cell r="I3530" t="str">
            <v>Australia</v>
          </cell>
          <cell r="J3530" t="str">
            <v>Australia</v>
          </cell>
          <cell r="K3530" t="str">
            <v>South Australia</v>
          </cell>
          <cell r="L3530" t="str">
            <v>Still Red</v>
          </cell>
          <cell r="M3530" t="str">
            <v>Best</v>
          </cell>
          <cell r="N3530">
            <v>12.524900000000001</v>
          </cell>
          <cell r="O3530">
            <v>2.6718999999999999</v>
          </cell>
        </row>
        <row r="3531">
          <cell r="B3531">
            <v>75979</v>
          </cell>
          <cell r="C3531" t="str">
            <v>PETALUMA WHITE LABEL SHIR 75X6</v>
          </cell>
          <cell r="D3531" t="str">
            <v>Petaluma White Label Shiraz</v>
          </cell>
          <cell r="E3531" t="str">
            <v>EA</v>
          </cell>
          <cell r="F3531">
            <v>6</v>
          </cell>
          <cell r="G3531" t="str">
            <v>75 cl x 6</v>
          </cell>
          <cell r="H3531" t="str">
            <v>U</v>
          </cell>
          <cell r="I3531" t="str">
            <v>Australia</v>
          </cell>
          <cell r="J3531" t="str">
            <v>Australia</v>
          </cell>
          <cell r="K3531" t="str">
            <v>South Australia</v>
          </cell>
          <cell r="L3531" t="str">
            <v>Still Red</v>
          </cell>
          <cell r="M3531" t="str">
            <v>Best</v>
          </cell>
          <cell r="N3531">
            <v>7.2510000000000003</v>
          </cell>
          <cell r="O3531">
            <v>2.6718999999999999</v>
          </cell>
        </row>
        <row r="3532">
          <cell r="B3532">
            <v>73888</v>
          </cell>
          <cell r="C3532" t="str">
            <v>PETALUMA CANE CUT 37.5X12</v>
          </cell>
          <cell r="D3532" t="str">
            <v>Petaluma Yellow Label Cane Cut Riesling</v>
          </cell>
          <cell r="E3532" t="str">
            <v>EA</v>
          </cell>
          <cell r="F3532">
            <v>12</v>
          </cell>
          <cell r="G3532" t="str">
            <v>375 ml x 12</v>
          </cell>
          <cell r="H3532" t="str">
            <v>S</v>
          </cell>
          <cell r="I3532" t="str">
            <v>Australia</v>
          </cell>
          <cell r="J3532" t="str">
            <v>Australia</v>
          </cell>
          <cell r="K3532" t="str">
            <v>South Australia</v>
          </cell>
          <cell r="L3532" t="str">
            <v>Still White</v>
          </cell>
          <cell r="M3532" t="str">
            <v>Best</v>
          </cell>
          <cell r="N3532">
            <v>13.2905</v>
          </cell>
          <cell r="O3532">
            <v>1.0153000000000001</v>
          </cell>
        </row>
        <row r="3533">
          <cell r="B3533">
            <v>25858</v>
          </cell>
          <cell r="C3533" t="str">
            <v>CONTINO BLANCO 75x6</v>
          </cell>
          <cell r="D3533" t="str">
            <v>Contino, Rioja Blanco</v>
          </cell>
          <cell r="E3533" t="str">
            <v>EA</v>
          </cell>
          <cell r="F3533">
            <v>6</v>
          </cell>
          <cell r="G3533" t="str">
            <v>75 cl x 6</v>
          </cell>
          <cell r="H3533" t="str">
            <v>S</v>
          </cell>
          <cell r="I3533" t="str">
            <v>Spain</v>
          </cell>
          <cell r="J3533" t="str">
            <v>Spain</v>
          </cell>
          <cell r="K3533" t="str">
            <v>Rioja</v>
          </cell>
          <cell r="L3533" t="str">
            <v>Still White</v>
          </cell>
          <cell r="M3533" t="str">
            <v>Best</v>
          </cell>
          <cell r="N3533">
            <v>12.6944</v>
          </cell>
          <cell r="O3533">
            <v>2.6718999999999999</v>
          </cell>
        </row>
        <row r="3534">
          <cell r="B3534">
            <v>25859</v>
          </cell>
          <cell r="C3534" t="str">
            <v>FW CONTINO GRACIANO 75x6</v>
          </cell>
          <cell r="D3534" t="str">
            <v>Contino, Rioja Graciano</v>
          </cell>
          <cell r="E3534" t="str">
            <v>EA</v>
          </cell>
          <cell r="F3534">
            <v>6</v>
          </cell>
          <cell r="G3534" t="str">
            <v>75 cl x 6</v>
          </cell>
          <cell r="H3534" t="str">
            <v>S</v>
          </cell>
          <cell r="I3534" t="str">
            <v>Spain</v>
          </cell>
          <cell r="J3534" t="str">
            <v>Spain</v>
          </cell>
          <cell r="K3534" t="str">
            <v>Rioja</v>
          </cell>
          <cell r="L3534" t="str">
            <v>Still Red</v>
          </cell>
          <cell r="M3534" t="str">
            <v>Best</v>
          </cell>
          <cell r="N3534">
            <v>27.9314</v>
          </cell>
          <cell r="O3534">
            <v>2.6718999999999999</v>
          </cell>
        </row>
        <row r="3535">
          <cell r="B3535">
            <v>25860</v>
          </cell>
          <cell r="C3535" t="str">
            <v>CONTINO RESERVA 75x6</v>
          </cell>
          <cell r="D3535" t="str">
            <v>Contino, Rioja Reserva</v>
          </cell>
          <cell r="E3535" t="str">
            <v>EA</v>
          </cell>
          <cell r="F3535">
            <v>6</v>
          </cell>
          <cell r="G3535" t="str">
            <v>75 cl x 6</v>
          </cell>
          <cell r="H3535" t="str">
            <v>S</v>
          </cell>
          <cell r="I3535" t="str">
            <v>Spain</v>
          </cell>
          <cell r="J3535" t="str">
            <v>Spain</v>
          </cell>
          <cell r="K3535" t="str">
            <v>Rioja</v>
          </cell>
          <cell r="L3535" t="str">
            <v>Still Red</v>
          </cell>
          <cell r="M3535" t="str">
            <v>Best</v>
          </cell>
          <cell r="N3535">
            <v>11.942</v>
          </cell>
          <cell r="O3535">
            <v>2.6718999999999999</v>
          </cell>
        </row>
        <row r="3536">
          <cell r="B3536">
            <v>43303</v>
          </cell>
          <cell r="C3536" t="str">
            <v>LAS PIZARRAS CHARDONNAY 75X6</v>
          </cell>
          <cell r="D3536" t="str">
            <v>Errázuriz Las Pizarras Chardonnay, Aconcagua Costa</v>
          </cell>
          <cell r="E3536" t="str">
            <v>EA</v>
          </cell>
          <cell r="F3536">
            <v>6</v>
          </cell>
          <cell r="G3536" t="str">
            <v>75 cl x 6</v>
          </cell>
          <cell r="H3536" t="str">
            <v>S</v>
          </cell>
          <cell r="J3536" t="str">
            <v>Chile</v>
          </cell>
          <cell r="K3536" t="str">
            <v>Aconcagua Valley</v>
          </cell>
          <cell r="L3536" t="str">
            <v>Still White</v>
          </cell>
          <cell r="M3536" t="str">
            <v>Best</v>
          </cell>
          <cell r="N3536">
            <v>33.213099999999997</v>
          </cell>
          <cell r="O3536">
            <v>2.6718999999999999</v>
          </cell>
        </row>
        <row r="3537">
          <cell r="B3537">
            <v>33966</v>
          </cell>
          <cell r="C3537" t="str">
            <v>ARCA NOVA ALVARINHO 75X6</v>
          </cell>
          <cell r="D3537" t="str">
            <v>Quinta das Arcas Arca Nova Alvarinho, Minho</v>
          </cell>
          <cell r="E3537" t="str">
            <v>EA</v>
          </cell>
          <cell r="F3537">
            <v>6</v>
          </cell>
          <cell r="G3537" t="str">
            <v>75 cl x 6</v>
          </cell>
          <cell r="H3537" t="str">
            <v>S</v>
          </cell>
          <cell r="I3537" t="str">
            <v>Portugal</v>
          </cell>
          <cell r="J3537" t="str">
            <v>Portugal</v>
          </cell>
          <cell r="K3537" t="str">
            <v>Minho</v>
          </cell>
          <cell r="L3537" t="str">
            <v>Still White</v>
          </cell>
          <cell r="M3537" t="str">
            <v>Good</v>
          </cell>
          <cell r="N3537">
            <v>4.0907</v>
          </cell>
          <cell r="O3537">
            <v>2.6718999999999999</v>
          </cell>
        </row>
        <row r="3538">
          <cell r="B3538">
            <v>33967</v>
          </cell>
          <cell r="C3538" t="str">
            <v>ARCA NOVA ROSE 75X6</v>
          </cell>
          <cell r="D3538" t="str">
            <v>Quinta das Arcas Arca Nova Rosé, Vinho Verde</v>
          </cell>
          <cell r="E3538" t="str">
            <v>EA</v>
          </cell>
          <cell r="F3538">
            <v>6</v>
          </cell>
          <cell r="G3538" t="str">
            <v>75 cl x 6</v>
          </cell>
          <cell r="H3538" t="str">
            <v>S</v>
          </cell>
          <cell r="I3538" t="str">
            <v>Portugal</v>
          </cell>
          <cell r="J3538" t="str">
            <v>Portugal</v>
          </cell>
          <cell r="K3538" t="str">
            <v>Minho</v>
          </cell>
          <cell r="L3538" t="str">
            <v>Still Rose</v>
          </cell>
          <cell r="M3538" t="str">
            <v>Price Fighter</v>
          </cell>
          <cell r="N3538">
            <v>2.1789000000000001</v>
          </cell>
          <cell r="O3538">
            <v>2.6718999999999999</v>
          </cell>
        </row>
        <row r="3539">
          <cell r="B3539">
            <v>33968</v>
          </cell>
          <cell r="C3539" t="str">
            <v>ARCA NOVA VINHO VERDE 75X6</v>
          </cell>
          <cell r="D3539" t="str">
            <v>Quinta das Arcas Arca Nova Branco, Vinho Verde</v>
          </cell>
          <cell r="E3539" t="str">
            <v>EA</v>
          </cell>
          <cell r="F3539">
            <v>6</v>
          </cell>
          <cell r="G3539" t="str">
            <v>75 cl x 6</v>
          </cell>
          <cell r="H3539" t="str">
            <v>S</v>
          </cell>
          <cell r="I3539" t="str">
            <v>Portugal</v>
          </cell>
          <cell r="J3539" t="str">
            <v>Portugal</v>
          </cell>
          <cell r="K3539" t="str">
            <v>Minho</v>
          </cell>
          <cell r="L3539" t="str">
            <v>Still White</v>
          </cell>
          <cell r="M3539" t="str">
            <v>Price Fighter</v>
          </cell>
          <cell r="N3539">
            <v>1.9596</v>
          </cell>
          <cell r="O3539">
            <v>2.2444000000000002</v>
          </cell>
        </row>
        <row r="3540">
          <cell r="B3540">
            <v>33914</v>
          </cell>
          <cell r="C3540" t="str">
            <v>PASSO SARDO CAAONAU ROSSO 75X6</v>
          </cell>
          <cell r="D3540" t="str">
            <v>Passo Sardo Cannonau Sardegna DOC</v>
          </cell>
          <cell r="E3540" t="str">
            <v>EA</v>
          </cell>
          <cell r="F3540">
            <v>6</v>
          </cell>
          <cell r="G3540" t="str">
            <v>75 cl x 6</v>
          </cell>
          <cell r="H3540" t="str">
            <v>S</v>
          </cell>
          <cell r="I3540" t="str">
            <v>Italy</v>
          </cell>
          <cell r="J3540" t="str">
            <v>Italy</v>
          </cell>
          <cell r="K3540" t="str">
            <v>Sardinia</v>
          </cell>
          <cell r="L3540" t="str">
            <v>Still Red</v>
          </cell>
          <cell r="M3540" t="str">
            <v>Good</v>
          </cell>
          <cell r="N3540">
            <v>3.1714000000000002</v>
          </cell>
          <cell r="O3540">
            <v>2.6718999999999999</v>
          </cell>
        </row>
        <row r="3541">
          <cell r="B3541">
            <v>37730</v>
          </cell>
          <cell r="C3541" t="str">
            <v>PASSO SARDO VERMENTINO 75X6</v>
          </cell>
          <cell r="D3541" t="str">
            <v>Passo Sardo,Vermentino di Sardegna DOC</v>
          </cell>
          <cell r="E3541" t="str">
            <v>EA</v>
          </cell>
          <cell r="F3541">
            <v>6</v>
          </cell>
          <cell r="G3541" t="str">
            <v>75 cl x 6</v>
          </cell>
          <cell r="H3541" t="str">
            <v>S</v>
          </cell>
          <cell r="I3541" t="str">
            <v>Italy</v>
          </cell>
          <cell r="J3541" t="str">
            <v>Italy</v>
          </cell>
          <cell r="K3541" t="str">
            <v>Sardinia</v>
          </cell>
          <cell r="L3541" t="str">
            <v>Still White</v>
          </cell>
          <cell r="M3541" t="str">
            <v>Good</v>
          </cell>
          <cell r="N3541">
            <v>2.9521000000000002</v>
          </cell>
          <cell r="O3541">
            <v>2.6718999999999999</v>
          </cell>
        </row>
        <row r="3542">
          <cell r="B3542">
            <v>33962</v>
          </cell>
          <cell r="C3542" t="str">
            <v>FIOREBELI CABALETTA 75X6</v>
          </cell>
          <cell r="D3542" t="str">
            <v>Tenute Fiorebelli Cabaletta, Rosso delle Venezie</v>
          </cell>
          <cell r="E3542" t="str">
            <v>EA</v>
          </cell>
          <cell r="F3542">
            <v>6</v>
          </cell>
          <cell r="G3542" t="str">
            <v>75 cl x 6</v>
          </cell>
          <cell r="H3542" t="str">
            <v>S</v>
          </cell>
          <cell r="I3542" t="str">
            <v>Italy</v>
          </cell>
          <cell r="J3542" t="str">
            <v>Italy</v>
          </cell>
          <cell r="K3542" t="str">
            <v>Venezie</v>
          </cell>
          <cell r="L3542" t="str">
            <v>Still Red</v>
          </cell>
          <cell r="M3542" t="str">
            <v>Good</v>
          </cell>
          <cell r="N3542">
            <v>2.5200999999999998</v>
          </cell>
          <cell r="O3542">
            <v>2.6718999999999999</v>
          </cell>
        </row>
        <row r="3543">
          <cell r="B3543">
            <v>33963</v>
          </cell>
          <cell r="C3543" t="str">
            <v>FIOREBELLA  APPASIMENTO 75X6</v>
          </cell>
          <cell r="D3543" t="str">
            <v>Fiorebella Rosso Appassimento, Rosso del Veneto</v>
          </cell>
          <cell r="E3543" t="str">
            <v>EA</v>
          </cell>
          <cell r="F3543">
            <v>6</v>
          </cell>
          <cell r="G3543" t="str">
            <v>75 cl x 6</v>
          </cell>
          <cell r="H3543" t="str">
            <v>S</v>
          </cell>
          <cell r="I3543" t="str">
            <v>Italy</v>
          </cell>
          <cell r="J3543" t="str">
            <v>Italy</v>
          </cell>
          <cell r="K3543" t="str">
            <v>Veneto</v>
          </cell>
          <cell r="L3543" t="str">
            <v>Still Red</v>
          </cell>
          <cell r="M3543" t="str">
            <v>Good</v>
          </cell>
          <cell r="N3543">
            <v>3.3121</v>
          </cell>
          <cell r="O3543">
            <v>2.6718999999999999</v>
          </cell>
        </row>
        <row r="3544">
          <cell r="B3544">
            <v>33961</v>
          </cell>
          <cell r="C3544" t="str">
            <v>ROCCA DRAGONE GRECO TUFO 75X6</v>
          </cell>
          <cell r="D3544" t="str">
            <v>Greco di Tufo, Rocca del Dragone</v>
          </cell>
          <cell r="E3544" t="str">
            <v>EA</v>
          </cell>
          <cell r="F3544">
            <v>6</v>
          </cell>
          <cell r="G3544" t="str">
            <v>75 cl x 6</v>
          </cell>
          <cell r="H3544" t="str">
            <v>U</v>
          </cell>
          <cell r="I3544" t="str">
            <v>Italy</v>
          </cell>
          <cell r="J3544" t="str">
            <v>Italy</v>
          </cell>
          <cell r="K3544" t="str">
            <v>Campania</v>
          </cell>
          <cell r="L3544" t="str">
            <v>Still White</v>
          </cell>
          <cell r="M3544" t="str">
            <v>Good</v>
          </cell>
          <cell r="N3544">
            <v>3.1360999999999999</v>
          </cell>
          <cell r="O3544">
            <v>2.6718999999999999</v>
          </cell>
        </row>
        <row r="3545">
          <cell r="B3545">
            <v>50005</v>
          </cell>
          <cell r="C3545" t="str">
            <v>KONSTANTINFRANK DRY RIES 75X12</v>
          </cell>
          <cell r="D3545" t="str">
            <v>Dr. Konstantin Frank Dry Riesling, Finger Lakes</v>
          </cell>
          <cell r="E3545" t="str">
            <v>EA</v>
          </cell>
          <cell r="F3545">
            <v>12</v>
          </cell>
          <cell r="G3545" t="str">
            <v>75 cl x 12</v>
          </cell>
          <cell r="H3545" t="str">
            <v>S</v>
          </cell>
          <cell r="I3545" t="str">
            <v>United States</v>
          </cell>
          <cell r="J3545" t="str">
            <v>USA</v>
          </cell>
          <cell r="K3545" t="str">
            <v>New York</v>
          </cell>
          <cell r="L3545" t="str">
            <v>Still White</v>
          </cell>
          <cell r="M3545" t="str">
            <v>Better</v>
          </cell>
          <cell r="N3545">
            <v>7.3830999999999998</v>
          </cell>
          <cell r="O3545">
            <v>2.6718999999999999</v>
          </cell>
        </row>
        <row r="3546">
          <cell r="B3546">
            <v>50006</v>
          </cell>
          <cell r="C3546" t="str">
            <v>KONSTANTIN FRANK GEWURZ 75X12</v>
          </cell>
          <cell r="D3546" t="str">
            <v>Dr. Konstantin Frank Gewürztraminer, Finger Lakes</v>
          </cell>
          <cell r="E3546" t="str">
            <v>EA</v>
          </cell>
          <cell r="F3546">
            <v>12</v>
          </cell>
          <cell r="G3546" t="str">
            <v>75 cl x 12</v>
          </cell>
          <cell r="H3546" t="str">
            <v>S</v>
          </cell>
          <cell r="I3546" t="str">
            <v>United States</v>
          </cell>
          <cell r="J3546" t="str">
            <v>USA</v>
          </cell>
          <cell r="K3546" t="str">
            <v>New York</v>
          </cell>
          <cell r="L3546" t="str">
            <v>Still White</v>
          </cell>
          <cell r="M3546" t="str">
            <v>Better</v>
          </cell>
          <cell r="N3546">
            <v>7.3830999999999998</v>
          </cell>
          <cell r="O3546">
            <v>2.6718999999999999</v>
          </cell>
        </row>
        <row r="3547">
          <cell r="B3547">
            <v>50008</v>
          </cell>
          <cell r="C3547" t="str">
            <v>KONSTANTIN FRANK CAB FR 75X12</v>
          </cell>
          <cell r="D3547" t="str">
            <v>Dr. Konstantin Frank Cabernet Franc, Finger Lakes</v>
          </cell>
          <cell r="E3547" t="str">
            <v>EA</v>
          </cell>
          <cell r="F3547">
            <v>12</v>
          </cell>
          <cell r="G3547" t="str">
            <v>75 cl x 12</v>
          </cell>
          <cell r="H3547" t="str">
            <v>S</v>
          </cell>
          <cell r="I3547" t="str">
            <v>United States</v>
          </cell>
          <cell r="J3547" t="str">
            <v>USA</v>
          </cell>
          <cell r="K3547" t="str">
            <v>New York</v>
          </cell>
          <cell r="L3547" t="str">
            <v>Still Red</v>
          </cell>
          <cell r="M3547" t="str">
            <v>Better</v>
          </cell>
          <cell r="N3547">
            <v>10.661799999999999</v>
          </cell>
          <cell r="O3547">
            <v>2.6718999999999999</v>
          </cell>
        </row>
        <row r="3548">
          <cell r="B3548">
            <v>39308</v>
          </cell>
          <cell r="C3548" t="str">
            <v>SANTA RITA 120 MALBEC 75X12</v>
          </cell>
          <cell r="D3548" t="str">
            <v>Santa Rita 120 Malbec, Central Valley</v>
          </cell>
          <cell r="E3548" t="str">
            <v>EA</v>
          </cell>
          <cell r="F3548">
            <v>12</v>
          </cell>
          <cell r="G3548" t="str">
            <v>75 cl x 12</v>
          </cell>
          <cell r="H3548" t="str">
            <v>S</v>
          </cell>
          <cell r="I3548" t="str">
            <v>Chile</v>
          </cell>
          <cell r="J3548" t="str">
            <v>Chile</v>
          </cell>
          <cell r="K3548" t="str">
            <v>Central Valley</v>
          </cell>
          <cell r="L3548" t="str">
            <v>Still Red</v>
          </cell>
          <cell r="M3548" t="str">
            <v>Good</v>
          </cell>
          <cell r="N3548">
            <v>2.1432000000000002</v>
          </cell>
          <cell r="O3548">
            <v>2.6718999999999999</v>
          </cell>
        </row>
        <row r="3549">
          <cell r="B3549">
            <v>39309</v>
          </cell>
          <cell r="C3549" t="str">
            <v>SANTA RITA 120 PG 75X12</v>
          </cell>
          <cell r="D3549" t="str">
            <v>Santa Rita 120 Pinot Grigio, Central Valley</v>
          </cell>
          <cell r="E3549" t="str">
            <v>EA</v>
          </cell>
          <cell r="F3549">
            <v>12</v>
          </cell>
          <cell r="G3549" t="str">
            <v>75 cl x 12</v>
          </cell>
          <cell r="H3549" t="str">
            <v>U</v>
          </cell>
          <cell r="I3549" t="str">
            <v>Chile</v>
          </cell>
          <cell r="J3549" t="str">
            <v>Chile</v>
          </cell>
          <cell r="K3549" t="str">
            <v>Central Valley</v>
          </cell>
          <cell r="L3549" t="str">
            <v>Still White</v>
          </cell>
          <cell r="M3549" t="str">
            <v>Good</v>
          </cell>
          <cell r="N3549">
            <v>2.1432000000000002</v>
          </cell>
          <cell r="O3549">
            <v>1.9238</v>
          </cell>
        </row>
        <row r="3550">
          <cell r="B3550">
            <v>37471</v>
          </cell>
          <cell r="C3550" t="str">
            <v>SANTA RITA 120 PINOT NOIR 75X6</v>
          </cell>
          <cell r="D3550" t="str">
            <v>Santa Rita 120 Pinot Noir, Aconcagua</v>
          </cell>
          <cell r="E3550" t="str">
            <v>EA</v>
          </cell>
          <cell r="F3550">
            <v>6</v>
          </cell>
          <cell r="G3550" t="str">
            <v>75 cl x 6</v>
          </cell>
          <cell r="H3550" t="str">
            <v>U</v>
          </cell>
          <cell r="I3550" t="str">
            <v>Chile</v>
          </cell>
          <cell r="J3550" t="str">
            <v>Chile</v>
          </cell>
          <cell r="K3550" t="str">
            <v>Aconcagua Valley</v>
          </cell>
          <cell r="L3550" t="str">
            <v>Still Red</v>
          </cell>
          <cell r="M3550" t="str">
            <v>Good</v>
          </cell>
          <cell r="N3550">
            <v>2.2296</v>
          </cell>
          <cell r="O3550">
            <v>2.6718999999999999</v>
          </cell>
        </row>
        <row r="3551">
          <cell r="B3551">
            <v>42854</v>
          </cell>
          <cell r="C3551" t="str">
            <v>SANTA RITA 120 DELIGHT PG 75X6</v>
          </cell>
          <cell r="D3551" t="str">
            <v>Santa Rita 120 Delight Pinot Grigio, Central Valley</v>
          </cell>
          <cell r="E3551" t="str">
            <v>EA</v>
          </cell>
          <cell r="F3551">
            <v>6</v>
          </cell>
          <cell r="G3551" t="str">
            <v>75 cl x 6</v>
          </cell>
          <cell r="H3551" t="str">
            <v>S</v>
          </cell>
          <cell r="I3551" t="str">
            <v>Chile</v>
          </cell>
          <cell r="J3551" t="str">
            <v>Chile</v>
          </cell>
          <cell r="K3551" t="str">
            <v>Central Valley</v>
          </cell>
          <cell r="L3551" t="str">
            <v>Still White</v>
          </cell>
          <cell r="M3551" t="str">
            <v>Good</v>
          </cell>
          <cell r="N3551">
            <v>2.3395999999999999</v>
          </cell>
          <cell r="O3551">
            <v>1.9238</v>
          </cell>
        </row>
        <row r="3552">
          <cell r="B3552">
            <v>50009</v>
          </cell>
          <cell r="C3552" t="str">
            <v>SANTA R 120 CARMENERE 75X6</v>
          </cell>
          <cell r="D3552" t="str">
            <v>Santa Rita 120 Carmenère, Central Valley</v>
          </cell>
          <cell r="E3552" t="str">
            <v>EA</v>
          </cell>
          <cell r="F3552">
            <v>6</v>
          </cell>
          <cell r="G3552" t="str">
            <v>75 cl x 6</v>
          </cell>
          <cell r="H3552" t="str">
            <v>U</v>
          </cell>
          <cell r="I3552" t="str">
            <v>Chile</v>
          </cell>
          <cell r="J3552" t="str">
            <v>Chile</v>
          </cell>
          <cell r="K3552" t="str">
            <v>Central Valley</v>
          </cell>
          <cell r="L3552" t="str">
            <v>Still Red</v>
          </cell>
          <cell r="M3552" t="str">
            <v>Good</v>
          </cell>
          <cell r="N3552">
            <v>2.1894</v>
          </cell>
          <cell r="O3552">
            <v>2.6718999999999999</v>
          </cell>
        </row>
        <row r="3553">
          <cell r="B3553">
            <v>50010</v>
          </cell>
          <cell r="C3553" t="str">
            <v>SANTA R 120 CHARDONNAY 75X6</v>
          </cell>
          <cell r="D3553" t="str">
            <v>Santa Rita 120 Chardonnay, Central Valley</v>
          </cell>
          <cell r="E3553" t="str">
            <v>EA</v>
          </cell>
          <cell r="F3553">
            <v>6</v>
          </cell>
          <cell r="G3553" t="str">
            <v>75 cl x 6</v>
          </cell>
          <cell r="H3553" t="str">
            <v>S</v>
          </cell>
          <cell r="I3553" t="str">
            <v>Chile</v>
          </cell>
          <cell r="J3553" t="str">
            <v>Chile</v>
          </cell>
          <cell r="K3553" t="str">
            <v>Central Valley</v>
          </cell>
          <cell r="L3553" t="str">
            <v>Still White</v>
          </cell>
          <cell r="M3553" t="str">
            <v>Good</v>
          </cell>
          <cell r="N3553">
            <v>2.3395999999999999</v>
          </cell>
          <cell r="O3553">
            <v>2.6718999999999999</v>
          </cell>
        </row>
        <row r="3554">
          <cell r="B3554">
            <v>50011</v>
          </cell>
          <cell r="C3554" t="str">
            <v>FC Santa R 120 Caber Sauv 75x6</v>
          </cell>
          <cell r="D3554" t="str">
            <v>Santa Rita 120 Cabernet Sauvignon, Central Valley</v>
          </cell>
          <cell r="E3554" t="str">
            <v>EA</v>
          </cell>
          <cell r="F3554">
            <v>6</v>
          </cell>
          <cell r="G3554" t="str">
            <v>75 cl x 6</v>
          </cell>
          <cell r="H3554" t="str">
            <v>S</v>
          </cell>
          <cell r="I3554" t="str">
            <v>Chile</v>
          </cell>
          <cell r="J3554" t="str">
            <v>Chile</v>
          </cell>
          <cell r="K3554" t="str">
            <v>Central Valley</v>
          </cell>
          <cell r="L3554" t="str">
            <v>Still Red</v>
          </cell>
          <cell r="M3554" t="str">
            <v>Good</v>
          </cell>
          <cell r="N3554">
            <v>2.3395999999999999</v>
          </cell>
          <cell r="O3554">
            <v>2.6718999999999999</v>
          </cell>
        </row>
        <row r="3555">
          <cell r="B3555">
            <v>50012</v>
          </cell>
          <cell r="C3555" t="str">
            <v>FC SANTA R 120 MERLOT 75X6</v>
          </cell>
          <cell r="D3555" t="str">
            <v>Santa Rita 120 Merlot, Central Valley</v>
          </cell>
          <cell r="E3555" t="str">
            <v>EA</v>
          </cell>
          <cell r="F3555">
            <v>6</v>
          </cell>
          <cell r="G3555" t="str">
            <v>75 cl x 6</v>
          </cell>
          <cell r="H3555" t="str">
            <v>S</v>
          </cell>
          <cell r="I3555" t="str">
            <v>Chile</v>
          </cell>
          <cell r="J3555" t="str">
            <v>Chile</v>
          </cell>
          <cell r="K3555" t="str">
            <v>Central Valley</v>
          </cell>
          <cell r="L3555" t="str">
            <v>Still Red</v>
          </cell>
          <cell r="M3555" t="str">
            <v>Good</v>
          </cell>
          <cell r="N3555">
            <v>2.3395999999999999</v>
          </cell>
          <cell r="O3555">
            <v>2.6718999999999999</v>
          </cell>
        </row>
        <row r="3556">
          <cell r="B3556">
            <v>50013</v>
          </cell>
          <cell r="C3556" t="str">
            <v>SANTA R 120 SAUV BLANC 75X6</v>
          </cell>
          <cell r="D3556" t="str">
            <v>Santa Rita 120 Sauvignon Blanc, Central Valley</v>
          </cell>
          <cell r="E3556" t="str">
            <v>EA</v>
          </cell>
          <cell r="F3556">
            <v>6</v>
          </cell>
          <cell r="G3556" t="str">
            <v>75 cl x 6</v>
          </cell>
          <cell r="H3556" t="str">
            <v>S</v>
          </cell>
          <cell r="I3556" t="str">
            <v>Chile</v>
          </cell>
          <cell r="J3556" t="str">
            <v>Chile</v>
          </cell>
          <cell r="K3556" t="str">
            <v>Central Valley</v>
          </cell>
          <cell r="L3556" t="str">
            <v>Still White</v>
          </cell>
          <cell r="M3556" t="str">
            <v>Good</v>
          </cell>
          <cell r="N3556">
            <v>2.3395999999999999</v>
          </cell>
          <cell r="O3556">
            <v>2.6718999999999999</v>
          </cell>
        </row>
        <row r="3557">
          <cell r="B3557">
            <v>33960</v>
          </cell>
          <cell r="C3557" t="str">
            <v>ORG VINE R OLD VINE GARNACHA 7</v>
          </cell>
          <cell r="D3557" t="str">
            <v xml:space="preserve">Vine Roots Old Vine Garnacha Organic Rioja
</v>
          </cell>
          <cell r="E3557" t="str">
            <v>EA</v>
          </cell>
          <cell r="F3557">
            <v>6</v>
          </cell>
          <cell r="G3557" t="str">
            <v>75 cl x 6</v>
          </cell>
          <cell r="H3557" t="str">
            <v>S</v>
          </cell>
          <cell r="I3557" t="str">
            <v>Spain</v>
          </cell>
          <cell r="J3557" t="str">
            <v>Spain</v>
          </cell>
          <cell r="K3557" t="str">
            <v>Rioja</v>
          </cell>
          <cell r="L3557" t="str">
            <v>Still Red</v>
          </cell>
          <cell r="M3557" t="str">
            <v>Better</v>
          </cell>
          <cell r="N3557">
            <v>5.7172000000000001</v>
          </cell>
          <cell r="O3557">
            <v>2.6718999999999999</v>
          </cell>
        </row>
        <row r="3558">
          <cell r="B3558">
            <v>38408</v>
          </cell>
          <cell r="C3558" t="str">
            <v>ORG VINE ROOTS BLANCA 75X6</v>
          </cell>
          <cell r="D3558" t="str">
            <v>Vine Roots Garnacha Blanca Orgánico, Rioja</v>
          </cell>
          <cell r="E3558" t="str">
            <v>EA</v>
          </cell>
          <cell r="F3558">
            <v>6</v>
          </cell>
          <cell r="G3558" t="str">
            <v>75 cl x 6</v>
          </cell>
          <cell r="H3558" t="str">
            <v>U</v>
          </cell>
          <cell r="I3558" t="str">
            <v>Spain</v>
          </cell>
          <cell r="J3558" t="str">
            <v>Spain</v>
          </cell>
          <cell r="K3558" t="str">
            <v>Rioja</v>
          </cell>
          <cell r="L3558" t="str">
            <v>Still White</v>
          </cell>
          <cell r="M3558" t="str">
            <v>Good</v>
          </cell>
          <cell r="N3558">
            <v>4.7961</v>
          </cell>
          <cell r="O3558">
            <v>2.6718999999999999</v>
          </cell>
        </row>
        <row r="3559">
          <cell r="B3559">
            <v>24269</v>
          </cell>
          <cell r="C3559" t="str">
            <v>STOWELLS AUS SHIRAZ 3Lx4</v>
          </cell>
          <cell r="D3559" t="str">
            <v>Stowells Shiraz, South Eastern Australia</v>
          </cell>
          <cell r="E3559" t="str">
            <v>EA</v>
          </cell>
          <cell r="F3559">
            <v>4</v>
          </cell>
          <cell r="G3559" t="str">
            <v>3 lt x 4</v>
          </cell>
          <cell r="H3559" t="str">
            <v>S</v>
          </cell>
          <cell r="I3559" t="str">
            <v>Australia</v>
          </cell>
          <cell r="J3559" t="str">
            <v>Australia</v>
          </cell>
          <cell r="K3559" t="str">
            <v>South Eastern Australia</v>
          </cell>
          <cell r="L3559" t="str">
            <v>Still Red</v>
          </cell>
          <cell r="M3559" t="str">
            <v>Price Fighter</v>
          </cell>
          <cell r="N3559">
            <v>7.9949000000000003</v>
          </cell>
          <cell r="O3559">
            <v>10.6875</v>
          </cell>
        </row>
        <row r="3560">
          <cell r="B3560">
            <v>24274</v>
          </cell>
          <cell r="C3560" t="str">
            <v>STOWELLS CHIL SAUV BLANC 3Lx4</v>
          </cell>
          <cell r="D3560" t="str">
            <v>Stowells Sauvignon Blanc, Central Valley</v>
          </cell>
          <cell r="E3560" t="str">
            <v>EA</v>
          </cell>
          <cell r="F3560">
            <v>4</v>
          </cell>
          <cell r="G3560" t="str">
            <v>3 lt x 4</v>
          </cell>
          <cell r="H3560" t="str">
            <v>S</v>
          </cell>
          <cell r="I3560" t="str">
            <v>Chile</v>
          </cell>
          <cell r="J3560" t="str">
            <v>Chile</v>
          </cell>
          <cell r="K3560" t="str">
            <v>Central Valley</v>
          </cell>
          <cell r="L3560" t="str">
            <v>Still White</v>
          </cell>
          <cell r="M3560" t="str">
            <v>Price Fighter</v>
          </cell>
          <cell r="N3560">
            <v>6.8498999999999999</v>
          </cell>
          <cell r="O3560">
            <v>10.6875</v>
          </cell>
        </row>
        <row r="3561">
          <cell r="B3561">
            <v>24291</v>
          </cell>
          <cell r="C3561" t="str">
            <v>STOWELLS USA WHITE ZINF 3Lx4</v>
          </cell>
          <cell r="D3561" t="str">
            <v>Stowells White Zinfandel, California</v>
          </cell>
          <cell r="E3561" t="str">
            <v>EA</v>
          </cell>
          <cell r="F3561">
            <v>4</v>
          </cell>
          <cell r="G3561" t="str">
            <v>3 lt x 4</v>
          </cell>
          <cell r="H3561" t="str">
            <v>S</v>
          </cell>
          <cell r="I3561" t="str">
            <v>United States</v>
          </cell>
          <cell r="J3561" t="str">
            <v>USA</v>
          </cell>
          <cell r="K3561" t="str">
            <v>California</v>
          </cell>
          <cell r="L3561" t="str">
            <v>Still Rose</v>
          </cell>
          <cell r="M3561" t="str">
            <v>Price Fighter</v>
          </cell>
          <cell r="N3561">
            <v>6.1498999999999997</v>
          </cell>
          <cell r="O3561">
            <v>8.9774999999999991</v>
          </cell>
        </row>
        <row r="3562">
          <cell r="B3562">
            <v>46379</v>
          </cell>
          <cell r="C3562" t="str">
            <v>RESERVE MIROU PICPOUL 75X12</v>
          </cell>
          <cell r="D3562" t="str">
            <v>Mirou Picpoul de Pinet Langedoc</v>
          </cell>
          <cell r="E3562" t="str">
            <v>EA</v>
          </cell>
          <cell r="F3562">
            <v>12</v>
          </cell>
          <cell r="G3562" t="str">
            <v>75 cl x 12</v>
          </cell>
          <cell r="H3562" t="str">
            <v>Z</v>
          </cell>
          <cell r="I3562" t="str">
            <v>France</v>
          </cell>
          <cell r="J3562" t="str">
            <v>France</v>
          </cell>
          <cell r="K3562" t="str">
            <v>Languedoc-Roussillon</v>
          </cell>
          <cell r="L3562" t="str">
            <v>Still White</v>
          </cell>
          <cell r="M3562" t="str">
            <v>Good</v>
          </cell>
          <cell r="N3562">
            <v>2.8652000000000002</v>
          </cell>
          <cell r="O3562">
            <v>2.6718999999999999</v>
          </cell>
        </row>
        <row r="3563">
          <cell r="B3563">
            <v>33988</v>
          </cell>
          <cell r="C3563" t="str">
            <v>RESERVE MIROU PICPOUL 75X6</v>
          </cell>
          <cell r="D3563" t="str">
            <v>Picpoul de Pinet, Réserve Mirou</v>
          </cell>
          <cell r="E3563" t="str">
            <v>EA</v>
          </cell>
          <cell r="F3563">
            <v>6</v>
          </cell>
          <cell r="G3563" t="str">
            <v>75 cl x 6</v>
          </cell>
          <cell r="H3563" t="str">
            <v>U</v>
          </cell>
          <cell r="I3563" t="str">
            <v>France</v>
          </cell>
          <cell r="J3563" t="str">
            <v>France</v>
          </cell>
          <cell r="K3563" t="str">
            <v>Languedoc-Roussillon</v>
          </cell>
          <cell r="L3563" t="str">
            <v>Still White</v>
          </cell>
          <cell r="M3563" t="str">
            <v>Good</v>
          </cell>
          <cell r="N3563">
            <v>3.117</v>
          </cell>
          <cell r="O3563">
            <v>2.6718999999999999</v>
          </cell>
        </row>
        <row r="3564">
          <cell r="B3564">
            <v>33989</v>
          </cell>
          <cell r="C3564" t="str">
            <v>DELICATE COTE THAU ROSE 75X6</v>
          </cell>
          <cell r="D3564" t="str">
            <v>Délicat Rosé, Côtes de Thau</v>
          </cell>
          <cell r="E3564" t="str">
            <v>EA</v>
          </cell>
          <cell r="F3564">
            <v>6</v>
          </cell>
          <cell r="G3564" t="str">
            <v>75 cl x 6</v>
          </cell>
          <cell r="H3564" t="str">
            <v>U</v>
          </cell>
          <cell r="I3564" t="str">
            <v>France</v>
          </cell>
          <cell r="J3564" t="str">
            <v>France</v>
          </cell>
          <cell r="K3564" t="str">
            <v>Languedoc-Roussillon</v>
          </cell>
          <cell r="L3564" t="str">
            <v>Still Rose</v>
          </cell>
          <cell r="M3564" t="str">
            <v>Price Fighter</v>
          </cell>
          <cell r="N3564">
            <v>1.9910000000000001</v>
          </cell>
          <cell r="O3564">
            <v>2.6718999999999999</v>
          </cell>
        </row>
        <row r="3565">
          <cell r="B3565">
            <v>74948</v>
          </cell>
          <cell r="C3565" t="str">
            <v>DELICAT PICPOUL 75X6</v>
          </cell>
          <cell r="D3565" t="str">
            <v>Delicat Picpoul de Pinet</v>
          </cell>
          <cell r="E3565" t="str">
            <v>EA</v>
          </cell>
          <cell r="F3565">
            <v>6</v>
          </cell>
          <cell r="G3565" t="str">
            <v>75 cl x 6</v>
          </cell>
          <cell r="H3565" t="str">
            <v>U</v>
          </cell>
          <cell r="I3565" t="str">
            <v>France</v>
          </cell>
          <cell r="J3565" t="str">
            <v>France</v>
          </cell>
          <cell r="K3565" t="str">
            <v>Languedoc-Roussillon</v>
          </cell>
          <cell r="M3565" t="str">
            <v>Good</v>
          </cell>
          <cell r="N3565">
            <v>2.6753999999999998</v>
          </cell>
          <cell r="O3565">
            <v>2.6718999999999999</v>
          </cell>
        </row>
        <row r="3566">
          <cell r="B3566">
            <v>46011</v>
          </cell>
          <cell r="C3566" t="str">
            <v>LA PICOUTINE ROSE 23 11% 75X6</v>
          </cell>
          <cell r="D3566" t="str">
            <v>La Picoutine Rose Cinsault Vin de France 23</v>
          </cell>
          <cell r="E3566" t="str">
            <v>EA</v>
          </cell>
          <cell r="F3566">
            <v>6</v>
          </cell>
          <cell r="G3566" t="str">
            <v>75 cl x 6</v>
          </cell>
          <cell r="H3566" t="str">
            <v>S</v>
          </cell>
          <cell r="I3566" t="str">
            <v>France</v>
          </cell>
          <cell r="J3566" t="str">
            <v>France</v>
          </cell>
          <cell r="K3566" t="str">
            <v>France</v>
          </cell>
          <cell r="L3566" t="str">
            <v>Still Rose</v>
          </cell>
          <cell r="M3566" t="str">
            <v>Price Fighter</v>
          </cell>
          <cell r="N3566">
            <v>2.0017999999999998</v>
          </cell>
          <cell r="O3566">
            <v>2.3513000000000002</v>
          </cell>
        </row>
        <row r="3567">
          <cell r="B3567">
            <v>46190</v>
          </cell>
          <cell r="C3567" t="str">
            <v>LA PICOUTINE BLANC 11% 23 75X6</v>
          </cell>
          <cell r="D3567" t="str">
            <v>La Picoutine Colombard Vin de France 2023</v>
          </cell>
          <cell r="E3567" t="str">
            <v>EA</v>
          </cell>
          <cell r="F3567">
            <v>6</v>
          </cell>
          <cell r="G3567" t="str">
            <v>75 cl x 6</v>
          </cell>
          <cell r="H3567" t="str">
            <v>S</v>
          </cell>
          <cell r="I3567" t="str">
            <v>France</v>
          </cell>
          <cell r="J3567" t="str">
            <v>France</v>
          </cell>
          <cell r="K3567" t="str">
            <v>France</v>
          </cell>
          <cell r="M3567" t="str">
            <v>Price Fighter</v>
          </cell>
          <cell r="N3567">
            <v>2.0554999999999999</v>
          </cell>
          <cell r="O3567">
            <v>2.3513000000000002</v>
          </cell>
        </row>
        <row r="3568">
          <cell r="B3568">
            <v>70797</v>
          </cell>
          <cell r="C3568" t="str">
            <v>LA PICOUTINE ROUGE 75X6</v>
          </cell>
          <cell r="D3568" t="str">
            <v>La Picoutine Carignan Grenache Vin de France</v>
          </cell>
          <cell r="E3568" t="str">
            <v>EA</v>
          </cell>
          <cell r="F3568">
            <v>6</v>
          </cell>
          <cell r="G3568" t="str">
            <v>75 cl x 6</v>
          </cell>
          <cell r="H3568" t="str">
            <v>S</v>
          </cell>
          <cell r="I3568" t="str">
            <v>France</v>
          </cell>
          <cell r="J3568" t="str">
            <v>France</v>
          </cell>
          <cell r="K3568" t="str">
            <v>France</v>
          </cell>
          <cell r="M3568" t="str">
            <v>Price Fighter</v>
          </cell>
          <cell r="N3568">
            <v>1.9502999999999999</v>
          </cell>
          <cell r="O3568">
            <v>2.6718999999999999</v>
          </cell>
        </row>
        <row r="3569">
          <cell r="B3569">
            <v>70798</v>
          </cell>
          <cell r="C3569" t="str">
            <v>LA PICOUTINE ROSE 75X6</v>
          </cell>
          <cell r="D3569" t="str">
            <v>La Picoutine Rose Cinsault Grenache Vin de France</v>
          </cell>
          <cell r="E3569" t="str">
            <v>EA</v>
          </cell>
          <cell r="F3569">
            <v>6</v>
          </cell>
          <cell r="G3569" t="str">
            <v>75 cl x 6</v>
          </cell>
          <cell r="H3569" t="str">
            <v>U</v>
          </cell>
          <cell r="I3569" t="str">
            <v>France</v>
          </cell>
          <cell r="J3569" t="str">
            <v>France</v>
          </cell>
          <cell r="K3569" t="str">
            <v>France</v>
          </cell>
          <cell r="M3569" t="str">
            <v>Price Fighter</v>
          </cell>
          <cell r="N3569">
            <v>2.0291999999999999</v>
          </cell>
          <cell r="O3569">
            <v>2.6718999999999999</v>
          </cell>
        </row>
        <row r="3570">
          <cell r="B3570">
            <v>71168</v>
          </cell>
          <cell r="C3570" t="str">
            <v>LA PICOUTINE BLANC 75X6</v>
          </cell>
          <cell r="D3570" t="str">
            <v>La Picoutine Colombard Vin de France</v>
          </cell>
          <cell r="E3570" t="str">
            <v>EA</v>
          </cell>
          <cell r="F3570">
            <v>6</v>
          </cell>
          <cell r="G3570" t="str">
            <v>75 cl x 6</v>
          </cell>
          <cell r="H3570" t="str">
            <v>U</v>
          </cell>
          <cell r="I3570" t="str">
            <v>France</v>
          </cell>
          <cell r="J3570" t="str">
            <v>France</v>
          </cell>
          <cell r="K3570" t="str">
            <v>France</v>
          </cell>
          <cell r="M3570" t="str">
            <v>Price Fighter</v>
          </cell>
          <cell r="N3570">
            <v>2.0554999999999999</v>
          </cell>
          <cell r="O3570">
            <v>2.3513000000000002</v>
          </cell>
        </row>
        <row r="3571">
          <cell r="B3571">
            <v>76183</v>
          </cell>
          <cell r="C3571" t="str">
            <v>PICOUTINE TRAD ROUGE 75X6</v>
          </cell>
          <cell r="D3571" t="str">
            <v>La Picoutine Tradition Rouge Vin de France (Robinsons Only)</v>
          </cell>
          <cell r="E3571" t="str">
            <v>EA</v>
          </cell>
          <cell r="F3571">
            <v>6</v>
          </cell>
          <cell r="G3571" t="str">
            <v>75 cl x 6</v>
          </cell>
          <cell r="H3571" t="str">
            <v>U</v>
          </cell>
          <cell r="I3571" t="str">
            <v>France</v>
          </cell>
          <cell r="J3571" t="str">
            <v>France</v>
          </cell>
          <cell r="K3571" t="str">
            <v>France</v>
          </cell>
          <cell r="M3571" t="str">
            <v>Price Fighter</v>
          </cell>
          <cell r="N3571">
            <v>1.9502999999999999</v>
          </cell>
          <cell r="O3571">
            <v>2.6718999999999999</v>
          </cell>
        </row>
        <row r="3572">
          <cell r="B3572">
            <v>76184</v>
          </cell>
          <cell r="C3572" t="str">
            <v>PICOUTINE TRAD ROSE 75X6</v>
          </cell>
          <cell r="D3572" t="str">
            <v>La Picoutine Tradition Rose Vin de France (Robinsons Only)</v>
          </cell>
          <cell r="E3572" t="str">
            <v>EA</v>
          </cell>
          <cell r="F3572">
            <v>6</v>
          </cell>
          <cell r="G3572" t="str">
            <v>75 cl x 6</v>
          </cell>
          <cell r="H3572" t="str">
            <v>U</v>
          </cell>
          <cell r="I3572" t="str">
            <v>France</v>
          </cell>
          <cell r="J3572" t="str">
            <v>France</v>
          </cell>
          <cell r="K3572" t="str">
            <v>France</v>
          </cell>
          <cell r="M3572" t="str">
            <v>Price Fighter</v>
          </cell>
          <cell r="N3572">
            <v>2.2267000000000001</v>
          </cell>
          <cell r="O3572">
            <v>2.6718999999999999</v>
          </cell>
        </row>
        <row r="3573">
          <cell r="B3573">
            <v>76185</v>
          </cell>
          <cell r="C3573" t="str">
            <v>PICOUTINE TRAD BLANC 75X6</v>
          </cell>
          <cell r="D3573" t="str">
            <v>La Picoutine Tradition Blanc Vin de France (Robinsons Only)</v>
          </cell>
          <cell r="E3573" t="str">
            <v>EA</v>
          </cell>
          <cell r="F3573">
            <v>6</v>
          </cell>
          <cell r="G3573" t="str">
            <v>75 cl x 6</v>
          </cell>
          <cell r="H3573" t="str">
            <v>U</v>
          </cell>
          <cell r="I3573" t="str">
            <v>France</v>
          </cell>
          <cell r="J3573" t="str">
            <v>France</v>
          </cell>
          <cell r="K3573" t="str">
            <v>France</v>
          </cell>
          <cell r="M3573" t="str">
            <v>Price Fighter</v>
          </cell>
          <cell r="N3573">
            <v>2.0468000000000002</v>
          </cell>
          <cell r="O3573">
            <v>2.6718999999999999</v>
          </cell>
        </row>
        <row r="3574">
          <cell r="B3574">
            <v>75306</v>
          </cell>
          <cell r="C3574" t="str">
            <v>JOSE IGNACIO ALBARIN 75X6</v>
          </cell>
          <cell r="D3574" t="str">
            <v>Altos de Jose Ignacio Reserve Albarino</v>
          </cell>
          <cell r="E3574" t="str">
            <v>EA</v>
          </cell>
          <cell r="F3574">
            <v>6</v>
          </cell>
          <cell r="G3574" t="str">
            <v>75 cl x 6</v>
          </cell>
          <cell r="H3574" t="str">
            <v>S</v>
          </cell>
          <cell r="I3574" t="str">
            <v>Uruguay</v>
          </cell>
          <cell r="J3574" t="str">
            <v>Uruguay</v>
          </cell>
          <cell r="K3574" t="str">
            <v>Uruguay</v>
          </cell>
          <cell r="L3574" t="str">
            <v>Still White</v>
          </cell>
          <cell r="M3574" t="str">
            <v>Better</v>
          </cell>
          <cell r="N3574">
            <v>5.4325000000000001</v>
          </cell>
          <cell r="O3574">
            <v>2.6718999999999999</v>
          </cell>
        </row>
        <row r="3575">
          <cell r="B3575">
            <v>75307</v>
          </cell>
          <cell r="C3575" t="str">
            <v>JOSE IGNACIO TANNAT 19 75X6</v>
          </cell>
          <cell r="D3575" t="str">
            <v>Altos de Jose Ignacio Reserve Tannat 2019</v>
          </cell>
          <cell r="E3575" t="str">
            <v>EA</v>
          </cell>
          <cell r="F3575">
            <v>6</v>
          </cell>
          <cell r="G3575" t="str">
            <v>75 cl x 6</v>
          </cell>
          <cell r="H3575" t="str">
            <v>U</v>
          </cell>
          <cell r="I3575" t="str">
            <v>Uruguay</v>
          </cell>
          <cell r="J3575" t="str">
            <v>Uruguay</v>
          </cell>
          <cell r="K3575" t="str">
            <v>Uruguay</v>
          </cell>
          <cell r="L3575" t="str">
            <v>Still Red</v>
          </cell>
          <cell r="M3575" t="str">
            <v>Better</v>
          </cell>
          <cell r="N3575">
            <v>4.6265000000000001</v>
          </cell>
          <cell r="O3575">
            <v>2.6718999999999999</v>
          </cell>
        </row>
        <row r="3576">
          <cell r="B3576">
            <v>76316</v>
          </cell>
          <cell r="C3576" t="str">
            <v>JOSE IGNACIO TANNAT 75X6</v>
          </cell>
          <cell r="D3576" t="str">
            <v>Altos de Jose Ignacio Reserve Tannat</v>
          </cell>
          <cell r="E3576" t="str">
            <v>EA</v>
          </cell>
          <cell r="F3576">
            <v>6</v>
          </cell>
          <cell r="G3576" t="str">
            <v>75 cl x 6</v>
          </cell>
          <cell r="H3576" t="str">
            <v>S</v>
          </cell>
          <cell r="I3576" t="str">
            <v>Uruguay</v>
          </cell>
          <cell r="J3576" t="str">
            <v>Uruguay</v>
          </cell>
          <cell r="K3576" t="str">
            <v>Uruguay</v>
          </cell>
          <cell r="L3576" t="str">
            <v>Still Red</v>
          </cell>
          <cell r="M3576" t="str">
            <v>Better</v>
          </cell>
          <cell r="N3576">
            <v>5.4325000000000001</v>
          </cell>
          <cell r="O3576">
            <v>2.6718999999999999</v>
          </cell>
        </row>
        <row r="3577">
          <cell r="B3577">
            <v>41730</v>
          </cell>
          <cell r="C3577" t="str">
            <v>ACACIA TREE CHENIN 75X6</v>
          </cell>
          <cell r="D3577" t="str">
            <v>Acacia Tree Chenin Blanc</v>
          </cell>
          <cell r="E3577" t="str">
            <v>EA</v>
          </cell>
          <cell r="F3577">
            <v>6</v>
          </cell>
          <cell r="G3577" t="str">
            <v>75 cl x 6</v>
          </cell>
          <cell r="H3577" t="str">
            <v>U</v>
          </cell>
          <cell r="I3577" t="str">
            <v>South Africa</v>
          </cell>
          <cell r="J3577" t="str">
            <v>South Africa</v>
          </cell>
          <cell r="K3577" t="str">
            <v>Western Cape</v>
          </cell>
          <cell r="L3577" t="str">
            <v>Still White</v>
          </cell>
          <cell r="M3577" t="str">
            <v>Price Fighter</v>
          </cell>
          <cell r="N3577">
            <v>1.02</v>
          </cell>
          <cell r="O3577">
            <v>2.6718999999999999</v>
          </cell>
        </row>
        <row r="3578">
          <cell r="B3578">
            <v>41745</v>
          </cell>
          <cell r="C3578" t="str">
            <v>ACACIA TREE PINOTAGE 75X6</v>
          </cell>
          <cell r="D3578" t="str">
            <v>Acacia Tree Pinotage</v>
          </cell>
          <cell r="E3578" t="str">
            <v>EA</v>
          </cell>
          <cell r="F3578">
            <v>6</v>
          </cell>
          <cell r="G3578" t="str">
            <v>75 cl x 6</v>
          </cell>
          <cell r="H3578" t="str">
            <v>S</v>
          </cell>
          <cell r="I3578" t="str">
            <v>South Africa</v>
          </cell>
          <cell r="J3578" t="str">
            <v>South Africa</v>
          </cell>
          <cell r="K3578" t="str">
            <v>Western Cape</v>
          </cell>
          <cell r="L3578" t="str">
            <v>Still Red</v>
          </cell>
          <cell r="M3578" t="str">
            <v>Price Fighter</v>
          </cell>
          <cell r="N3578">
            <v>1.2890999999999999</v>
          </cell>
          <cell r="O3578">
            <v>2.6718999999999999</v>
          </cell>
        </row>
        <row r="3579">
          <cell r="B3579">
            <v>46112</v>
          </cell>
          <cell r="C3579" t="str">
            <v>ACACIA TREE CHENIN 11% 75X6</v>
          </cell>
          <cell r="D3579" t="str">
            <v>Acacia Tree Chenin Blanc SA 11%</v>
          </cell>
          <cell r="E3579" t="str">
            <v>EA</v>
          </cell>
          <cell r="F3579">
            <v>6</v>
          </cell>
          <cell r="G3579" t="str">
            <v>75 cl x 6</v>
          </cell>
          <cell r="H3579" t="str">
            <v>S</v>
          </cell>
          <cell r="I3579" t="str">
            <v>South Africa</v>
          </cell>
          <cell r="J3579" t="str">
            <v>South Africa</v>
          </cell>
          <cell r="K3579" t="str">
            <v>Western Cape</v>
          </cell>
          <cell r="L3579" t="str">
            <v>Still White</v>
          </cell>
          <cell r="M3579" t="str">
            <v>Price Fighter</v>
          </cell>
          <cell r="N3579">
            <v>1.2443</v>
          </cell>
          <cell r="O3579">
            <v>2.3513000000000002</v>
          </cell>
        </row>
        <row r="3580">
          <cell r="B3580">
            <v>71474</v>
          </cell>
          <cell r="C3580" t="str">
            <v>ACACIA TREE CHENIN 18 75X6</v>
          </cell>
          <cell r="D3580" t="str">
            <v>Acacia Tree Chenin Blanc 2018 (S.A Brains Only)</v>
          </cell>
          <cell r="E3580" t="str">
            <v>EA</v>
          </cell>
          <cell r="F3580">
            <v>6</v>
          </cell>
          <cell r="G3580" t="str">
            <v>75 cl x 6</v>
          </cell>
          <cell r="H3580" t="str">
            <v>U</v>
          </cell>
          <cell r="I3580" t="str">
            <v>South Africa</v>
          </cell>
          <cell r="J3580" t="str">
            <v>South Africa</v>
          </cell>
          <cell r="K3580" t="str">
            <v>Western Cape</v>
          </cell>
          <cell r="M3580" t="str">
            <v>Price Fighter</v>
          </cell>
          <cell r="N3580">
            <v>1.1509</v>
          </cell>
          <cell r="O3580">
            <v>2.6718999999999999</v>
          </cell>
        </row>
        <row r="3581">
          <cell r="B3581">
            <v>70771</v>
          </cell>
          <cell r="C3581" t="str">
            <v>TOKOMARU BAY SAUV BLN 75X12</v>
          </cell>
          <cell r="D3581" t="str">
            <v>Tokomaru Bay Sauvignon Blanc</v>
          </cell>
          <cell r="E3581" t="str">
            <v>EA</v>
          </cell>
          <cell r="F3581">
            <v>12</v>
          </cell>
          <cell r="G3581" t="str">
            <v>75 cl x 12</v>
          </cell>
          <cell r="H3581" t="str">
            <v>U</v>
          </cell>
          <cell r="I3581" t="str">
            <v>New Zealand</v>
          </cell>
          <cell r="J3581" t="str">
            <v>New Zealand</v>
          </cell>
          <cell r="K3581" t="str">
            <v>Marlborough</v>
          </cell>
          <cell r="M3581" t="str">
            <v>Good</v>
          </cell>
          <cell r="N3581">
            <v>2.6823000000000001</v>
          </cell>
          <cell r="O3581">
            <v>2.6718999999999999</v>
          </cell>
        </row>
        <row r="3582">
          <cell r="B3582">
            <v>43340</v>
          </cell>
          <cell r="C3582" t="str">
            <v>TOKOMARU BAY SAUV BLN 75X6</v>
          </cell>
          <cell r="D3582" t="str">
            <v>Tokomaru Sauvignon Blanc</v>
          </cell>
          <cell r="E3582" t="str">
            <v>EA</v>
          </cell>
          <cell r="F3582">
            <v>6</v>
          </cell>
          <cell r="G3582" t="str">
            <v>75 cl x 6</v>
          </cell>
          <cell r="H3582" t="str">
            <v>S</v>
          </cell>
          <cell r="I3582" t="str">
            <v>New Zealand</v>
          </cell>
          <cell r="J3582" t="str">
            <v>New Zealand</v>
          </cell>
          <cell r="K3582" t="str">
            <v>Marlborough</v>
          </cell>
          <cell r="L3582" t="str">
            <v>Still White</v>
          </cell>
          <cell r="M3582" t="str">
            <v>Good</v>
          </cell>
          <cell r="N3582">
            <v>3.07</v>
          </cell>
          <cell r="O3582">
            <v>2.6718999999999999</v>
          </cell>
        </row>
        <row r="3583">
          <cell r="B3583">
            <v>68324</v>
          </cell>
          <cell r="C3583" t="str">
            <v>WANDERING BEAR CHARD 75X12</v>
          </cell>
          <cell r="D3583" t="str">
            <v>Wandering Bear Chardonnay</v>
          </cell>
          <cell r="E3583" t="str">
            <v>EA</v>
          </cell>
          <cell r="F3583">
            <v>12</v>
          </cell>
          <cell r="G3583" t="str">
            <v>75 cl x 12</v>
          </cell>
          <cell r="H3583" t="str">
            <v>U</v>
          </cell>
          <cell r="I3583" t="str">
            <v>United States</v>
          </cell>
          <cell r="J3583" t="str">
            <v>USA</v>
          </cell>
          <cell r="K3583" t="str">
            <v>California</v>
          </cell>
          <cell r="M3583" t="str">
            <v>Price Fighter</v>
          </cell>
          <cell r="N3583">
            <v>1.4594</v>
          </cell>
          <cell r="O3583">
            <v>2.6718999999999999</v>
          </cell>
        </row>
        <row r="3584">
          <cell r="B3584">
            <v>41751</v>
          </cell>
          <cell r="C3584" t="str">
            <v>WANDERING BEAR ROSE 75X6</v>
          </cell>
          <cell r="D3584" t="str">
            <v>Wandering Bear Rose</v>
          </cell>
          <cell r="E3584" t="str">
            <v>EA</v>
          </cell>
          <cell r="F3584">
            <v>6</v>
          </cell>
          <cell r="G3584" t="str">
            <v>75 cl x 6</v>
          </cell>
          <cell r="H3584" t="str">
            <v>S</v>
          </cell>
          <cell r="I3584" t="str">
            <v>South Africa</v>
          </cell>
          <cell r="J3584" t="str">
            <v>South Africa</v>
          </cell>
          <cell r="K3584" t="str">
            <v>Western Cape</v>
          </cell>
          <cell r="L3584" t="str">
            <v>Still Rose</v>
          </cell>
          <cell r="M3584" t="str">
            <v>Price Fighter</v>
          </cell>
          <cell r="N3584">
            <v>0.96</v>
          </cell>
          <cell r="O3584">
            <v>2.6718999999999999</v>
          </cell>
        </row>
        <row r="3585">
          <cell r="B3585">
            <v>41930</v>
          </cell>
          <cell r="C3585" t="str">
            <v>CHARLES SMITH BOOM BOO 75X12</v>
          </cell>
          <cell r="D3585" t="str">
            <v>Charles Smith Boom Boom Syrah</v>
          </cell>
          <cell r="E3585" t="str">
            <v>EA</v>
          </cell>
          <cell r="F3585">
            <v>12</v>
          </cell>
          <cell r="G3585" t="str">
            <v>75 cl x 12</v>
          </cell>
          <cell r="H3585" t="str">
            <v>U</v>
          </cell>
          <cell r="I3585" t="str">
            <v>United States</v>
          </cell>
          <cell r="J3585" t="str">
            <v>USA</v>
          </cell>
          <cell r="K3585" t="str">
            <v>Washington State</v>
          </cell>
          <cell r="M3585" t="str">
            <v>Better</v>
          </cell>
          <cell r="N3585">
            <v>6.2960000000000003</v>
          </cell>
          <cell r="O3585">
            <v>2.6718999999999999</v>
          </cell>
        </row>
        <row r="3586">
          <cell r="B3586">
            <v>69004</v>
          </cell>
          <cell r="C3586" t="str">
            <v>CHARLES SMITH EVE CHAR 75X12</v>
          </cell>
          <cell r="D3586" t="str">
            <v>Charles Smith Eve Chardonnay</v>
          </cell>
          <cell r="E3586" t="str">
            <v>EA</v>
          </cell>
          <cell r="F3586">
            <v>12</v>
          </cell>
          <cell r="G3586" t="str">
            <v>75 cl x 12</v>
          </cell>
          <cell r="H3586" t="str">
            <v>U</v>
          </cell>
          <cell r="I3586" t="str">
            <v>United States</v>
          </cell>
          <cell r="J3586" t="str">
            <v>USA</v>
          </cell>
          <cell r="K3586" t="str">
            <v>Washington State</v>
          </cell>
          <cell r="M3586" t="str">
            <v>Good</v>
          </cell>
          <cell r="N3586">
            <v>4.8859000000000004</v>
          </cell>
          <cell r="O3586">
            <v>2.6718999999999999</v>
          </cell>
        </row>
        <row r="3587">
          <cell r="B3587">
            <v>72890</v>
          </cell>
          <cell r="C3587" t="str">
            <v>CHARLES SMITH BOOM BOO17 75X12</v>
          </cell>
          <cell r="D3587" t="str">
            <v>Charles Smith Boom Boom Syrah 2017</v>
          </cell>
          <cell r="E3587" t="str">
            <v>EA</v>
          </cell>
          <cell r="F3587">
            <v>12</v>
          </cell>
          <cell r="G3587" t="str">
            <v>75 cl x 12</v>
          </cell>
          <cell r="H3587" t="str">
            <v>U</v>
          </cell>
          <cell r="I3587" t="str">
            <v>United States</v>
          </cell>
          <cell r="J3587" t="str">
            <v>USA</v>
          </cell>
          <cell r="K3587" t="str">
            <v>Washington State</v>
          </cell>
          <cell r="M3587" t="str">
            <v>Better</v>
          </cell>
          <cell r="N3587">
            <v>6.3963999999999999</v>
          </cell>
          <cell r="O3587">
            <v>2.6718999999999999</v>
          </cell>
        </row>
        <row r="3588">
          <cell r="B3588">
            <v>72971</v>
          </cell>
          <cell r="C3588" t="str">
            <v>CHARLES SMITH BOOM BOO18 75X12</v>
          </cell>
          <cell r="D3588" t="str">
            <v>Charles Smith Boom Boom Syrah 2018</v>
          </cell>
          <cell r="E3588" t="str">
            <v>EA</v>
          </cell>
          <cell r="F3588">
            <v>12</v>
          </cell>
          <cell r="G3588" t="str">
            <v>75 cl x 12</v>
          </cell>
          <cell r="H3588" t="str">
            <v>U</v>
          </cell>
          <cell r="I3588" t="str">
            <v>United States</v>
          </cell>
          <cell r="J3588" t="str">
            <v>USA</v>
          </cell>
          <cell r="K3588" t="str">
            <v>Washington State</v>
          </cell>
          <cell r="M3588" t="str">
            <v>Better</v>
          </cell>
          <cell r="N3588">
            <v>6.2824</v>
          </cell>
          <cell r="O3588">
            <v>2.6718999999999999</v>
          </cell>
        </row>
        <row r="3589">
          <cell r="B3589">
            <v>75154</v>
          </cell>
          <cell r="C3589" t="str">
            <v>CHARLES SMITH BAND ROS 75X12</v>
          </cell>
          <cell r="D3589" t="str">
            <v>Charles Smith Band of Roses</v>
          </cell>
          <cell r="E3589" t="str">
            <v>EA</v>
          </cell>
          <cell r="F3589">
            <v>12</v>
          </cell>
          <cell r="G3589" t="str">
            <v>75 cl x 12</v>
          </cell>
          <cell r="H3589" t="str">
            <v>U</v>
          </cell>
          <cell r="I3589" t="str">
            <v>United States</v>
          </cell>
          <cell r="J3589" t="str">
            <v>USA</v>
          </cell>
          <cell r="K3589" t="str">
            <v>Washington State</v>
          </cell>
          <cell r="M3589" t="str">
            <v>Better</v>
          </cell>
          <cell r="N3589">
            <v>4.8859000000000004</v>
          </cell>
          <cell r="O3589">
            <v>2.6718999999999999</v>
          </cell>
        </row>
        <row r="3590">
          <cell r="B3590">
            <v>75374</v>
          </cell>
          <cell r="C3590" t="str">
            <v>CHATEAU SMITH CAB SAUV18 75X12</v>
          </cell>
          <cell r="D3590" t="str">
            <v>Chateau Smith Cabernet Sauvignon 2018</v>
          </cell>
          <cell r="E3590" t="str">
            <v>EA</v>
          </cell>
          <cell r="F3590">
            <v>12</v>
          </cell>
          <cell r="G3590" t="str">
            <v>75 cl x 12</v>
          </cell>
          <cell r="H3590" t="str">
            <v>U</v>
          </cell>
          <cell r="I3590" t="str">
            <v>United States</v>
          </cell>
          <cell r="J3590" t="str">
            <v>USA</v>
          </cell>
          <cell r="K3590" t="str">
            <v>Washington State</v>
          </cell>
          <cell r="M3590" t="str">
            <v>Best</v>
          </cell>
          <cell r="N3590">
            <v>7.3670999999999998</v>
          </cell>
          <cell r="O3590">
            <v>2.6718999999999999</v>
          </cell>
        </row>
        <row r="3591">
          <cell r="B3591">
            <v>75993</v>
          </cell>
          <cell r="C3591" t="str">
            <v>CHARLES SMITH VELVET D 75X12</v>
          </cell>
          <cell r="D3591" t="str">
            <v>Charles Smith Velvet Devil Merlot</v>
          </cell>
          <cell r="E3591" t="str">
            <v>EA</v>
          </cell>
          <cell r="F3591">
            <v>12</v>
          </cell>
          <cell r="G3591" t="str">
            <v>75 cl x 12</v>
          </cell>
          <cell r="H3591" t="str">
            <v>U</v>
          </cell>
          <cell r="I3591" t="str">
            <v>United States</v>
          </cell>
          <cell r="J3591" t="str">
            <v>USA</v>
          </cell>
          <cell r="K3591" t="str">
            <v>Washington State</v>
          </cell>
          <cell r="M3591" t="str">
            <v>Better</v>
          </cell>
          <cell r="N3591">
            <v>4.8872999999999998</v>
          </cell>
          <cell r="O3591">
            <v>2.6718999999999999</v>
          </cell>
        </row>
        <row r="3592">
          <cell r="B3592">
            <v>34051</v>
          </cell>
          <cell r="C3592" t="str">
            <v>FC LAVENDER HILL MERLOT 75X12</v>
          </cell>
          <cell r="D3592" t="str">
            <v>Lavender Hill Merlot, Australia</v>
          </cell>
          <cell r="E3592" t="str">
            <v>EA</v>
          </cell>
          <cell r="F3592">
            <v>12</v>
          </cell>
          <cell r="G3592" t="str">
            <v>75 cl x 12</v>
          </cell>
          <cell r="H3592" t="str">
            <v>U</v>
          </cell>
          <cell r="I3592" t="str">
            <v>Australia</v>
          </cell>
          <cell r="J3592" t="str">
            <v>Australia</v>
          </cell>
          <cell r="K3592" t="str">
            <v>Australia</v>
          </cell>
          <cell r="L3592" t="str">
            <v>Still Red</v>
          </cell>
          <cell r="M3592" t="str">
            <v>Price Fighter</v>
          </cell>
          <cell r="N3592">
            <v>1.3293999999999999</v>
          </cell>
          <cell r="O3592">
            <v>2.6718999999999999</v>
          </cell>
        </row>
        <row r="3593">
          <cell r="B3593">
            <v>41752</v>
          </cell>
          <cell r="C3593" t="str">
            <v>FC LAVENDER HILL WHITE ZI 75X6</v>
          </cell>
          <cell r="D3593" t="str">
            <v>Lavender Hill Zinfandel Rose, California</v>
          </cell>
          <cell r="E3593" t="str">
            <v>EA</v>
          </cell>
          <cell r="F3593">
            <v>6</v>
          </cell>
          <cell r="G3593" t="str">
            <v>75 cl x 6</v>
          </cell>
          <cell r="H3593" t="str">
            <v>U</v>
          </cell>
          <cell r="I3593" t="str">
            <v>United States</v>
          </cell>
          <cell r="J3593" t="str">
            <v>USA</v>
          </cell>
          <cell r="K3593" t="str">
            <v>California</v>
          </cell>
          <cell r="L3593" t="str">
            <v>Still Rose</v>
          </cell>
          <cell r="M3593" t="str">
            <v>Price Fighter</v>
          </cell>
          <cell r="N3593">
            <v>1.4217</v>
          </cell>
          <cell r="O3593">
            <v>2.2444000000000002</v>
          </cell>
        </row>
        <row r="3594">
          <cell r="B3594">
            <v>46151</v>
          </cell>
          <cell r="C3594" t="str">
            <v>LAVENDER HILL WHITE ZI 8% 75X6</v>
          </cell>
          <cell r="D3594" t="str">
            <v>Lavender Hill Zinfandel Rose 8%, California</v>
          </cell>
          <cell r="E3594" t="str">
            <v>EA</v>
          </cell>
          <cell r="F3594">
            <v>6</v>
          </cell>
          <cell r="G3594" t="str">
            <v>75 cl x 6</v>
          </cell>
          <cell r="H3594" t="str">
            <v>S</v>
          </cell>
          <cell r="I3594" t="str">
            <v>United States</v>
          </cell>
          <cell r="J3594" t="str">
            <v>USA</v>
          </cell>
          <cell r="K3594" t="str">
            <v>California</v>
          </cell>
          <cell r="L3594" t="str">
            <v>Still Rose</v>
          </cell>
          <cell r="M3594" t="str">
            <v>Price Fighter</v>
          </cell>
          <cell r="N3594">
            <v>1.5725</v>
          </cell>
          <cell r="O3594">
            <v>1.4862</v>
          </cell>
        </row>
        <row r="3595">
          <cell r="B3595">
            <v>45241</v>
          </cell>
          <cell r="C3595" t="str">
            <v>MOULIN DE LA CHAPELLE 18 75X6</v>
          </cell>
          <cell r="D3595" t="str">
            <v>Chateau La Moulin de la Chapelle St Emilion Grand Cru 2018</v>
          </cell>
          <cell r="E3595" t="str">
            <v>EA</v>
          </cell>
          <cell r="F3595">
            <v>6</v>
          </cell>
          <cell r="G3595" t="str">
            <v>75 cl x 6</v>
          </cell>
          <cell r="H3595" t="str">
            <v>S</v>
          </cell>
          <cell r="I3595" t="str">
            <v>France</v>
          </cell>
          <cell r="J3595" t="str">
            <v>France</v>
          </cell>
          <cell r="K3595" t="str">
            <v>Bordeaux</v>
          </cell>
          <cell r="M3595" t="str">
            <v>Better</v>
          </cell>
          <cell r="N3595">
            <v>6.9591000000000003</v>
          </cell>
          <cell r="O3595">
            <v>2.6718999999999999</v>
          </cell>
        </row>
        <row r="3596">
          <cell r="B3596">
            <v>72702</v>
          </cell>
          <cell r="C3596" t="str">
            <v>MOULIN DE LA CHAPELLE 16 75X6</v>
          </cell>
          <cell r="D3596" t="str">
            <v>Chateau La Moulin de la Chapelle St Emilion Grand Cru 2016</v>
          </cell>
          <cell r="E3596" t="str">
            <v>EA</v>
          </cell>
          <cell r="F3596">
            <v>6</v>
          </cell>
          <cell r="G3596" t="str">
            <v>75 cl x 6</v>
          </cell>
          <cell r="H3596" t="str">
            <v>S</v>
          </cell>
          <cell r="I3596" t="str">
            <v>France</v>
          </cell>
          <cell r="J3596" t="str">
            <v>France</v>
          </cell>
          <cell r="K3596" t="str">
            <v>Bordeaux</v>
          </cell>
          <cell r="M3596" t="str">
            <v>Better</v>
          </cell>
          <cell r="N3596">
            <v>6.8361999999999998</v>
          </cell>
          <cell r="O3596">
            <v>2.6718999999999999</v>
          </cell>
        </row>
        <row r="3597">
          <cell r="B3597">
            <v>10390</v>
          </cell>
          <cell r="C3597" t="str">
            <v>VILLA MARIA CS SAUVIGNON 75x6</v>
          </cell>
          <cell r="D3597" t="str">
            <v>Villa Maria Cellar Selection Sauvignon Blanc, Marlborough</v>
          </cell>
          <cell r="E3597" t="str">
            <v>EA</v>
          </cell>
          <cell r="F3597">
            <v>6</v>
          </cell>
          <cell r="G3597" t="str">
            <v>75 cl x 6</v>
          </cell>
          <cell r="H3597" t="str">
            <v>S</v>
          </cell>
          <cell r="I3597" t="str">
            <v>New Zealand</v>
          </cell>
          <cell r="J3597" t="str">
            <v>New Zealand</v>
          </cell>
          <cell r="K3597" t="str">
            <v>Marlborough</v>
          </cell>
          <cell r="L3597" t="str">
            <v>Still White</v>
          </cell>
          <cell r="M3597" t="str">
            <v>Good</v>
          </cell>
          <cell r="N3597">
            <v>5.1825000000000001</v>
          </cell>
          <cell r="O3597">
            <v>2.6718999999999999</v>
          </cell>
        </row>
        <row r="3598">
          <cell r="B3598">
            <v>11742</v>
          </cell>
          <cell r="C3598" t="str">
            <v>VILLA MARIA CS PINOT NOIR 75x6</v>
          </cell>
          <cell r="D3598" t="str">
            <v>Villa Maria Cellar Selection Pinot Noir, Marlborough</v>
          </cell>
          <cell r="E3598" t="str">
            <v>EA</v>
          </cell>
          <cell r="F3598">
            <v>6</v>
          </cell>
          <cell r="G3598" t="str">
            <v>75 cl x 6</v>
          </cell>
          <cell r="H3598" t="str">
            <v>U</v>
          </cell>
          <cell r="I3598" t="str">
            <v>New Zealand</v>
          </cell>
          <cell r="J3598" t="str">
            <v>New Zealand</v>
          </cell>
          <cell r="K3598" t="str">
            <v>Marlborough</v>
          </cell>
          <cell r="M3598" t="str">
            <v>Better</v>
          </cell>
          <cell r="N3598">
            <v>6.8341000000000003</v>
          </cell>
          <cell r="O3598">
            <v>2.6718999999999999</v>
          </cell>
        </row>
        <row r="3599">
          <cell r="B3599">
            <v>29100</v>
          </cell>
          <cell r="C3599" t="str">
            <v>VILLA MARIA CS SAUV GRIS 75x6</v>
          </cell>
          <cell r="D3599" t="str">
            <v>Villa Maria Cellar Selection Sauvignon Gris, Marlborough</v>
          </cell>
          <cell r="E3599" t="str">
            <v>EA</v>
          </cell>
          <cell r="F3599">
            <v>6</v>
          </cell>
          <cell r="G3599" t="str">
            <v>75 cl x 6</v>
          </cell>
          <cell r="H3599" t="str">
            <v>U</v>
          </cell>
          <cell r="I3599" t="str">
            <v>New Zealand</v>
          </cell>
          <cell r="J3599" t="str">
            <v>New Zealand</v>
          </cell>
          <cell r="K3599" t="str">
            <v>Marlborough</v>
          </cell>
          <cell r="L3599" t="str">
            <v>Still White</v>
          </cell>
          <cell r="M3599" t="str">
            <v>Good</v>
          </cell>
          <cell r="N3599">
            <v>4.7573999999999996</v>
          </cell>
          <cell r="O3599">
            <v>2.6718999999999999</v>
          </cell>
        </row>
        <row r="3600">
          <cell r="B3600">
            <v>34181</v>
          </cell>
          <cell r="C3600" t="str">
            <v>PANUELO BLANCO 75X12</v>
          </cell>
          <cell r="D3600" t="str">
            <v>Panuelo Blanco, Spain</v>
          </cell>
          <cell r="E3600" t="str">
            <v>EA</v>
          </cell>
          <cell r="F3600">
            <v>12</v>
          </cell>
          <cell r="G3600" t="str">
            <v>75 cl x 12</v>
          </cell>
          <cell r="H3600" t="str">
            <v>U</v>
          </cell>
          <cell r="I3600" t="str">
            <v>Spain</v>
          </cell>
          <cell r="J3600" t="str">
            <v>Spain</v>
          </cell>
          <cell r="K3600" t="str">
            <v>Spain</v>
          </cell>
          <cell r="L3600" t="str">
            <v>Still White</v>
          </cell>
          <cell r="M3600" t="str">
            <v>Price Fighter</v>
          </cell>
          <cell r="N3600">
            <v>0.96830000000000005</v>
          </cell>
          <cell r="O3600">
            <v>2.3513000000000002</v>
          </cell>
        </row>
        <row r="3601">
          <cell r="B3601">
            <v>34182</v>
          </cell>
          <cell r="C3601" t="str">
            <v>PANUELO TINTO 75X12</v>
          </cell>
          <cell r="D3601" t="str">
            <v>Panuelo Tinto Spain</v>
          </cell>
          <cell r="E3601" t="str">
            <v>EA</v>
          </cell>
          <cell r="F3601">
            <v>12</v>
          </cell>
          <cell r="G3601" t="str">
            <v>75 cl x 12</v>
          </cell>
          <cell r="H3601" t="str">
            <v>U</v>
          </cell>
          <cell r="I3601" t="str">
            <v>Spain</v>
          </cell>
          <cell r="J3601" t="str">
            <v>Spain</v>
          </cell>
          <cell r="K3601" t="str">
            <v>Spain</v>
          </cell>
          <cell r="L3601" t="str">
            <v>Still Red</v>
          </cell>
          <cell r="M3601" t="str">
            <v>Price Fighter</v>
          </cell>
          <cell r="N3601">
            <v>0.96830000000000005</v>
          </cell>
          <cell r="O3601">
            <v>2.6718999999999999</v>
          </cell>
        </row>
        <row r="3602">
          <cell r="B3602">
            <v>42888</v>
          </cell>
          <cell r="C3602" t="str">
            <v>PANUELO ROSADO 75X6</v>
          </cell>
          <cell r="D3602" t="str">
            <v>Panuelo Rosado, Spain</v>
          </cell>
          <cell r="E3602" t="str">
            <v>EA</v>
          </cell>
          <cell r="F3602">
            <v>6</v>
          </cell>
          <cell r="G3602" t="str">
            <v>75 cl x 6</v>
          </cell>
          <cell r="H3602" t="str">
            <v>S</v>
          </cell>
          <cell r="I3602" t="str">
            <v>Spain</v>
          </cell>
          <cell r="J3602" t="str">
            <v>Spain</v>
          </cell>
          <cell r="K3602" t="str">
            <v>Spain</v>
          </cell>
          <cell r="L3602" t="str">
            <v>Still Rose</v>
          </cell>
          <cell r="M3602" t="str">
            <v>Price Fighter</v>
          </cell>
          <cell r="N3602">
            <v>1.1631</v>
          </cell>
          <cell r="O3602">
            <v>2.2444000000000002</v>
          </cell>
        </row>
        <row r="3603">
          <cell r="B3603">
            <v>42889</v>
          </cell>
          <cell r="C3603" t="str">
            <v>PANUELO TINTO 75X6</v>
          </cell>
          <cell r="D3603" t="str">
            <v>Panuelo Tinto Spain</v>
          </cell>
          <cell r="E3603" t="str">
            <v>EA</v>
          </cell>
          <cell r="F3603">
            <v>6</v>
          </cell>
          <cell r="G3603" t="str">
            <v>75 cl x 6</v>
          </cell>
          <cell r="H3603" t="str">
            <v>U</v>
          </cell>
          <cell r="I3603" t="str">
            <v>Spain</v>
          </cell>
          <cell r="J3603" t="str">
            <v>Spain</v>
          </cell>
          <cell r="K3603" t="str">
            <v>Spain</v>
          </cell>
          <cell r="L3603" t="str">
            <v>Still Red</v>
          </cell>
          <cell r="M3603" t="str">
            <v>Price Fighter</v>
          </cell>
          <cell r="N3603">
            <v>1.1279999999999999</v>
          </cell>
          <cell r="O3603">
            <v>2.6718999999999999</v>
          </cell>
        </row>
        <row r="3604">
          <cell r="B3604">
            <v>45398</v>
          </cell>
          <cell r="C3604" t="str">
            <v>PANUELO TINTO 10.5% 75X6</v>
          </cell>
          <cell r="D3604" t="str">
            <v>Panuelo Tinto 10.5%, Spain</v>
          </cell>
          <cell r="E3604" t="str">
            <v>EA</v>
          </cell>
          <cell r="F3604">
            <v>6</v>
          </cell>
          <cell r="G3604" t="str">
            <v>75 cl x 6</v>
          </cell>
          <cell r="H3604" t="str">
            <v>S</v>
          </cell>
          <cell r="I3604" t="str">
            <v>Spain</v>
          </cell>
          <cell r="J3604" t="str">
            <v>Spain</v>
          </cell>
          <cell r="K3604" t="str">
            <v>Spain</v>
          </cell>
          <cell r="L3604" t="str">
            <v>Still Red</v>
          </cell>
          <cell r="M3604" t="str">
            <v>Price Fighter</v>
          </cell>
          <cell r="N3604">
            <v>1.1543000000000001</v>
          </cell>
          <cell r="O3604">
            <v>2.2444000000000002</v>
          </cell>
        </row>
        <row r="3605">
          <cell r="B3605">
            <v>45408</v>
          </cell>
          <cell r="C3605" t="str">
            <v>PANUELO BLANCO 10.5% 75X6</v>
          </cell>
          <cell r="D3605" t="str">
            <v>Panuelo Vino Blanco 10.5%, Spain</v>
          </cell>
          <cell r="E3605" t="str">
            <v>EA</v>
          </cell>
          <cell r="F3605">
            <v>6</v>
          </cell>
          <cell r="G3605" t="str">
            <v>75 cl x 6</v>
          </cell>
          <cell r="H3605" t="str">
            <v>S</v>
          </cell>
          <cell r="I3605" t="str">
            <v>Spain</v>
          </cell>
          <cell r="J3605" t="str">
            <v>Spain</v>
          </cell>
          <cell r="K3605" t="str">
            <v>Spain</v>
          </cell>
          <cell r="L3605" t="str">
            <v>Still White</v>
          </cell>
          <cell r="M3605" t="str">
            <v>Price Fighter</v>
          </cell>
          <cell r="N3605">
            <v>1.1718999999999999</v>
          </cell>
          <cell r="O3605">
            <v>2.2444000000000002</v>
          </cell>
        </row>
        <row r="3606">
          <cell r="B3606">
            <v>34298</v>
          </cell>
          <cell r="C3606" t="str">
            <v>CA BIANCA GAVI 75X6</v>
          </cell>
          <cell r="D3606" t="str">
            <v>Gavi Ca Bianca</v>
          </cell>
          <cell r="E3606" t="str">
            <v>EA</v>
          </cell>
          <cell r="F3606">
            <v>6</v>
          </cell>
          <cell r="G3606" t="str">
            <v>75 cl x 6</v>
          </cell>
          <cell r="H3606" t="str">
            <v>S</v>
          </cell>
          <cell r="I3606" t="str">
            <v>Italy</v>
          </cell>
          <cell r="J3606" t="str">
            <v>Italy</v>
          </cell>
          <cell r="K3606" t="str">
            <v>Piemonte</v>
          </cell>
          <cell r="L3606" t="str">
            <v>Still White</v>
          </cell>
          <cell r="M3606" t="str">
            <v>Good</v>
          </cell>
          <cell r="N3606">
            <v>4.0486000000000004</v>
          </cell>
          <cell r="O3606">
            <v>2.6718999999999999</v>
          </cell>
        </row>
        <row r="3607">
          <cell r="B3607">
            <v>34622</v>
          </cell>
          <cell r="C3607" t="str">
            <v>CA BIANCA BARBERA 75X6</v>
          </cell>
          <cell r="D3607" t="str">
            <v>Barbera d'Asti Superiore Ca Bianca</v>
          </cell>
          <cell r="E3607" t="str">
            <v>EA</v>
          </cell>
          <cell r="F3607">
            <v>6</v>
          </cell>
          <cell r="G3607" t="str">
            <v>75 cl x 6</v>
          </cell>
          <cell r="H3607" t="str">
            <v>S</v>
          </cell>
          <cell r="I3607" t="str">
            <v>Italy</v>
          </cell>
          <cell r="J3607" t="str">
            <v>Italy</v>
          </cell>
          <cell r="K3607" t="str">
            <v>Piemonte</v>
          </cell>
          <cell r="L3607" t="str">
            <v>Still Red</v>
          </cell>
          <cell r="M3607" t="str">
            <v>Good</v>
          </cell>
          <cell r="N3607">
            <v>4.0925000000000002</v>
          </cell>
          <cell r="O3607">
            <v>2.6718999999999999</v>
          </cell>
        </row>
        <row r="3608">
          <cell r="B3608">
            <v>76245</v>
          </cell>
          <cell r="C3608" t="str">
            <v>SOUTHERN RIVER SAUVIG 75x12</v>
          </cell>
          <cell r="D3608" t="str">
            <v>Southern Rivers Sauvignon Blanc, Marlborough</v>
          </cell>
          <cell r="E3608" t="str">
            <v>EA</v>
          </cell>
          <cell r="F3608">
            <v>12</v>
          </cell>
          <cell r="G3608" t="str">
            <v>75 cl x 12</v>
          </cell>
          <cell r="H3608" t="str">
            <v>U</v>
          </cell>
          <cell r="I3608" t="str">
            <v>New Zealand</v>
          </cell>
          <cell r="J3608" t="str">
            <v>New Zealand</v>
          </cell>
          <cell r="K3608" t="str">
            <v>Marlborough</v>
          </cell>
          <cell r="L3608" t="str">
            <v>Still White</v>
          </cell>
          <cell r="M3608" t="str">
            <v>Good</v>
          </cell>
          <cell r="N3608">
            <v>2.2494000000000001</v>
          </cell>
          <cell r="O3608">
            <v>2.6718999999999999</v>
          </cell>
        </row>
        <row r="3609">
          <cell r="B3609">
            <v>41682</v>
          </cell>
          <cell r="C3609" t="str">
            <v>FC SOUTHERN RIVER SAUVIG 75X6</v>
          </cell>
          <cell r="D3609" t="str">
            <v>Southern Rivers Sauvignon Blanc, Marlborough</v>
          </cell>
          <cell r="E3609" t="str">
            <v>EA</v>
          </cell>
          <cell r="F3609">
            <v>6</v>
          </cell>
          <cell r="G3609" t="str">
            <v>75 cl x 6</v>
          </cell>
          <cell r="H3609" t="str">
            <v>S</v>
          </cell>
          <cell r="I3609" t="str">
            <v>New Zealand</v>
          </cell>
          <cell r="J3609" t="str">
            <v>New Zealand</v>
          </cell>
          <cell r="K3609" t="str">
            <v>Marlborough</v>
          </cell>
          <cell r="L3609" t="str">
            <v>Still White</v>
          </cell>
          <cell r="M3609" t="str">
            <v>Good</v>
          </cell>
          <cell r="N3609">
            <v>2.9883000000000002</v>
          </cell>
          <cell r="O3609">
            <v>2.6718999999999999</v>
          </cell>
        </row>
        <row r="3610">
          <cell r="B3610">
            <v>23228</v>
          </cell>
          <cell r="C3610" t="str">
            <v>STAMP ROSE 75x6</v>
          </cell>
          <cell r="D3610" t="str">
            <v>Hardys Stamp of Australia Grenache-Shiraz Rosé, South Eastern Australia</v>
          </cell>
          <cell r="E3610" t="str">
            <v>EA</v>
          </cell>
          <cell r="F3610">
            <v>6</v>
          </cell>
          <cell r="G3610" t="str">
            <v>75 cl x 6</v>
          </cell>
          <cell r="H3610" t="str">
            <v>U</v>
          </cell>
          <cell r="I3610" t="str">
            <v>Australia</v>
          </cell>
          <cell r="J3610" t="str">
            <v>Australia</v>
          </cell>
          <cell r="K3610" t="str">
            <v>South Eastern Australia</v>
          </cell>
          <cell r="L3610" t="str">
            <v>Still Rose</v>
          </cell>
          <cell r="M3610" t="str">
            <v>Good</v>
          </cell>
          <cell r="N3610">
            <v>1.8227</v>
          </cell>
          <cell r="O3610">
            <v>2.6718999999999999</v>
          </cell>
        </row>
        <row r="3611">
          <cell r="B3611">
            <v>27352</v>
          </cell>
          <cell r="C3611" t="str">
            <v>HARDYS STAMP CHARD SEM 187x12</v>
          </cell>
          <cell r="D3611" t="str">
            <v>Hardys Stamp of Australia Chardonnay-Semillon, South Eastern Australia</v>
          </cell>
          <cell r="E3611" t="str">
            <v>CS</v>
          </cell>
          <cell r="F3611">
            <v>1</v>
          </cell>
          <cell r="G3611" t="str">
            <v>187 ml  x 12</v>
          </cell>
          <cell r="H3611" t="str">
            <v>U</v>
          </cell>
          <cell r="I3611" t="str">
            <v>Australia</v>
          </cell>
          <cell r="J3611" t="str">
            <v>Australia</v>
          </cell>
          <cell r="K3611" t="str">
            <v>South Eastern Australia</v>
          </cell>
          <cell r="L3611" t="str">
            <v>Still White</v>
          </cell>
          <cell r="M3611" t="str">
            <v>Price Fighter</v>
          </cell>
          <cell r="N3611">
            <v>8.0642999999999994</v>
          </cell>
          <cell r="O3611">
            <v>7.9943</v>
          </cell>
        </row>
        <row r="3612">
          <cell r="B3612">
            <v>27353</v>
          </cell>
          <cell r="C3612" t="str">
            <v>HARDYS STAMP SHIRAZ CAB 187x12</v>
          </cell>
          <cell r="D3612" t="str">
            <v>Hardys Stamp of Australia Shiraz-Cabernet Sauvignon, South Eastern Australia</v>
          </cell>
          <cell r="E3612" t="str">
            <v>CS</v>
          </cell>
          <cell r="F3612">
            <v>1</v>
          </cell>
          <cell r="G3612" t="str">
            <v>187 ml  x 12</v>
          </cell>
          <cell r="H3612" t="str">
            <v>S</v>
          </cell>
          <cell r="I3612" t="str">
            <v>Australia</v>
          </cell>
          <cell r="J3612" t="str">
            <v>Australia</v>
          </cell>
          <cell r="K3612" t="str">
            <v>South Eastern Australia</v>
          </cell>
          <cell r="L3612" t="str">
            <v>Still Red</v>
          </cell>
          <cell r="M3612" t="str">
            <v>Good</v>
          </cell>
          <cell r="N3612">
            <v>8.4143000000000008</v>
          </cell>
          <cell r="O3612">
            <v>7.9943</v>
          </cell>
        </row>
        <row r="3613">
          <cell r="B3613">
            <v>35770</v>
          </cell>
          <cell r="C3613" t="str">
            <v>ST ANDREA EGRI BIKAVER 75X6</v>
          </cell>
          <cell r="D3613" t="str">
            <v>St. Andrea Áldás Egri Bikavér</v>
          </cell>
          <cell r="E3613" t="str">
            <v>EA</v>
          </cell>
          <cell r="F3613">
            <v>6</v>
          </cell>
          <cell r="G3613" t="str">
            <v>75 cl x 6</v>
          </cell>
          <cell r="H3613" t="str">
            <v>U</v>
          </cell>
          <cell r="I3613" t="str">
            <v>Hungary</v>
          </cell>
          <cell r="J3613" t="str">
            <v>Hungary</v>
          </cell>
          <cell r="K3613" t="str">
            <v>Hungary</v>
          </cell>
          <cell r="L3613" t="str">
            <v>Still Red</v>
          </cell>
          <cell r="M3613" t="str">
            <v>Good</v>
          </cell>
          <cell r="N3613">
            <v>4.3078000000000003</v>
          </cell>
          <cell r="O3613">
            <v>2.6718999999999999</v>
          </cell>
        </row>
        <row r="3614">
          <cell r="B3614">
            <v>34397</v>
          </cell>
          <cell r="C3614" t="str">
            <v>DON JULIO MERLOT 75X6</v>
          </cell>
          <cell r="D3614" t="str">
            <v>Don Julio Kosher Merlot, Central Valley</v>
          </cell>
          <cell r="E3614" t="str">
            <v>EA</v>
          </cell>
          <cell r="F3614">
            <v>6</v>
          </cell>
          <cell r="G3614" t="str">
            <v>75 cl x 6</v>
          </cell>
          <cell r="H3614" t="str">
            <v>U</v>
          </cell>
          <cell r="I3614" t="str">
            <v>Chile</v>
          </cell>
          <cell r="J3614" t="str">
            <v>Chile</v>
          </cell>
          <cell r="K3614" t="str">
            <v>Central Valley</v>
          </cell>
          <cell r="L3614" t="str">
            <v>Still Red</v>
          </cell>
          <cell r="M3614" t="str">
            <v>Price Fighter</v>
          </cell>
          <cell r="N3614">
            <v>1.8126</v>
          </cell>
          <cell r="O3614">
            <v>2.6718999999999999</v>
          </cell>
        </row>
        <row r="3615">
          <cell r="B3615">
            <v>34398</v>
          </cell>
          <cell r="C3615" t="str">
            <v>DON JULIO SAUVIGNON BLANC 75X6</v>
          </cell>
          <cell r="D3615" t="str">
            <v>Don Julio Kosher Sauvignon Blanc, Central Valley</v>
          </cell>
          <cell r="E3615" t="str">
            <v>EA</v>
          </cell>
          <cell r="F3615">
            <v>6</v>
          </cell>
          <cell r="G3615" t="str">
            <v>75 cl x 6</v>
          </cell>
          <cell r="H3615" t="str">
            <v>U</v>
          </cell>
          <cell r="I3615" t="str">
            <v>Chile</v>
          </cell>
          <cell r="J3615" t="str">
            <v>Chile</v>
          </cell>
          <cell r="K3615" t="str">
            <v>Central Valley</v>
          </cell>
          <cell r="M3615" t="str">
            <v>Price Fighter</v>
          </cell>
          <cell r="N3615">
            <v>1.8126</v>
          </cell>
          <cell r="O3615">
            <v>2.6718999999999999</v>
          </cell>
        </row>
        <row r="3616">
          <cell r="B3616">
            <v>37592</v>
          </cell>
          <cell r="C3616" t="str">
            <v>MOMMESSIN BEAUJ VILLAGES 75X6</v>
          </cell>
          <cell r="D3616" t="str">
            <v>Beaujolais-Villages, Mommessin Les Grandes Mises</v>
          </cell>
          <cell r="E3616" t="str">
            <v>EA</v>
          </cell>
          <cell r="F3616">
            <v>6</v>
          </cell>
          <cell r="G3616" t="str">
            <v>75 cl x 6</v>
          </cell>
          <cell r="H3616" t="str">
            <v>S</v>
          </cell>
          <cell r="I3616" t="str">
            <v>France</v>
          </cell>
          <cell r="J3616" t="str">
            <v>France</v>
          </cell>
          <cell r="K3616" t="str">
            <v>Burgundy</v>
          </cell>
          <cell r="L3616" t="str">
            <v>Still Red</v>
          </cell>
          <cell r="M3616" t="str">
            <v>Good</v>
          </cell>
          <cell r="N3616">
            <v>4.8625999999999996</v>
          </cell>
          <cell r="O3616">
            <v>2.6718999999999999</v>
          </cell>
        </row>
        <row r="3617">
          <cell r="B3617">
            <v>37593</v>
          </cell>
          <cell r="C3617" t="str">
            <v>MOMMESSIN BROUILLY 75X6</v>
          </cell>
          <cell r="D3617" t="str">
            <v>Côte de Brouilly, Mommessin Les Grandes Mises</v>
          </cell>
          <cell r="E3617" t="str">
            <v>EA</v>
          </cell>
          <cell r="F3617">
            <v>6</v>
          </cell>
          <cell r="G3617" t="str">
            <v>75 cl x 6</v>
          </cell>
          <cell r="H3617" t="str">
            <v>S</v>
          </cell>
          <cell r="I3617" t="str">
            <v>France</v>
          </cell>
          <cell r="J3617" t="str">
            <v>France</v>
          </cell>
          <cell r="K3617" t="str">
            <v>Burgundy</v>
          </cell>
          <cell r="L3617" t="str">
            <v>Still Red</v>
          </cell>
          <cell r="M3617" t="str">
            <v>Good</v>
          </cell>
          <cell r="N3617">
            <v>5.9151999999999996</v>
          </cell>
          <cell r="O3617">
            <v>2.6718999999999999</v>
          </cell>
        </row>
        <row r="3618">
          <cell r="B3618">
            <v>37594</v>
          </cell>
          <cell r="C3618" t="str">
            <v>MOMESSIN MORGON GRAND CRAS 75X</v>
          </cell>
          <cell r="D3618" t="str">
            <v>Morgon Grand Cras, Mommessin Les Grandes Mises</v>
          </cell>
          <cell r="E3618" t="str">
            <v>EA</v>
          </cell>
          <cell r="F3618">
            <v>6</v>
          </cell>
          <cell r="G3618" t="str">
            <v>75 cl x 6</v>
          </cell>
          <cell r="H3618" t="str">
            <v>S</v>
          </cell>
          <cell r="I3618" t="str">
            <v>France</v>
          </cell>
          <cell r="J3618" t="str">
            <v>France</v>
          </cell>
          <cell r="K3618" t="str">
            <v>Burgundy</v>
          </cell>
          <cell r="L3618" t="str">
            <v>Still Red</v>
          </cell>
          <cell r="M3618" t="str">
            <v>Good</v>
          </cell>
          <cell r="N3618">
            <v>5.9151999999999996</v>
          </cell>
          <cell r="O3618">
            <v>2.6718999999999999</v>
          </cell>
        </row>
        <row r="3619">
          <cell r="B3619">
            <v>37595</v>
          </cell>
          <cell r="C3619" t="str">
            <v>MOMMESSIN SAINT AMOUR 75X6</v>
          </cell>
          <cell r="D3619" t="str">
            <v>Saint-Amour, Mommessin Les Grandes Mises</v>
          </cell>
          <cell r="E3619" t="str">
            <v>EA</v>
          </cell>
          <cell r="F3619">
            <v>6</v>
          </cell>
          <cell r="G3619" t="str">
            <v>75 cl x 6</v>
          </cell>
          <cell r="H3619" t="str">
            <v>S</v>
          </cell>
          <cell r="I3619" t="str">
            <v>France</v>
          </cell>
          <cell r="J3619" t="str">
            <v>France</v>
          </cell>
          <cell r="K3619" t="str">
            <v>Burgundy</v>
          </cell>
          <cell r="L3619" t="str">
            <v>Still Red</v>
          </cell>
          <cell r="M3619" t="str">
            <v>Better</v>
          </cell>
          <cell r="N3619">
            <v>6.5292000000000003</v>
          </cell>
          <cell r="O3619">
            <v>2.6718999999999999</v>
          </cell>
        </row>
        <row r="3620">
          <cell r="B3620">
            <v>45328</v>
          </cell>
          <cell r="C3620" t="str">
            <v>BEAJ NOV MISS MOMESSIN 75x6</v>
          </cell>
          <cell r="D3620" t="str">
            <v>Miss Momessin Beaujolais Nouveau 2023</v>
          </cell>
          <cell r="E3620" t="str">
            <v>EA</v>
          </cell>
          <cell r="F3620">
            <v>6</v>
          </cell>
          <cell r="G3620" t="str">
            <v>75 cl x 6</v>
          </cell>
          <cell r="H3620" t="str">
            <v>U</v>
          </cell>
          <cell r="I3620" t="str">
            <v>France</v>
          </cell>
          <cell r="J3620" t="str">
            <v>France</v>
          </cell>
          <cell r="K3620" t="str">
            <v>Beaujolais</v>
          </cell>
          <cell r="L3620" t="str">
            <v>Still Red</v>
          </cell>
          <cell r="M3620" t="str">
            <v>Good</v>
          </cell>
          <cell r="N3620">
            <v>3.9853999999999998</v>
          </cell>
          <cell r="O3620">
            <v>2.6718999999999999</v>
          </cell>
        </row>
        <row r="3621">
          <cell r="B3621">
            <v>34755</v>
          </cell>
          <cell r="C3621" t="str">
            <v>DRIFTING CHARDONNAY 75X12</v>
          </cell>
          <cell r="D3621" t="str">
            <v>Drifting Chardonnay, Lodi</v>
          </cell>
          <cell r="E3621" t="str">
            <v>EA</v>
          </cell>
          <cell r="F3621">
            <v>12</v>
          </cell>
          <cell r="G3621" t="str">
            <v>75 cl x 12</v>
          </cell>
          <cell r="H3621" t="str">
            <v>S</v>
          </cell>
          <cell r="I3621" t="str">
            <v>United States</v>
          </cell>
          <cell r="J3621" t="str">
            <v>USA</v>
          </cell>
          <cell r="K3621" t="str">
            <v>California</v>
          </cell>
          <cell r="L3621" t="str">
            <v>Still White</v>
          </cell>
          <cell r="M3621" t="str">
            <v>Good</v>
          </cell>
          <cell r="N3621">
            <v>3.6413000000000002</v>
          </cell>
          <cell r="O3621">
            <v>2.6718999999999999</v>
          </cell>
        </row>
        <row r="3622">
          <cell r="B3622">
            <v>34756</v>
          </cell>
          <cell r="C3622" t="str">
            <v>DRIFTING CAB SAUV 75X12</v>
          </cell>
          <cell r="D3622" t="str">
            <v>Drifting Cabernet Sauvignon, Lodi</v>
          </cell>
          <cell r="E3622" t="str">
            <v>EA</v>
          </cell>
          <cell r="F3622">
            <v>12</v>
          </cell>
          <cell r="G3622" t="str">
            <v>75 cl x 12</v>
          </cell>
          <cell r="H3622" t="str">
            <v>S</v>
          </cell>
          <cell r="I3622" t="str">
            <v>United States</v>
          </cell>
          <cell r="J3622" t="str">
            <v>USA</v>
          </cell>
          <cell r="K3622" t="str">
            <v>California</v>
          </cell>
          <cell r="L3622" t="str">
            <v>Still Red</v>
          </cell>
          <cell r="M3622" t="str">
            <v>Good</v>
          </cell>
          <cell r="N3622">
            <v>3.6413000000000002</v>
          </cell>
          <cell r="O3622">
            <v>2.6718999999999999</v>
          </cell>
        </row>
        <row r="3623">
          <cell r="B3623">
            <v>35675</v>
          </cell>
          <cell r="C3623" t="str">
            <v>DRIFTING OLD VINE ZIN 75X12</v>
          </cell>
          <cell r="D3623" t="str">
            <v>Drifting Old Vine Zinfandel Lodi</v>
          </cell>
          <cell r="E3623" t="str">
            <v>EA</v>
          </cell>
          <cell r="F3623">
            <v>12</v>
          </cell>
          <cell r="G3623" t="str">
            <v>75 cl x 12</v>
          </cell>
          <cell r="H3623" t="str">
            <v>S</v>
          </cell>
          <cell r="I3623" t="str">
            <v>United States</v>
          </cell>
          <cell r="J3623" t="str">
            <v>USA</v>
          </cell>
          <cell r="K3623" t="str">
            <v>California</v>
          </cell>
          <cell r="L3623" t="str">
            <v>Still Red</v>
          </cell>
          <cell r="M3623" t="str">
            <v>Good</v>
          </cell>
          <cell r="N3623">
            <v>3.6413000000000002</v>
          </cell>
          <cell r="O3623">
            <v>2.6718999999999999</v>
          </cell>
        </row>
        <row r="3624">
          <cell r="B3624">
            <v>37046</v>
          </cell>
          <cell r="C3624" t="str">
            <v>DRIFTING SAUVIGNON BLANC 75X12</v>
          </cell>
          <cell r="D3624" t="str">
            <v>Drifting Sauvignon Blanc, Lodi</v>
          </cell>
          <cell r="E3624" t="str">
            <v>EA</v>
          </cell>
          <cell r="F3624">
            <v>12</v>
          </cell>
          <cell r="G3624" t="str">
            <v>75 cl x 12</v>
          </cell>
          <cell r="H3624" t="str">
            <v>S</v>
          </cell>
          <cell r="I3624" t="str">
            <v>United States</v>
          </cell>
          <cell r="J3624" t="str">
            <v>USA</v>
          </cell>
          <cell r="K3624" t="str">
            <v>California</v>
          </cell>
          <cell r="L3624" t="str">
            <v>Still White</v>
          </cell>
          <cell r="M3624" t="str">
            <v>Good</v>
          </cell>
          <cell r="N3624">
            <v>3.6263000000000001</v>
          </cell>
          <cell r="O3624">
            <v>2.6718999999999999</v>
          </cell>
        </row>
        <row r="3625">
          <cell r="B3625">
            <v>34768</v>
          </cell>
          <cell r="C3625" t="str">
            <v>SOBIRANA LA COLOMINE 75X6</v>
          </cell>
          <cell r="D3625" t="str">
            <v>Côtes du Roussillon Rouge, Bastide Sobirana Lieu dit La Colomine, Domaine Lafage</v>
          </cell>
          <cell r="E3625" t="str">
            <v>EA</v>
          </cell>
          <cell r="F3625">
            <v>6</v>
          </cell>
          <cell r="G3625" t="str">
            <v>75 cl x 6</v>
          </cell>
          <cell r="H3625" t="str">
            <v>U</v>
          </cell>
          <cell r="I3625" t="str">
            <v>France</v>
          </cell>
          <cell r="J3625" t="str">
            <v>France</v>
          </cell>
          <cell r="K3625" t="str">
            <v>Languedoc-Roussillon</v>
          </cell>
          <cell r="L3625" t="str">
            <v>Still Red</v>
          </cell>
          <cell r="M3625" t="str">
            <v>Good</v>
          </cell>
          <cell r="N3625">
            <v>3.2686999999999999</v>
          </cell>
          <cell r="O3625">
            <v>2.6718999999999999</v>
          </cell>
        </row>
        <row r="3626">
          <cell r="B3626">
            <v>34769</v>
          </cell>
          <cell r="C3626" t="str">
            <v>SOBIRANA VUE SUR MER 75X6</v>
          </cell>
          <cell r="D3626" t="str">
            <v>Côtes Catalanes, Bastide Sobirana Vue sur Mer, Domaine Lafage</v>
          </cell>
          <cell r="E3626" t="str">
            <v>EA</v>
          </cell>
          <cell r="F3626">
            <v>6</v>
          </cell>
          <cell r="G3626" t="str">
            <v>75 cl x 6</v>
          </cell>
          <cell r="H3626" t="str">
            <v>U</v>
          </cell>
          <cell r="I3626" t="str">
            <v>France</v>
          </cell>
          <cell r="J3626" t="str">
            <v>France</v>
          </cell>
          <cell r="K3626" t="str">
            <v>Languedoc-Roussillon</v>
          </cell>
          <cell r="L3626" t="str">
            <v>Still White</v>
          </cell>
          <cell r="M3626" t="str">
            <v>Good</v>
          </cell>
          <cell r="N3626">
            <v>3.2686999999999999</v>
          </cell>
          <cell r="O3626">
            <v>2.6718999999999999</v>
          </cell>
        </row>
        <row r="3627">
          <cell r="B3627">
            <v>44826</v>
          </cell>
          <cell r="C3627" t="str">
            <v>FC MIDEA PROSECCO 10.5% 75X6</v>
          </cell>
          <cell r="D3627" t="str">
            <v>Midea Prosecco Spumante DOC Extra Dry 10.5%</v>
          </cell>
          <cell r="E3627" t="str">
            <v>EA</v>
          </cell>
          <cell r="F3627">
            <v>6</v>
          </cell>
          <cell r="G3627" t="str">
            <v>75 cl x 6</v>
          </cell>
          <cell r="H3627" t="str">
            <v>S</v>
          </cell>
          <cell r="I3627" t="str">
            <v>Italy</v>
          </cell>
          <cell r="J3627" t="str">
            <v>Italy</v>
          </cell>
          <cell r="K3627" t="str">
            <v>Prosecco</v>
          </cell>
          <cell r="L3627" t="str">
            <v>Sparkling White</v>
          </cell>
          <cell r="M3627" t="str">
            <v>Price Fighter</v>
          </cell>
          <cell r="N3627">
            <v>2.6450999999999998</v>
          </cell>
          <cell r="O3627">
            <v>2.2444000000000002</v>
          </cell>
        </row>
        <row r="3628">
          <cell r="B3628">
            <v>34800</v>
          </cell>
          <cell r="C3628" t="str">
            <v>BONNET BLANC DE NOIRS 75X6</v>
          </cell>
          <cell r="D3628" t="str">
            <v>Champagne Bonnet Blanc de Noirs Brut</v>
          </cell>
          <cell r="E3628" t="str">
            <v>EA</v>
          </cell>
          <cell r="F3628">
            <v>6</v>
          </cell>
          <cell r="G3628" t="str">
            <v>75 cl x 6</v>
          </cell>
          <cell r="H3628" t="str">
            <v>S</v>
          </cell>
          <cell r="I3628" t="str">
            <v>France</v>
          </cell>
          <cell r="J3628" t="str">
            <v>France</v>
          </cell>
          <cell r="K3628" t="str">
            <v>Champagne</v>
          </cell>
          <cell r="L3628" t="str">
            <v>Sparkling White</v>
          </cell>
          <cell r="M3628" t="str">
            <v>Good</v>
          </cell>
          <cell r="N3628">
            <v>16.704699999999999</v>
          </cell>
          <cell r="O3628">
            <v>2.6718999999999999</v>
          </cell>
        </row>
        <row r="3629">
          <cell r="B3629">
            <v>34841</v>
          </cell>
          <cell r="C3629" t="str">
            <v>BONNET GRANDE RESERVE 75X6</v>
          </cell>
          <cell r="D3629" t="str">
            <v>Champagne Bonnet Grande Réserve Brut</v>
          </cell>
          <cell r="E3629" t="str">
            <v>EA</v>
          </cell>
          <cell r="F3629">
            <v>6</v>
          </cell>
          <cell r="G3629" t="str">
            <v>75 cl x 6</v>
          </cell>
          <cell r="H3629" t="str">
            <v>S</v>
          </cell>
          <cell r="I3629" t="str">
            <v>France</v>
          </cell>
          <cell r="J3629" t="str">
            <v>France</v>
          </cell>
          <cell r="K3629" t="str">
            <v>Champagne</v>
          </cell>
          <cell r="L3629" t="str">
            <v>Sparkling White</v>
          </cell>
          <cell r="M3629" t="str">
            <v>Price Fighter</v>
          </cell>
          <cell r="N3629">
            <v>15.651999999999999</v>
          </cell>
          <cell r="O3629">
            <v>2.6718999999999999</v>
          </cell>
        </row>
        <row r="3630">
          <cell r="B3630">
            <v>34842</v>
          </cell>
          <cell r="C3630" t="str">
            <v>BONNET NOIR EXTRA BRUT 75X6</v>
          </cell>
          <cell r="D3630" t="str">
            <v>Alexandre Bonnet Noir Extra Brut</v>
          </cell>
          <cell r="E3630" t="str">
            <v>EA</v>
          </cell>
          <cell r="F3630">
            <v>6</v>
          </cell>
          <cell r="G3630" t="str">
            <v>75 cl x 6</v>
          </cell>
          <cell r="H3630" t="str">
            <v>U</v>
          </cell>
          <cell r="I3630" t="str">
            <v>France</v>
          </cell>
          <cell r="J3630" t="str">
            <v>France</v>
          </cell>
          <cell r="K3630" t="str">
            <v>Champagne</v>
          </cell>
          <cell r="L3630" t="str">
            <v>Sparkling White</v>
          </cell>
          <cell r="M3630" t="str">
            <v>Good</v>
          </cell>
          <cell r="N3630">
            <v>15.079499999999999</v>
          </cell>
          <cell r="O3630">
            <v>2.6718999999999999</v>
          </cell>
        </row>
        <row r="3631">
          <cell r="B3631">
            <v>34843</v>
          </cell>
          <cell r="C3631" t="str">
            <v>BONNET PERLE ROSE 75X6</v>
          </cell>
          <cell r="D3631" t="str">
            <v>Champagne Bonnet Perle Rosé Brut</v>
          </cell>
          <cell r="E3631" t="str">
            <v>EA</v>
          </cell>
          <cell r="F3631">
            <v>6</v>
          </cell>
          <cell r="G3631" t="str">
            <v>75 cl x 6</v>
          </cell>
          <cell r="H3631" t="str">
            <v>S</v>
          </cell>
          <cell r="I3631" t="str">
            <v>France</v>
          </cell>
          <cell r="J3631" t="str">
            <v>France</v>
          </cell>
          <cell r="K3631" t="str">
            <v>Champagne</v>
          </cell>
          <cell r="L3631" t="str">
            <v>Sparkling Rose</v>
          </cell>
          <cell r="M3631" t="str">
            <v>Good</v>
          </cell>
          <cell r="N3631">
            <v>18.371300000000002</v>
          </cell>
          <cell r="O3631">
            <v>2.6718999999999999</v>
          </cell>
        </row>
        <row r="3632">
          <cell r="B3632">
            <v>39508</v>
          </cell>
          <cell r="C3632" t="str">
            <v>BONNET GRANDE RESERVE 37.5X12</v>
          </cell>
          <cell r="D3632" t="str">
            <v>Champagne Bonnet Grande Réserve Brut</v>
          </cell>
          <cell r="E3632" t="str">
            <v>EA</v>
          </cell>
          <cell r="F3632">
            <v>12</v>
          </cell>
          <cell r="G3632" t="str">
            <v>37.5 cl x 12</v>
          </cell>
          <cell r="H3632" t="str">
            <v>S</v>
          </cell>
          <cell r="I3632" t="str">
            <v>France</v>
          </cell>
          <cell r="J3632" t="str">
            <v>France</v>
          </cell>
          <cell r="K3632" t="str">
            <v>Champagne</v>
          </cell>
          <cell r="L3632" t="str">
            <v>Champagne White</v>
          </cell>
          <cell r="M3632" t="str">
            <v>Price Fighter</v>
          </cell>
          <cell r="N3632">
            <v>8.9227000000000007</v>
          </cell>
          <cell r="O3632">
            <v>1.3359000000000001</v>
          </cell>
        </row>
        <row r="3633">
          <cell r="B3633">
            <v>39509</v>
          </cell>
          <cell r="C3633" t="str">
            <v>BONNET GRANDE RESERVE 150X6</v>
          </cell>
          <cell r="D3633" t="str">
            <v>Champagne Bonnet Grande Réserve Brut</v>
          </cell>
          <cell r="E3633" t="str">
            <v>EA</v>
          </cell>
          <cell r="F3633">
            <v>6</v>
          </cell>
          <cell r="G3633" t="str">
            <v>150cl x 6</v>
          </cell>
          <cell r="H3633" t="str">
            <v>S</v>
          </cell>
          <cell r="I3633" t="str">
            <v>France</v>
          </cell>
          <cell r="J3633" t="str">
            <v>France</v>
          </cell>
          <cell r="K3633" t="str">
            <v>Champagne</v>
          </cell>
          <cell r="L3633" t="str">
            <v>Champagne White</v>
          </cell>
          <cell r="M3633" t="str">
            <v>Price Fighter</v>
          </cell>
          <cell r="N3633">
            <v>32.973999999999997</v>
          </cell>
          <cell r="O3633">
            <v>5.3437999999999999</v>
          </cell>
        </row>
        <row r="3634">
          <cell r="B3634">
            <v>34804</v>
          </cell>
          <cell r="C3634" t="str">
            <v>ORG ESPERANCE JAVA SAUV B 75X6</v>
          </cell>
          <cell r="D3634" t="str">
            <v xml:space="preserve">Touraine Organic Sauvignon Blanc, La Java des Grandes Espérances
</v>
          </cell>
          <cell r="E3634" t="str">
            <v>EA</v>
          </cell>
          <cell r="F3634">
            <v>6</v>
          </cell>
          <cell r="G3634" t="str">
            <v>75 cl x 6</v>
          </cell>
          <cell r="H3634" t="str">
            <v>S</v>
          </cell>
          <cell r="I3634" t="str">
            <v>France</v>
          </cell>
          <cell r="J3634" t="str">
            <v>France</v>
          </cell>
          <cell r="K3634" t="str">
            <v>Loire Valley</v>
          </cell>
          <cell r="L3634" t="str">
            <v>Still White</v>
          </cell>
          <cell r="M3634" t="str">
            <v>Good</v>
          </cell>
          <cell r="N3634">
            <v>3.7660999999999998</v>
          </cell>
          <cell r="O3634">
            <v>2.6718999999999999</v>
          </cell>
        </row>
        <row r="3635">
          <cell r="B3635">
            <v>34805</v>
          </cell>
          <cell r="C3635" t="str">
            <v>ORG ESPERANCE JAVA RED 75X6</v>
          </cell>
          <cell r="D3635" t="str">
            <v xml:space="preserve">Touraine Organic Gamay-Cabernet Franc, La Java des Grandes Espérances
</v>
          </cell>
          <cell r="E3635" t="str">
            <v>EA</v>
          </cell>
          <cell r="F3635">
            <v>6</v>
          </cell>
          <cell r="G3635" t="str">
            <v>75 cl x 6</v>
          </cell>
          <cell r="H3635" t="str">
            <v>S</v>
          </cell>
          <cell r="I3635" t="str">
            <v>France</v>
          </cell>
          <cell r="J3635" t="str">
            <v>France</v>
          </cell>
          <cell r="K3635" t="str">
            <v>Loire Valley</v>
          </cell>
          <cell r="L3635" t="str">
            <v>Still Red</v>
          </cell>
          <cell r="M3635" t="str">
            <v>Good</v>
          </cell>
          <cell r="N3635">
            <v>3.7660999999999998</v>
          </cell>
          <cell r="O3635">
            <v>2.6718999999999999</v>
          </cell>
        </row>
        <row r="3636">
          <cell r="B3636">
            <v>34806</v>
          </cell>
          <cell r="C3636" t="str">
            <v>ORG ESPERANCE JAVA ROSE 75X6</v>
          </cell>
          <cell r="D3636" t="str">
            <v xml:space="preserve">Touraine Organic Cabernet Franc Rosé, La Java des Grandes Espérances
</v>
          </cell>
          <cell r="E3636" t="str">
            <v>EA</v>
          </cell>
          <cell r="F3636">
            <v>6</v>
          </cell>
          <cell r="G3636" t="str">
            <v>75 cl x 6</v>
          </cell>
          <cell r="H3636" t="str">
            <v>U</v>
          </cell>
          <cell r="I3636" t="str">
            <v>France</v>
          </cell>
          <cell r="J3636" t="str">
            <v>France</v>
          </cell>
          <cell r="K3636" t="str">
            <v>Loire Valley</v>
          </cell>
          <cell r="L3636" t="str">
            <v>Still Rose</v>
          </cell>
          <cell r="M3636" t="str">
            <v>Good</v>
          </cell>
          <cell r="N3636">
            <v>3.7660999999999998</v>
          </cell>
          <cell r="O3636">
            <v>2.6718999999999999</v>
          </cell>
        </row>
        <row r="3637">
          <cell r="B3637">
            <v>34803</v>
          </cell>
          <cell r="C3637" t="str">
            <v>ORG ESPER ROI SOLEIL SAUV 75X6</v>
          </cell>
          <cell r="D3637" t="str">
            <v xml:space="preserve">Touraine Organic Sauvignon Blanc, Roi Soleil, Domaine des Grandes Espérances
</v>
          </cell>
          <cell r="E3637" t="str">
            <v>EA</v>
          </cell>
          <cell r="F3637">
            <v>6</v>
          </cell>
          <cell r="G3637" t="str">
            <v>75 cl x 6</v>
          </cell>
          <cell r="H3637" t="str">
            <v>S</v>
          </cell>
          <cell r="I3637" t="str">
            <v>France</v>
          </cell>
          <cell r="J3637" t="str">
            <v>France</v>
          </cell>
          <cell r="K3637" t="str">
            <v>Loire Valley</v>
          </cell>
          <cell r="L3637" t="str">
            <v>Still White</v>
          </cell>
          <cell r="M3637" t="str">
            <v>Better</v>
          </cell>
          <cell r="N3637">
            <v>7.0555000000000003</v>
          </cell>
          <cell r="O3637">
            <v>2.6718999999999999</v>
          </cell>
        </row>
        <row r="3638">
          <cell r="B3638">
            <v>34885</v>
          </cell>
          <cell r="C3638" t="str">
            <v>ORG SUPERNOVA MALBEC 75X6</v>
          </cell>
          <cell r="D3638" t="str">
            <v xml:space="preserve">Touraine Organic Malbec, Supernova, Domaine des Grandes Espérances
</v>
          </cell>
          <cell r="E3638" t="str">
            <v>EA</v>
          </cell>
          <cell r="F3638">
            <v>6</v>
          </cell>
          <cell r="G3638" t="str">
            <v>75 cl x 6</v>
          </cell>
          <cell r="H3638" t="str">
            <v>S</v>
          </cell>
          <cell r="I3638" t="str">
            <v>France</v>
          </cell>
          <cell r="J3638" t="str">
            <v>France</v>
          </cell>
          <cell r="K3638" t="str">
            <v>Loire Valley</v>
          </cell>
          <cell r="L3638" t="str">
            <v>Still Red</v>
          </cell>
          <cell r="M3638" t="str">
            <v>Better</v>
          </cell>
          <cell r="N3638">
            <v>8.3712999999999997</v>
          </cell>
          <cell r="O3638">
            <v>2.6718999999999999</v>
          </cell>
        </row>
        <row r="3639">
          <cell r="B3639">
            <v>34846</v>
          </cell>
          <cell r="C3639" t="str">
            <v>LAMBLIN &amp; FILS CHABLIS 75X6</v>
          </cell>
          <cell r="D3639" t="str">
            <v>Chablis, Lamblin &amp; Fils</v>
          </cell>
          <cell r="E3639" t="str">
            <v>EA</v>
          </cell>
          <cell r="F3639">
            <v>6</v>
          </cell>
          <cell r="G3639" t="str">
            <v>75 cl x 6</v>
          </cell>
          <cell r="H3639" t="str">
            <v>U</v>
          </cell>
          <cell r="I3639" t="str">
            <v>France</v>
          </cell>
          <cell r="J3639" t="str">
            <v>France</v>
          </cell>
          <cell r="K3639" t="str">
            <v>Burgundy</v>
          </cell>
          <cell r="L3639" t="str">
            <v>Still White</v>
          </cell>
          <cell r="M3639" t="str">
            <v>Better</v>
          </cell>
          <cell r="N3639">
            <v>11.9871</v>
          </cell>
          <cell r="O3639">
            <v>2.6718999999999999</v>
          </cell>
        </row>
        <row r="3640">
          <cell r="B3640">
            <v>34847</v>
          </cell>
          <cell r="C3640" t="str">
            <v>LAMBLIN 1ER FOURCHAUME 75X6</v>
          </cell>
          <cell r="D3640" t="str">
            <v>Chablis 1er Cru Fourchaumes, Lamblin &amp; Fils</v>
          </cell>
          <cell r="E3640" t="str">
            <v>EA</v>
          </cell>
          <cell r="F3640">
            <v>6</v>
          </cell>
          <cell r="G3640" t="str">
            <v>75 cl x 6</v>
          </cell>
          <cell r="H3640" t="str">
            <v>U</v>
          </cell>
          <cell r="I3640" t="str">
            <v>France</v>
          </cell>
          <cell r="J3640" t="str">
            <v>France</v>
          </cell>
          <cell r="K3640" t="str">
            <v>Burgundy</v>
          </cell>
          <cell r="L3640" t="str">
            <v>Still White</v>
          </cell>
          <cell r="M3640" t="str">
            <v>Best</v>
          </cell>
          <cell r="N3640">
            <v>12.6829</v>
          </cell>
          <cell r="O3640">
            <v>2.6718999999999999</v>
          </cell>
        </row>
        <row r="3641">
          <cell r="B3641">
            <v>34848</v>
          </cell>
          <cell r="C3641" t="str">
            <v>LAMBLIN PETIT CHABLIS 75X6</v>
          </cell>
          <cell r="D3641" t="str">
            <v>Petit Chablis, Lamblin &amp; Fils</v>
          </cell>
          <cell r="E3641" t="str">
            <v>EA</v>
          </cell>
          <cell r="F3641">
            <v>6</v>
          </cell>
          <cell r="G3641" t="str">
            <v>75 cl x 6</v>
          </cell>
          <cell r="H3641" t="str">
            <v>U</v>
          </cell>
          <cell r="I3641" t="str">
            <v>France</v>
          </cell>
          <cell r="J3641" t="str">
            <v>France</v>
          </cell>
          <cell r="K3641" t="str">
            <v>Burgundy</v>
          </cell>
          <cell r="L3641" t="str">
            <v>Still White</v>
          </cell>
          <cell r="M3641" t="str">
            <v>Better</v>
          </cell>
          <cell r="N3641">
            <v>10.518700000000001</v>
          </cell>
          <cell r="O3641">
            <v>2.6718999999999999</v>
          </cell>
        </row>
        <row r="3642">
          <cell r="B3642">
            <v>38395</v>
          </cell>
          <cell r="C3642" t="str">
            <v>LAMBLIN GRAND CRU CLOS 75X6</v>
          </cell>
          <cell r="D3642" t="str">
            <v>Chablis Grand Cru Les Clos, Lamblin &amp; Fils</v>
          </cell>
          <cell r="E3642" t="str">
            <v>EA</v>
          </cell>
          <cell r="F3642">
            <v>6</v>
          </cell>
          <cell r="G3642" t="str">
            <v>75 cl x 6</v>
          </cell>
          <cell r="H3642" t="str">
            <v>U</v>
          </cell>
          <cell r="I3642" t="str">
            <v>France</v>
          </cell>
          <cell r="J3642" t="str">
            <v>France</v>
          </cell>
          <cell r="K3642" t="str">
            <v>Burgundy</v>
          </cell>
          <cell r="L3642" t="str">
            <v>Still White</v>
          </cell>
          <cell r="M3642" t="str">
            <v>Best</v>
          </cell>
          <cell r="N3642">
            <v>29.5608</v>
          </cell>
          <cell r="O3642">
            <v>2.6718999999999999</v>
          </cell>
        </row>
        <row r="3643">
          <cell r="B3643">
            <v>39316</v>
          </cell>
          <cell r="C3643" t="str">
            <v>LAMBLIN 1ER VAILLON 75X6</v>
          </cell>
          <cell r="D3643" t="str">
            <v>Chablis 1er Cru Vaillon, Lamblin &amp; Fils</v>
          </cell>
          <cell r="E3643" t="str">
            <v>EA</v>
          </cell>
          <cell r="F3643">
            <v>6</v>
          </cell>
          <cell r="G3643" t="str">
            <v>75 cl x 6</v>
          </cell>
          <cell r="H3643" t="str">
            <v>U</v>
          </cell>
          <cell r="I3643" t="str">
            <v>France</v>
          </cell>
          <cell r="J3643" t="str">
            <v>France</v>
          </cell>
          <cell r="K3643" t="str">
            <v>Burgundy</v>
          </cell>
          <cell r="L3643" t="str">
            <v>Still White</v>
          </cell>
          <cell r="M3643" t="str">
            <v>Best</v>
          </cell>
          <cell r="N3643">
            <v>15.5398</v>
          </cell>
          <cell r="O3643">
            <v>2.6718999999999999</v>
          </cell>
        </row>
        <row r="3644">
          <cell r="B3644">
            <v>44699</v>
          </cell>
          <cell r="C3644" t="str">
            <v>LAMBLIN GG VAUDESIR 22 75x6</v>
          </cell>
          <cell r="D3644" t="str">
            <v>Chablis Grand Cru Vaudesir, Lamblin 2022</v>
          </cell>
          <cell r="E3644" t="str">
            <v>EA</v>
          </cell>
          <cell r="F3644">
            <v>6</v>
          </cell>
          <cell r="G3644" t="str">
            <v>75 cl x 6</v>
          </cell>
          <cell r="H3644" t="str">
            <v>U</v>
          </cell>
          <cell r="I3644" t="str">
            <v>France</v>
          </cell>
          <cell r="J3644" t="str">
            <v>France</v>
          </cell>
          <cell r="L3644" t="str">
            <v>Still White</v>
          </cell>
          <cell r="M3644" t="str">
            <v>Best</v>
          </cell>
          <cell r="N3644">
            <v>27.625699999999998</v>
          </cell>
          <cell r="O3644">
            <v>2.6718999999999999</v>
          </cell>
        </row>
        <row r="3645">
          <cell r="B3645">
            <v>44717</v>
          </cell>
          <cell r="C3645" t="str">
            <v>LAMBLIN GG BOUGROS  22 75x6</v>
          </cell>
          <cell r="D3645" t="str">
            <v>Chablis Grand Cru Bougros, Lamblin 2022</v>
          </cell>
          <cell r="E3645" t="str">
            <v>EA</v>
          </cell>
          <cell r="F3645">
            <v>6</v>
          </cell>
          <cell r="G3645" t="str">
            <v>75 cl x 6</v>
          </cell>
          <cell r="H3645" t="str">
            <v>U</v>
          </cell>
          <cell r="I3645" t="str">
            <v>France</v>
          </cell>
          <cell r="J3645" t="str">
            <v>France</v>
          </cell>
          <cell r="L3645" t="str">
            <v>Still White</v>
          </cell>
          <cell r="M3645" t="str">
            <v>Best</v>
          </cell>
          <cell r="N3645">
            <v>27.625699999999998</v>
          </cell>
          <cell r="O3645">
            <v>2.6718999999999999</v>
          </cell>
        </row>
        <row r="3646">
          <cell r="B3646">
            <v>23045</v>
          </cell>
          <cell r="C3646" t="str">
            <v>LFE GRAN RESERVA CHARD SCR75x6</v>
          </cell>
          <cell r="D3646" t="str">
            <v>Luis Felipe Edwards Gran Reserva Chardonnay, Leyda Valley</v>
          </cell>
          <cell r="E3646" t="str">
            <v>EA</v>
          </cell>
          <cell r="F3646">
            <v>6</v>
          </cell>
          <cell r="G3646" t="str">
            <v>75 cl x 6</v>
          </cell>
          <cell r="H3646" t="str">
            <v>S</v>
          </cell>
          <cell r="I3646" t="str">
            <v>Chile</v>
          </cell>
          <cell r="J3646" t="str">
            <v>Chile</v>
          </cell>
          <cell r="K3646" t="str">
            <v>Leyda Valley</v>
          </cell>
          <cell r="L3646" t="str">
            <v>Still White</v>
          </cell>
          <cell r="M3646" t="str">
            <v>Good</v>
          </cell>
          <cell r="N3646">
            <v>3.2195999999999998</v>
          </cell>
          <cell r="O3646">
            <v>2.6718999999999999</v>
          </cell>
        </row>
        <row r="3647">
          <cell r="B3647">
            <v>23046</v>
          </cell>
          <cell r="C3647" t="str">
            <v>LFE GRAN RESERVA SAUV SCR 75x6</v>
          </cell>
          <cell r="D3647" t="str">
            <v>Luis Felipe Edwards Gran Reserva Sauvignon Blanc, Leyda Valley</v>
          </cell>
          <cell r="E3647" t="str">
            <v>EA</v>
          </cell>
          <cell r="F3647">
            <v>6</v>
          </cell>
          <cell r="G3647" t="str">
            <v>75 cl x 6</v>
          </cell>
          <cell r="H3647" t="str">
            <v>S</v>
          </cell>
          <cell r="I3647" t="str">
            <v>Chile</v>
          </cell>
          <cell r="J3647" t="str">
            <v>Chile</v>
          </cell>
          <cell r="K3647" t="str">
            <v>Leyda Valley</v>
          </cell>
          <cell r="L3647" t="str">
            <v>Still White</v>
          </cell>
          <cell r="M3647" t="str">
            <v>Good</v>
          </cell>
          <cell r="N3647">
            <v>3.2195999999999998</v>
          </cell>
          <cell r="O3647">
            <v>2.6718999999999999</v>
          </cell>
        </row>
        <row r="3648">
          <cell r="B3648">
            <v>23047</v>
          </cell>
          <cell r="C3648" t="str">
            <v>LFE GRAN RESERVA MERLOT 75x6</v>
          </cell>
          <cell r="D3648" t="str">
            <v>Luis Felipe Edwards Gran Reserva Merlot, Colchagua Valley</v>
          </cell>
          <cell r="E3648" t="str">
            <v>EA</v>
          </cell>
          <cell r="F3648">
            <v>6</v>
          </cell>
          <cell r="G3648" t="str">
            <v>75 cl x 6</v>
          </cell>
          <cell r="H3648" t="str">
            <v>S</v>
          </cell>
          <cell r="I3648" t="str">
            <v>Chile</v>
          </cell>
          <cell r="J3648" t="str">
            <v>Chile</v>
          </cell>
          <cell r="K3648" t="str">
            <v>Colchagua Valley</v>
          </cell>
          <cell r="L3648" t="str">
            <v>Still Red</v>
          </cell>
          <cell r="M3648" t="str">
            <v>Good</v>
          </cell>
          <cell r="N3648">
            <v>3.2195999999999998</v>
          </cell>
          <cell r="O3648">
            <v>2.6718999999999999</v>
          </cell>
        </row>
        <row r="3649">
          <cell r="B3649">
            <v>23048</v>
          </cell>
          <cell r="C3649" t="str">
            <v>LFE GRAN RESERVA CAB SAUV 75x6</v>
          </cell>
          <cell r="D3649" t="str">
            <v>Luis Felipe Edwards Gran Reserva Cabernet Sauvignon, Colchagua Valley</v>
          </cell>
          <cell r="E3649" t="str">
            <v>EA</v>
          </cell>
          <cell r="F3649">
            <v>6</v>
          </cell>
          <cell r="G3649" t="str">
            <v>75 cl x 6</v>
          </cell>
          <cell r="H3649" t="str">
            <v>S</v>
          </cell>
          <cell r="I3649" t="str">
            <v>Chile</v>
          </cell>
          <cell r="J3649" t="str">
            <v>Chile</v>
          </cell>
          <cell r="K3649" t="str">
            <v>Colchagua Valley</v>
          </cell>
          <cell r="L3649" t="str">
            <v>Still Red</v>
          </cell>
          <cell r="M3649" t="str">
            <v>Good</v>
          </cell>
          <cell r="N3649">
            <v>3.2195999999999998</v>
          </cell>
          <cell r="O3649">
            <v>2.6718999999999999</v>
          </cell>
        </row>
        <row r="3650">
          <cell r="B3650">
            <v>29138</v>
          </cell>
          <cell r="C3650" t="str">
            <v>LFE GRAN RESERVA MALBEC 75X6</v>
          </cell>
          <cell r="D3650" t="str">
            <v>Luis Felipe Edwards Gran Reserva Malbec, Colchagua Valley</v>
          </cell>
          <cell r="E3650" t="str">
            <v>EA</v>
          </cell>
          <cell r="F3650">
            <v>6</v>
          </cell>
          <cell r="G3650" t="str">
            <v>75 cl x 6</v>
          </cell>
          <cell r="H3650" t="str">
            <v>S</v>
          </cell>
          <cell r="I3650" t="str">
            <v>Chile</v>
          </cell>
          <cell r="J3650" t="str">
            <v>Chile</v>
          </cell>
          <cell r="K3650" t="str">
            <v>Colchagua Valley</v>
          </cell>
          <cell r="L3650" t="str">
            <v>Still Red</v>
          </cell>
          <cell r="M3650" t="str">
            <v>Good</v>
          </cell>
          <cell r="N3650">
            <v>3.2195999999999998</v>
          </cell>
          <cell r="O3650">
            <v>2.6718999999999999</v>
          </cell>
        </row>
        <row r="3651">
          <cell r="B3651">
            <v>29139</v>
          </cell>
          <cell r="C3651" t="str">
            <v>LFE GRAN RESERVA PN 75X6</v>
          </cell>
          <cell r="D3651" t="str">
            <v>Luis Felipe Edwards Gran Reserva Pinot Noir, Leyda Valley</v>
          </cell>
          <cell r="E3651" t="str">
            <v>EA</v>
          </cell>
          <cell r="F3651">
            <v>6</v>
          </cell>
          <cell r="G3651" t="str">
            <v>75 cl x 6</v>
          </cell>
          <cell r="H3651" t="str">
            <v>S</v>
          </cell>
          <cell r="I3651" t="str">
            <v>Chile</v>
          </cell>
          <cell r="J3651" t="str">
            <v>Chile</v>
          </cell>
          <cell r="K3651" t="str">
            <v>Leyda Valley</v>
          </cell>
          <cell r="L3651" t="str">
            <v>Still Red</v>
          </cell>
          <cell r="M3651" t="str">
            <v>Good</v>
          </cell>
          <cell r="N3651">
            <v>3.2195999999999998</v>
          </cell>
          <cell r="O3651">
            <v>2.6718999999999999</v>
          </cell>
        </row>
        <row r="3652">
          <cell r="B3652">
            <v>39369</v>
          </cell>
          <cell r="C3652" t="str">
            <v>LFE APPASSITO 75X6</v>
          </cell>
          <cell r="D3652" t="str">
            <v>Luis Felipe Edwards Appassito, Colchagua</v>
          </cell>
          <cell r="E3652" t="str">
            <v>EA</v>
          </cell>
          <cell r="F3652">
            <v>6</v>
          </cell>
          <cell r="G3652" t="str">
            <v>75 cl x 6</v>
          </cell>
          <cell r="H3652" t="str">
            <v>S</v>
          </cell>
          <cell r="I3652" t="str">
            <v>Chile</v>
          </cell>
          <cell r="J3652" t="str">
            <v>Chile</v>
          </cell>
          <cell r="K3652" t="str">
            <v>Colchagua Valley</v>
          </cell>
          <cell r="L3652" t="str">
            <v>Still Red</v>
          </cell>
          <cell r="M3652" t="str">
            <v>Good</v>
          </cell>
          <cell r="N3652">
            <v>2.2195999999999998</v>
          </cell>
          <cell r="O3652">
            <v>2.6718999999999999</v>
          </cell>
        </row>
        <row r="3653">
          <cell r="B3653">
            <v>35105</v>
          </cell>
          <cell r="C3653" t="str">
            <v>FC LA GUITA MANZANILLA 75X6</v>
          </cell>
          <cell r="D3653" t="str">
            <v>La Guita, Manzanilla</v>
          </cell>
          <cell r="E3653" t="str">
            <v>EA</v>
          </cell>
          <cell r="F3653">
            <v>6</v>
          </cell>
          <cell r="G3653" t="str">
            <v>75 cl x 6</v>
          </cell>
          <cell r="H3653" t="str">
            <v>S</v>
          </cell>
          <cell r="I3653" t="str">
            <v>Spain</v>
          </cell>
          <cell r="J3653" t="str">
            <v>Spain</v>
          </cell>
          <cell r="K3653" t="str">
            <v>Andalucía</v>
          </cell>
          <cell r="L3653" t="str">
            <v>Still White</v>
          </cell>
          <cell r="M3653" t="str">
            <v>Good</v>
          </cell>
          <cell r="N3653">
            <v>4.4188999999999998</v>
          </cell>
          <cell r="O3653">
            <v>3.2063000000000001</v>
          </cell>
        </row>
        <row r="3654">
          <cell r="B3654">
            <v>35083</v>
          </cell>
          <cell r="C3654" t="str">
            <v>LA GUITA MANZANILLA 37.5X12</v>
          </cell>
          <cell r="D3654" t="str">
            <v>La Guita, Manzanilla</v>
          </cell>
          <cell r="E3654" t="str">
            <v>EA</v>
          </cell>
          <cell r="F3654">
            <v>12</v>
          </cell>
          <cell r="G3654" t="str">
            <v>37.5 cl x 12</v>
          </cell>
          <cell r="H3654" t="str">
            <v>S</v>
          </cell>
          <cell r="I3654" t="str">
            <v>Spain</v>
          </cell>
          <cell r="J3654" t="str">
            <v>Spain</v>
          </cell>
          <cell r="K3654" t="str">
            <v>Andalucía</v>
          </cell>
          <cell r="L3654" t="str">
            <v>Still White</v>
          </cell>
          <cell r="M3654" t="str">
            <v>Good</v>
          </cell>
          <cell r="N3654">
            <v>2.3273000000000001</v>
          </cell>
          <cell r="O3654">
            <v>1.6031</v>
          </cell>
        </row>
        <row r="3655">
          <cell r="B3655">
            <v>35035</v>
          </cell>
          <cell r="C3655" t="str">
            <v>ORG E BEYER CREMANT 75X12</v>
          </cell>
          <cell r="D3655" t="str">
            <v>Crémant d'Alsace Cuvée Emile-Victor, Emile Beyer</v>
          </cell>
          <cell r="E3655" t="str">
            <v>EA</v>
          </cell>
          <cell r="F3655">
            <v>12</v>
          </cell>
          <cell r="G3655" t="str">
            <v>75 cl x 12</v>
          </cell>
          <cell r="H3655" t="str">
            <v>S</v>
          </cell>
          <cell r="I3655" t="str">
            <v>France</v>
          </cell>
          <cell r="J3655" t="str">
            <v>France</v>
          </cell>
          <cell r="K3655" t="str">
            <v>Alsace</v>
          </cell>
          <cell r="L3655" t="str">
            <v>Sparkling White</v>
          </cell>
          <cell r="M3655" t="str">
            <v>Better</v>
          </cell>
          <cell r="N3655">
            <v>7.4954999999999998</v>
          </cell>
          <cell r="O3655">
            <v>2.6718999999999999</v>
          </cell>
        </row>
        <row r="3656">
          <cell r="B3656">
            <v>35037</v>
          </cell>
          <cell r="C3656" t="str">
            <v>ORG BEYER TRADI GEWURZ 75X12</v>
          </cell>
          <cell r="D3656" t="str">
            <v xml:space="preserve">Gewürztraminer Alsace, Tradition, Organic, Emile Beyer
</v>
          </cell>
          <cell r="E3656" t="str">
            <v>EA</v>
          </cell>
          <cell r="F3656">
            <v>12</v>
          </cell>
          <cell r="G3656" t="str">
            <v>75 cl x 12</v>
          </cell>
          <cell r="H3656" t="str">
            <v>S</v>
          </cell>
          <cell r="I3656" t="str">
            <v>France</v>
          </cell>
          <cell r="J3656" t="str">
            <v>France</v>
          </cell>
          <cell r="K3656" t="str">
            <v>Alsace</v>
          </cell>
          <cell r="L3656" t="str">
            <v>Still White</v>
          </cell>
          <cell r="M3656" t="str">
            <v>Better</v>
          </cell>
          <cell r="N3656">
            <v>5.4340999999999999</v>
          </cell>
          <cell r="O3656">
            <v>2.6718999999999999</v>
          </cell>
        </row>
        <row r="3657">
          <cell r="B3657">
            <v>35038</v>
          </cell>
          <cell r="C3657" t="str">
            <v>ORG BEYER PINOT BL TRAD 75X12</v>
          </cell>
          <cell r="D3657" t="str">
            <v>Pinot Blanc Alsace Tradition Organic, Emile Beyer</v>
          </cell>
          <cell r="E3657" t="str">
            <v>EA</v>
          </cell>
          <cell r="F3657">
            <v>12</v>
          </cell>
          <cell r="G3657" t="str">
            <v>75 cl x 12</v>
          </cell>
          <cell r="H3657" t="str">
            <v>U</v>
          </cell>
          <cell r="I3657" t="str">
            <v>France</v>
          </cell>
          <cell r="J3657" t="str">
            <v>France</v>
          </cell>
          <cell r="K3657" t="str">
            <v>Alsace</v>
          </cell>
          <cell r="L3657" t="str">
            <v>Still White</v>
          </cell>
          <cell r="M3657" t="str">
            <v>Good</v>
          </cell>
          <cell r="N3657">
            <v>5.1269999999999998</v>
          </cell>
          <cell r="O3657">
            <v>2.6718999999999999</v>
          </cell>
        </row>
        <row r="3658">
          <cell r="B3658">
            <v>35039</v>
          </cell>
          <cell r="C3658" t="str">
            <v>ORG BEYER PINOT G TRAD 75X12</v>
          </cell>
          <cell r="D3658" t="str">
            <v>Pinot Gris Alsace Tradition Organic, Emile Beyer</v>
          </cell>
          <cell r="E3658" t="str">
            <v>EA</v>
          </cell>
          <cell r="F3658">
            <v>12</v>
          </cell>
          <cell r="G3658" t="str">
            <v>75 cl x 12</v>
          </cell>
          <cell r="H3658" t="str">
            <v>S</v>
          </cell>
          <cell r="I3658" t="str">
            <v>France</v>
          </cell>
          <cell r="J3658" t="str">
            <v>France</v>
          </cell>
          <cell r="K3658" t="str">
            <v>Alsace</v>
          </cell>
          <cell r="L3658" t="str">
            <v>Still White</v>
          </cell>
          <cell r="M3658" t="str">
            <v>Better</v>
          </cell>
          <cell r="N3658">
            <v>5.4340999999999999</v>
          </cell>
          <cell r="O3658">
            <v>2.6718999999999999</v>
          </cell>
        </row>
        <row r="3659">
          <cell r="B3659">
            <v>35040</v>
          </cell>
          <cell r="C3659" t="str">
            <v>ORG BEYER PINOT N TRA 75X12</v>
          </cell>
          <cell r="D3659" t="str">
            <v>Pinot Noir Alsace Tradition Organic, Emile Beyer</v>
          </cell>
          <cell r="E3659" t="str">
            <v>EA</v>
          </cell>
          <cell r="F3659">
            <v>12</v>
          </cell>
          <cell r="G3659" t="str">
            <v>75 cl x 12</v>
          </cell>
          <cell r="H3659" t="str">
            <v>S</v>
          </cell>
          <cell r="I3659" t="str">
            <v>France</v>
          </cell>
          <cell r="J3659" t="str">
            <v>France</v>
          </cell>
          <cell r="K3659" t="str">
            <v>Alsace</v>
          </cell>
          <cell r="L3659" t="str">
            <v>Still Red</v>
          </cell>
          <cell r="M3659" t="str">
            <v>Good</v>
          </cell>
          <cell r="N3659">
            <v>5.7411000000000003</v>
          </cell>
          <cell r="O3659">
            <v>2.6718999999999999</v>
          </cell>
        </row>
        <row r="3660">
          <cell r="B3660">
            <v>35042</v>
          </cell>
          <cell r="C3660" t="str">
            <v>ORG BEYER RIESLING TRADI 75X12</v>
          </cell>
          <cell r="D3660" t="str">
            <v>Riesling Alsace Tradition Organic Emile Beyer</v>
          </cell>
          <cell r="E3660" t="str">
            <v>EA</v>
          </cell>
          <cell r="F3660">
            <v>12</v>
          </cell>
          <cell r="G3660" t="str">
            <v>75 cl x 12</v>
          </cell>
          <cell r="H3660" t="str">
            <v>S</v>
          </cell>
          <cell r="I3660" t="str">
            <v>France</v>
          </cell>
          <cell r="J3660" t="str">
            <v>France</v>
          </cell>
          <cell r="K3660" t="str">
            <v>Alsace</v>
          </cell>
          <cell r="L3660" t="str">
            <v>Still White</v>
          </cell>
          <cell r="M3660" t="str">
            <v>Better</v>
          </cell>
          <cell r="N3660">
            <v>5.4340999999999999</v>
          </cell>
          <cell r="O3660">
            <v>2.6718999999999999</v>
          </cell>
        </row>
        <row r="3661">
          <cell r="B3661">
            <v>37604</v>
          </cell>
          <cell r="C3661" t="str">
            <v>ORG BEYER RIES EICHBERG 75X12</v>
          </cell>
          <cell r="D3661" t="str">
            <v>Riesling Alsace Grand Cru Eichberg, Organic, Emile Beyer</v>
          </cell>
          <cell r="E3661" t="str">
            <v>EA</v>
          </cell>
          <cell r="F3661">
            <v>12</v>
          </cell>
          <cell r="G3661" t="str">
            <v>75 cl x 12</v>
          </cell>
          <cell r="H3661" t="str">
            <v>S</v>
          </cell>
          <cell r="I3661" t="str">
            <v>France</v>
          </cell>
          <cell r="J3661" t="str">
            <v>France</v>
          </cell>
          <cell r="K3661" t="str">
            <v>Alsace</v>
          </cell>
          <cell r="L3661" t="str">
            <v>Still White</v>
          </cell>
          <cell r="M3661" t="str">
            <v>Better</v>
          </cell>
          <cell r="N3661">
            <v>16.618300000000001</v>
          </cell>
          <cell r="O3661">
            <v>2.6718999999999999</v>
          </cell>
        </row>
        <row r="3662">
          <cell r="B3662">
            <v>39361</v>
          </cell>
          <cell r="C3662" t="str">
            <v>ORG BEYER GEWURZ GC 75X12</v>
          </cell>
          <cell r="D3662" t="str">
            <v>Gewürztraminer Alsace Grand Cru Pfersigberg, Organic, Emile Beyer</v>
          </cell>
          <cell r="E3662" t="str">
            <v>EA</v>
          </cell>
          <cell r="F3662">
            <v>12</v>
          </cell>
          <cell r="G3662" t="str">
            <v>75 cl x 12</v>
          </cell>
          <cell r="H3662" t="str">
            <v>U</v>
          </cell>
          <cell r="I3662" t="str">
            <v>France</v>
          </cell>
          <cell r="J3662" t="str">
            <v>France</v>
          </cell>
          <cell r="K3662" t="str">
            <v>Alsace</v>
          </cell>
          <cell r="L3662" t="str">
            <v>Still White</v>
          </cell>
          <cell r="M3662" t="str">
            <v>Best</v>
          </cell>
          <cell r="N3662">
            <v>14.4253</v>
          </cell>
          <cell r="O3662">
            <v>2.6718999999999999</v>
          </cell>
        </row>
        <row r="3663">
          <cell r="B3663">
            <v>44845</v>
          </cell>
          <cell r="C3663" t="str">
            <v>ORG P NOIR EGUISHEIM 75x12</v>
          </cell>
          <cell r="D3663" t="str">
            <v>Pinot Noir Eguisheim Organic, Emilie Beyer</v>
          </cell>
          <cell r="E3663" t="str">
            <v>EA</v>
          </cell>
          <cell r="F3663">
            <v>12</v>
          </cell>
          <cell r="G3663" t="str">
            <v>75 cl x 12</v>
          </cell>
          <cell r="H3663" t="str">
            <v>S</v>
          </cell>
          <cell r="I3663" t="str">
            <v>France</v>
          </cell>
          <cell r="J3663" t="str">
            <v>France</v>
          </cell>
          <cell r="L3663" t="str">
            <v>Still Red</v>
          </cell>
          <cell r="M3663" t="str">
            <v>Better</v>
          </cell>
          <cell r="N3663">
            <v>8.5480999999999998</v>
          </cell>
          <cell r="O3663">
            <v>2.6718999999999999</v>
          </cell>
        </row>
        <row r="3664">
          <cell r="B3664">
            <v>44863</v>
          </cell>
          <cell r="C3664" t="str">
            <v>ORG MOSAIQUE EGUISHEIM 75X12</v>
          </cell>
          <cell r="D3664" t="str">
            <v>Mosaique Eguisheim, Organic Emily Beyer</v>
          </cell>
          <cell r="E3664" t="str">
            <v>EA</v>
          </cell>
          <cell r="F3664">
            <v>12</v>
          </cell>
          <cell r="G3664" t="str">
            <v>75 cl x 12</v>
          </cell>
          <cell r="H3664" t="str">
            <v>S</v>
          </cell>
          <cell r="I3664" t="str">
            <v>France</v>
          </cell>
          <cell r="J3664" t="str">
            <v>France</v>
          </cell>
          <cell r="L3664" t="str">
            <v>Still White</v>
          </cell>
          <cell r="M3664" t="str">
            <v>Good</v>
          </cell>
          <cell r="N3664">
            <v>8.6380999999999997</v>
          </cell>
          <cell r="O3664">
            <v>2.2317999999999998</v>
          </cell>
        </row>
        <row r="3665">
          <cell r="B3665">
            <v>42853</v>
          </cell>
          <cell r="C3665" t="str">
            <v>ORG BEYER PINOT BL TRAD 75X6</v>
          </cell>
          <cell r="D3665" t="str">
            <v>Pinot Blanc Alsace Tradition Organic, Emile Beyer</v>
          </cell>
          <cell r="E3665" t="str">
            <v>EA</v>
          </cell>
          <cell r="F3665">
            <v>6</v>
          </cell>
          <cell r="G3665" t="str">
            <v>75 cl x 6</v>
          </cell>
          <cell r="H3665" t="str">
            <v>S</v>
          </cell>
          <cell r="I3665" t="str">
            <v>France</v>
          </cell>
          <cell r="J3665" t="str">
            <v>France</v>
          </cell>
          <cell r="K3665" t="str">
            <v>Alsace</v>
          </cell>
          <cell r="L3665" t="str">
            <v>Still White</v>
          </cell>
          <cell r="M3665" t="str">
            <v>Good</v>
          </cell>
          <cell r="N3665">
            <v>5.4474</v>
          </cell>
          <cell r="O3665">
            <v>2.6718999999999999</v>
          </cell>
        </row>
        <row r="3666">
          <cell r="B3666">
            <v>44802</v>
          </cell>
          <cell r="C3666" t="str">
            <v>QUINDI PG INZOLIA 11% 75X12</v>
          </cell>
          <cell r="D3666" t="str">
            <v>Quindi Pinot Grigio Inzolia 11%, IGT Pavia</v>
          </cell>
          <cell r="E3666" t="str">
            <v>EA</v>
          </cell>
          <cell r="F3666">
            <v>12</v>
          </cell>
          <cell r="G3666" t="str">
            <v>75 cl x 12</v>
          </cell>
          <cell r="H3666" t="str">
            <v>U</v>
          </cell>
          <cell r="I3666" t="str">
            <v>Italy</v>
          </cell>
          <cell r="J3666" t="str">
            <v>Italy</v>
          </cell>
          <cell r="L3666" t="str">
            <v>Still White</v>
          </cell>
          <cell r="M3666" t="str">
            <v>Price Fighter</v>
          </cell>
          <cell r="N3666">
            <v>1.3919999999999999</v>
          </cell>
          <cell r="O3666">
            <v>2.3513000000000002</v>
          </cell>
        </row>
        <row r="3667">
          <cell r="B3667">
            <v>45984</v>
          </cell>
          <cell r="C3667" t="str">
            <v>QUINDI PG INZOLIA 10.5% 75X12</v>
          </cell>
          <cell r="D3667" t="str">
            <v>Quindi Pinot Grigio, IGT Pavia</v>
          </cell>
          <cell r="E3667" t="str">
            <v>EA</v>
          </cell>
          <cell r="F3667">
            <v>12</v>
          </cell>
          <cell r="G3667" t="str">
            <v>75 cl x 12</v>
          </cell>
          <cell r="H3667" t="str">
            <v>S</v>
          </cell>
          <cell r="I3667" t="str">
            <v>Italy</v>
          </cell>
          <cell r="J3667" t="str">
            <v>Italy</v>
          </cell>
          <cell r="L3667" t="str">
            <v>Still White</v>
          </cell>
          <cell r="M3667" t="str">
            <v>Price Fighter</v>
          </cell>
          <cell r="N3667">
            <v>1.3782000000000001</v>
          </cell>
          <cell r="O3667">
            <v>2.2444000000000002</v>
          </cell>
        </row>
        <row r="3668">
          <cell r="B3668">
            <v>35060</v>
          </cell>
          <cell r="C3668" t="str">
            <v>ST HALLET GAMEKEEPERS RED 75X6</v>
          </cell>
          <cell r="D3668" t="str">
            <v>St Hallett Gamekeeper's Shiraz-Grenache-Touriga, Barossa</v>
          </cell>
          <cell r="E3668" t="str">
            <v>EA</v>
          </cell>
          <cell r="F3668">
            <v>6</v>
          </cell>
          <cell r="G3668" t="str">
            <v>75 cl x 6</v>
          </cell>
          <cell r="H3668" t="str">
            <v>S</v>
          </cell>
          <cell r="I3668" t="str">
            <v>Australia</v>
          </cell>
          <cell r="J3668" t="str">
            <v>Australia</v>
          </cell>
          <cell r="K3668" t="str">
            <v>South Australia</v>
          </cell>
          <cell r="L3668" t="str">
            <v>Still Red</v>
          </cell>
          <cell r="M3668" t="str">
            <v>Good</v>
          </cell>
          <cell r="N3668">
            <v>4.9527000000000001</v>
          </cell>
          <cell r="O3668">
            <v>2.6718999999999999</v>
          </cell>
        </row>
        <row r="3669">
          <cell r="B3669">
            <v>35064</v>
          </cell>
          <cell r="C3669" t="str">
            <v>ST HALLETT FAITH SHIRAZ 75x6</v>
          </cell>
          <cell r="D3669" t="str">
            <v>St Hallett Faith Shiraz, Barossa</v>
          </cell>
          <cell r="E3669" t="str">
            <v>EA</v>
          </cell>
          <cell r="F3669">
            <v>6</v>
          </cell>
          <cell r="G3669" t="str">
            <v>75 cl x 6</v>
          </cell>
          <cell r="H3669" t="str">
            <v>S</v>
          </cell>
          <cell r="I3669" t="str">
            <v>Australia</v>
          </cell>
          <cell r="J3669" t="str">
            <v>Australia</v>
          </cell>
          <cell r="K3669" t="str">
            <v>South Australia</v>
          </cell>
          <cell r="L3669" t="str">
            <v>Still Red</v>
          </cell>
          <cell r="M3669" t="str">
            <v>Good</v>
          </cell>
          <cell r="N3669">
            <v>6.0461</v>
          </cell>
          <cell r="O3669">
            <v>2.6718999999999999</v>
          </cell>
        </row>
        <row r="3670">
          <cell r="B3670">
            <v>38487</v>
          </cell>
          <cell r="C3670" t="str">
            <v>HALLET OLD BLOCK SHIRAZ 75X6</v>
          </cell>
          <cell r="D3670" t="str">
            <v>St Hallett Old Block Shiraz, South Australia</v>
          </cell>
          <cell r="E3670" t="str">
            <v>EA</v>
          </cell>
          <cell r="F3670">
            <v>6</v>
          </cell>
          <cell r="G3670" t="str">
            <v>75 cl x 6</v>
          </cell>
          <cell r="H3670" t="str">
            <v>S</v>
          </cell>
          <cell r="I3670" t="str">
            <v>Australia</v>
          </cell>
          <cell r="J3670" t="str">
            <v>Australia</v>
          </cell>
          <cell r="K3670" t="str">
            <v>South Australia</v>
          </cell>
          <cell r="L3670" t="str">
            <v>Still Red</v>
          </cell>
          <cell r="M3670" t="str">
            <v>Best</v>
          </cell>
          <cell r="N3670">
            <v>24.7498</v>
          </cell>
          <cell r="O3670">
            <v>2.6718999999999999</v>
          </cell>
        </row>
        <row r="3671">
          <cell r="B3671">
            <v>43380</v>
          </cell>
          <cell r="C3671" t="str">
            <v>THE MIGHTY OX SHIRAZ 150x3</v>
          </cell>
          <cell r="D3671" t="str">
            <v>St Hallet The Mighty Ox Shiraz, Eden Valley</v>
          </cell>
          <cell r="E3671" t="str">
            <v>EA</v>
          </cell>
          <cell r="F3671">
            <v>3</v>
          </cell>
          <cell r="G3671" t="str">
            <v>150cl x 3</v>
          </cell>
          <cell r="H3671" t="str">
            <v>S</v>
          </cell>
          <cell r="I3671" t="str">
            <v>Australia</v>
          </cell>
          <cell r="J3671" t="str">
            <v>Australia</v>
          </cell>
          <cell r="K3671" t="str">
            <v>South Australia</v>
          </cell>
          <cell r="M3671" t="str">
            <v>Best</v>
          </cell>
          <cell r="N3671">
            <v>62.180199999999999</v>
          </cell>
          <cell r="O3671">
            <v>6.4124999999999996</v>
          </cell>
        </row>
        <row r="3672">
          <cell r="B3672">
            <v>11079</v>
          </cell>
          <cell r="C3672" t="str">
            <v>LOUIS DORNIER BRUT 75x6</v>
          </cell>
          <cell r="D3672" t="str">
            <v>Louis Dornier et Fils Brut</v>
          </cell>
          <cell r="E3672" t="str">
            <v>EA</v>
          </cell>
          <cell r="F3672">
            <v>6</v>
          </cell>
          <cell r="G3672" t="str">
            <v>75 cl x 6</v>
          </cell>
          <cell r="H3672" t="str">
            <v>U</v>
          </cell>
          <cell r="I3672" t="str">
            <v>France</v>
          </cell>
          <cell r="J3672" t="str">
            <v>France</v>
          </cell>
          <cell r="K3672" t="str">
            <v>Champagne</v>
          </cell>
          <cell r="L3672" t="str">
            <v>Champagne White</v>
          </cell>
          <cell r="M3672" t="str">
            <v>Price Fighter</v>
          </cell>
          <cell r="N3672">
            <v>10.8269</v>
          </cell>
          <cell r="O3672">
            <v>2.6718999999999999</v>
          </cell>
        </row>
        <row r="3673">
          <cell r="B3673">
            <v>11080</v>
          </cell>
          <cell r="C3673" t="str">
            <v>LOUIS DORNIER ROSE 75x6</v>
          </cell>
          <cell r="D3673" t="str">
            <v>Louis Dornier et Fils Brut Rosé</v>
          </cell>
          <cell r="E3673" t="str">
            <v>EA</v>
          </cell>
          <cell r="F3673">
            <v>6</v>
          </cell>
          <cell r="G3673" t="str">
            <v>75 cl x 6</v>
          </cell>
          <cell r="H3673" t="str">
            <v>U</v>
          </cell>
          <cell r="I3673" t="str">
            <v>France</v>
          </cell>
          <cell r="J3673" t="str">
            <v>France</v>
          </cell>
          <cell r="K3673" t="str">
            <v>Champagne</v>
          </cell>
          <cell r="L3673" t="str">
            <v>Champagne Rose</v>
          </cell>
          <cell r="M3673" t="str">
            <v>Price Fighter</v>
          </cell>
          <cell r="N3673">
            <v>13.1282</v>
          </cell>
          <cell r="O3673">
            <v>2.6718999999999999</v>
          </cell>
        </row>
        <row r="3674">
          <cell r="B3674">
            <v>11128</v>
          </cell>
          <cell r="C3674" t="str">
            <v>LOUIS DORNIER BRUT 37.5x12</v>
          </cell>
          <cell r="D3674" t="str">
            <v>Louis Dornier et Fils Brut</v>
          </cell>
          <cell r="E3674" t="str">
            <v>EA</v>
          </cell>
          <cell r="F3674">
            <v>12</v>
          </cell>
          <cell r="G3674" t="str">
            <v>37.5 cl x 12</v>
          </cell>
          <cell r="H3674" t="str">
            <v>U</v>
          </cell>
          <cell r="I3674" t="str">
            <v>France</v>
          </cell>
          <cell r="J3674" t="str">
            <v>France</v>
          </cell>
          <cell r="K3674" t="str">
            <v>Champagne</v>
          </cell>
          <cell r="L3674" t="str">
            <v>Champagne White</v>
          </cell>
          <cell r="M3674" t="str">
            <v>Price Fighter</v>
          </cell>
          <cell r="N3674">
            <v>6.0441000000000003</v>
          </cell>
          <cell r="O3674">
            <v>1.3359000000000001</v>
          </cell>
        </row>
        <row r="3675">
          <cell r="B3675">
            <v>41501</v>
          </cell>
          <cell r="C3675" t="str">
            <v>FW JADOT VOSNE 1R CHAME16 75X6</v>
          </cell>
          <cell r="D3675" t="str">
            <v>Jadot Vosne Romanée 1er Cru Les Chaumes 2016</v>
          </cell>
          <cell r="E3675" t="str">
            <v>EA</v>
          </cell>
          <cell r="F3675">
            <v>6</v>
          </cell>
          <cell r="G3675" t="str">
            <v>75 cl x 6</v>
          </cell>
          <cell r="H3675" t="str">
            <v>Z</v>
          </cell>
          <cell r="I3675" t="str">
            <v>France</v>
          </cell>
          <cell r="J3675" t="str">
            <v>France</v>
          </cell>
          <cell r="K3675" t="str">
            <v>Burgundy</v>
          </cell>
          <cell r="L3675" t="str">
            <v>Still Red</v>
          </cell>
          <cell r="M3675" t="str">
            <v>Fine Wine</v>
          </cell>
          <cell r="N3675">
            <v>68.7744</v>
          </cell>
          <cell r="O3675">
            <v>2.6718999999999999</v>
          </cell>
        </row>
        <row r="3676">
          <cell r="B3676">
            <v>41835</v>
          </cell>
          <cell r="C3676" t="str">
            <v>LOUIS JAD BOURGIGNON ROSE 75X6</v>
          </cell>
          <cell r="D3676" t="str">
            <v>Coteaux Bourguignons Rosé Louis Jadot, Burgundy</v>
          </cell>
          <cell r="E3676" t="str">
            <v>EA</v>
          </cell>
          <cell r="F3676">
            <v>6</v>
          </cell>
          <cell r="G3676" t="str">
            <v>75 cl x 6</v>
          </cell>
          <cell r="H3676" t="str">
            <v>S</v>
          </cell>
          <cell r="I3676" t="str">
            <v>France</v>
          </cell>
          <cell r="J3676" t="str">
            <v>France</v>
          </cell>
          <cell r="K3676" t="str">
            <v>Burgundy</v>
          </cell>
          <cell r="L3676" t="str">
            <v>Still Rose</v>
          </cell>
          <cell r="M3676" t="str">
            <v>Good</v>
          </cell>
          <cell r="N3676">
            <v>6.6132999999999997</v>
          </cell>
          <cell r="O3676">
            <v>2.6718999999999999</v>
          </cell>
        </row>
        <row r="3677">
          <cell r="B3677">
            <v>44195</v>
          </cell>
          <cell r="C3677" t="str">
            <v>JADOT LES PV COMBOTTES 15 75X6</v>
          </cell>
          <cell r="D3677" t="str">
            <v>Pernand-Vergelesses Les Combottes, Famille Gagey, Louis Jadot 2015</v>
          </cell>
          <cell r="E3677" t="str">
            <v>EA</v>
          </cell>
          <cell r="F3677">
            <v>6</v>
          </cell>
          <cell r="G3677" t="str">
            <v>75 cl x 6</v>
          </cell>
          <cell r="H3677" t="str">
            <v>S</v>
          </cell>
          <cell r="I3677" t="str">
            <v>France</v>
          </cell>
          <cell r="J3677" t="str">
            <v>France</v>
          </cell>
          <cell r="K3677" t="str">
            <v>France</v>
          </cell>
          <cell r="L3677" t="str">
            <v>Still White</v>
          </cell>
          <cell r="M3677" t="str">
            <v>Best</v>
          </cell>
          <cell r="N3677">
            <v>18.399799999999999</v>
          </cell>
          <cell r="O3677">
            <v>2.6718999999999999</v>
          </cell>
        </row>
        <row r="3678">
          <cell r="B3678">
            <v>44196</v>
          </cell>
          <cell r="C3678" t="str">
            <v>JADOT VOLNAY BARRE 1CR 11 75X6</v>
          </cell>
          <cell r="D3678" t="str">
            <v>Volnay Clos De La Barre 1er Cru, Louis Jadot 2011</v>
          </cell>
          <cell r="E3678" t="str">
            <v>EA</v>
          </cell>
          <cell r="F3678">
            <v>6</v>
          </cell>
          <cell r="G3678" t="str">
            <v>75 cl x 6</v>
          </cell>
          <cell r="H3678" t="str">
            <v>S</v>
          </cell>
          <cell r="I3678" t="str">
            <v>France</v>
          </cell>
          <cell r="J3678" t="str">
            <v>France</v>
          </cell>
          <cell r="K3678" t="str">
            <v>Burgundy</v>
          </cell>
          <cell r="L3678" t="str">
            <v>Still Red</v>
          </cell>
          <cell r="M3678" t="str">
            <v>Best</v>
          </cell>
          <cell r="N3678">
            <v>33.353099999999998</v>
          </cell>
          <cell r="O3678">
            <v>2.6718999999999999</v>
          </cell>
        </row>
        <row r="3679">
          <cell r="B3679">
            <v>44197</v>
          </cell>
          <cell r="C3679" t="str">
            <v>JADOT SATENAY GATSULARD12 75X6</v>
          </cell>
          <cell r="D3679" t="str">
            <v>Santenay Clos de Gatsulard Côte de Beaune, Louis Jadot 2012</v>
          </cell>
          <cell r="E3679" t="str">
            <v>EA</v>
          </cell>
          <cell r="F3679">
            <v>6</v>
          </cell>
          <cell r="G3679" t="str">
            <v>75 cl x 6</v>
          </cell>
          <cell r="H3679" t="str">
            <v>S</v>
          </cell>
          <cell r="I3679" t="str">
            <v>France</v>
          </cell>
          <cell r="J3679" t="str">
            <v>France</v>
          </cell>
          <cell r="K3679" t="str">
            <v>Burgundy</v>
          </cell>
          <cell r="L3679" t="str">
            <v>Still Red</v>
          </cell>
          <cell r="M3679" t="str">
            <v>Best</v>
          </cell>
          <cell r="N3679">
            <v>12.944800000000001</v>
          </cell>
          <cell r="O3679">
            <v>2.6718999999999999</v>
          </cell>
        </row>
        <row r="3680">
          <cell r="B3680">
            <v>44426</v>
          </cell>
          <cell r="C3680" t="str">
            <v>JADOT LA DOMINODE 1R CRU 75X6</v>
          </cell>
          <cell r="D3680" t="str">
            <v>Savigny-Lès-Beaune La Dominode 1er Cru Domaine Louis Jadot</v>
          </cell>
          <cell r="E3680" t="str">
            <v>EA</v>
          </cell>
          <cell r="F3680">
            <v>6</v>
          </cell>
          <cell r="G3680" t="str">
            <v>75 cl x 6</v>
          </cell>
          <cell r="H3680" t="str">
            <v>S</v>
          </cell>
          <cell r="I3680" t="str">
            <v>France</v>
          </cell>
          <cell r="J3680" t="str">
            <v>France</v>
          </cell>
          <cell r="K3680" t="str">
            <v>France</v>
          </cell>
          <cell r="M3680" t="str">
            <v>Best</v>
          </cell>
          <cell r="N3680">
            <v>22.578099999999999</v>
          </cell>
          <cell r="O3680">
            <v>2.6718999999999999</v>
          </cell>
        </row>
        <row r="3681">
          <cell r="B3681">
            <v>44427</v>
          </cell>
          <cell r="C3681" t="str">
            <v>JADOT B GREVES C BLA 1CRU 75X6</v>
          </cell>
          <cell r="D3681" t="str">
            <v>Beaune Grèves Le Clos Blanc 1er Cru Famille Gagey Louis Jadot</v>
          </cell>
          <cell r="E3681" t="str">
            <v>EA</v>
          </cell>
          <cell r="F3681">
            <v>6</v>
          </cell>
          <cell r="G3681" t="str">
            <v>75 cl x 6</v>
          </cell>
          <cell r="H3681" t="str">
            <v>S</v>
          </cell>
          <cell r="I3681" t="str">
            <v>France</v>
          </cell>
          <cell r="J3681" t="str">
            <v>France</v>
          </cell>
          <cell r="K3681" t="str">
            <v>France</v>
          </cell>
          <cell r="M3681" t="str">
            <v>Best</v>
          </cell>
          <cell r="N3681">
            <v>30.8948</v>
          </cell>
          <cell r="O3681">
            <v>2.6718999999999999</v>
          </cell>
        </row>
        <row r="3682">
          <cell r="B3682">
            <v>44438</v>
          </cell>
          <cell r="C3682" t="str">
            <v>JADOT CHABL FORCHAUME 1CR 75X6</v>
          </cell>
          <cell r="D3682" t="str">
            <v>Chablis Forchaume 1er Cru Louis Jadot</v>
          </cell>
          <cell r="E3682" t="str">
            <v>EA</v>
          </cell>
          <cell r="F3682">
            <v>6</v>
          </cell>
          <cell r="G3682" t="str">
            <v>75 cl x 6</v>
          </cell>
          <cell r="H3682" t="str">
            <v>S</v>
          </cell>
          <cell r="I3682" t="str">
            <v>France</v>
          </cell>
          <cell r="J3682" t="str">
            <v>France</v>
          </cell>
          <cell r="K3682" t="str">
            <v>France</v>
          </cell>
          <cell r="M3682" t="str">
            <v>Best</v>
          </cell>
          <cell r="N3682">
            <v>20.4114</v>
          </cell>
          <cell r="O3682">
            <v>2.6718999999999999</v>
          </cell>
        </row>
        <row r="3683">
          <cell r="B3683">
            <v>46445</v>
          </cell>
          <cell r="C3683" t="str">
            <v>CH D JACQUE BEAUJ BLANC  75X6</v>
          </cell>
          <cell r="D3683" t="str">
            <v>Beaujolais Blanc, Château des Jacques</v>
          </cell>
          <cell r="E3683" t="str">
            <v>EA</v>
          </cell>
          <cell r="F3683">
            <v>6</v>
          </cell>
          <cell r="G3683" t="str">
            <v>75 cl x 6</v>
          </cell>
          <cell r="H3683" t="str">
            <v>S</v>
          </cell>
          <cell r="I3683" t="str">
            <v>France</v>
          </cell>
          <cell r="J3683" t="str">
            <v>France</v>
          </cell>
          <cell r="K3683" t="str">
            <v>Beaujolais</v>
          </cell>
          <cell r="L3683" t="str">
            <v>Still White</v>
          </cell>
          <cell r="M3683" t="str">
            <v>Better</v>
          </cell>
          <cell r="N3683">
            <v>6.8402000000000003</v>
          </cell>
          <cell r="O3683">
            <v>2.6718999999999999</v>
          </cell>
        </row>
        <row r="3684">
          <cell r="B3684">
            <v>29236</v>
          </cell>
          <cell r="C3684" t="str">
            <v>JADOT MACON VILLAGES 37.5X12</v>
          </cell>
          <cell r="D3684" t="str">
            <v>Mâcon-Villages Domaine de la Grange Magnien, Louis Jadot</v>
          </cell>
          <cell r="E3684" t="str">
            <v>EA</v>
          </cell>
          <cell r="F3684">
            <v>12</v>
          </cell>
          <cell r="G3684" t="str">
            <v>37.5 cl x 12</v>
          </cell>
          <cell r="H3684" t="str">
            <v>S</v>
          </cell>
          <cell r="I3684" t="str">
            <v>France</v>
          </cell>
          <cell r="J3684" t="str">
            <v>France</v>
          </cell>
          <cell r="K3684" t="str">
            <v>Burgundy</v>
          </cell>
          <cell r="L3684" t="str">
            <v>Still White</v>
          </cell>
          <cell r="M3684" t="str">
            <v>Good</v>
          </cell>
          <cell r="N3684">
            <v>3.4093</v>
          </cell>
          <cell r="O3684">
            <v>1.3359000000000001</v>
          </cell>
        </row>
        <row r="3685">
          <cell r="B3685">
            <v>19691</v>
          </cell>
          <cell r="C3685" t="str">
            <v>SALICE SALENTINO 35 PARAL 75x6</v>
          </cell>
          <cell r="D3685" t="str">
            <v>Salice Salentino, 35 Parallelo, Puglia</v>
          </cell>
          <cell r="E3685" t="str">
            <v>EA</v>
          </cell>
          <cell r="F3685">
            <v>6</v>
          </cell>
          <cell r="G3685" t="str">
            <v>75 cl x 6</v>
          </cell>
          <cell r="H3685" t="str">
            <v>U</v>
          </cell>
          <cell r="I3685" t="str">
            <v>Italy</v>
          </cell>
          <cell r="J3685" t="str">
            <v>Italy</v>
          </cell>
          <cell r="K3685" t="str">
            <v>Puglia</v>
          </cell>
          <cell r="L3685" t="str">
            <v>Still Red</v>
          </cell>
          <cell r="M3685" t="str">
            <v>Price Fighter</v>
          </cell>
          <cell r="N3685">
            <v>2.6166</v>
          </cell>
          <cell r="O3685">
            <v>2.6718999999999999</v>
          </cell>
        </row>
        <row r="3686">
          <cell r="B3686">
            <v>35961</v>
          </cell>
          <cell r="C3686" t="str">
            <v>RISCAL BARON DE CHIREL RES75X6</v>
          </cell>
          <cell r="D3686" t="str">
            <v>Marqués de Riscal Barón de Chirel Rioja Reserva</v>
          </cell>
          <cell r="E3686" t="str">
            <v>EA</v>
          </cell>
          <cell r="F3686">
            <v>6</v>
          </cell>
          <cell r="G3686" t="str">
            <v>75 cl x 6</v>
          </cell>
          <cell r="H3686" t="str">
            <v>U</v>
          </cell>
          <cell r="I3686" t="str">
            <v>Spain</v>
          </cell>
          <cell r="J3686" t="str">
            <v>Spain</v>
          </cell>
          <cell r="K3686" t="str">
            <v>Rioja</v>
          </cell>
          <cell r="L3686" t="str">
            <v>Still Red</v>
          </cell>
          <cell r="M3686" t="str">
            <v>Best</v>
          </cell>
          <cell r="N3686">
            <v>32.528700000000001</v>
          </cell>
          <cell r="O3686">
            <v>2.6718999999999999</v>
          </cell>
        </row>
        <row r="3687">
          <cell r="B3687">
            <v>35962</v>
          </cell>
          <cell r="C3687" t="str">
            <v>RISCAL FINCA TORREA 75X6</v>
          </cell>
          <cell r="D3687" t="str">
            <v>Marqués de Riscal Finca Torrea Rioja</v>
          </cell>
          <cell r="E3687" t="str">
            <v>EA</v>
          </cell>
          <cell r="F3687">
            <v>6</v>
          </cell>
          <cell r="G3687" t="str">
            <v>75 cl x 6</v>
          </cell>
          <cell r="H3687" t="str">
            <v>U</v>
          </cell>
          <cell r="I3687" t="str">
            <v>Spain</v>
          </cell>
          <cell r="J3687" t="str">
            <v>Spain</v>
          </cell>
          <cell r="K3687" t="str">
            <v>Rioja</v>
          </cell>
          <cell r="L3687" t="str">
            <v>Still Red</v>
          </cell>
          <cell r="M3687" t="str">
            <v>Best</v>
          </cell>
          <cell r="N3687">
            <v>11.002800000000001</v>
          </cell>
          <cell r="O3687">
            <v>2.6718999999999999</v>
          </cell>
        </row>
        <row r="3688">
          <cell r="B3688">
            <v>35964</v>
          </cell>
          <cell r="C3688" t="str">
            <v>RISCAL 150 ANIVERSARIO 75X6</v>
          </cell>
          <cell r="D3688" t="str">
            <v>Marqués de Riscal 150 Anniversary</v>
          </cell>
          <cell r="E3688" t="str">
            <v>EA</v>
          </cell>
          <cell r="F3688">
            <v>6</v>
          </cell>
          <cell r="G3688" t="str">
            <v>75 cl x 6</v>
          </cell>
          <cell r="H3688" t="str">
            <v>U</v>
          </cell>
          <cell r="I3688" t="str">
            <v>Spain</v>
          </cell>
          <cell r="J3688" t="str">
            <v>Spain</v>
          </cell>
          <cell r="K3688" t="str">
            <v>Rioja</v>
          </cell>
          <cell r="L3688" t="str">
            <v>Still Red</v>
          </cell>
          <cell r="M3688" t="str">
            <v>Best</v>
          </cell>
          <cell r="N3688">
            <v>25.162800000000001</v>
          </cell>
          <cell r="O3688">
            <v>2.6718999999999999</v>
          </cell>
        </row>
        <row r="3689">
          <cell r="B3689">
            <v>35968</v>
          </cell>
          <cell r="C3689" t="str">
            <v>RISCAL RIOJA RESERVA 150X6</v>
          </cell>
          <cell r="D3689" t="str">
            <v>Marqués de Riscal Rioja Reserva</v>
          </cell>
          <cell r="E3689" t="str">
            <v>EA</v>
          </cell>
          <cell r="F3689">
            <v>6</v>
          </cell>
          <cell r="G3689" t="str">
            <v>150cl x 6</v>
          </cell>
          <cell r="H3689" t="str">
            <v>U</v>
          </cell>
          <cell r="I3689" t="str">
            <v>Spain</v>
          </cell>
          <cell r="J3689" t="str">
            <v>Spain</v>
          </cell>
          <cell r="K3689" t="str">
            <v>Rioja</v>
          </cell>
          <cell r="L3689" t="str">
            <v>Still Red</v>
          </cell>
          <cell r="M3689" t="str">
            <v>Better</v>
          </cell>
          <cell r="N3689">
            <v>11.7003</v>
          </cell>
          <cell r="O3689">
            <v>5.3437999999999999</v>
          </cell>
        </row>
        <row r="3690">
          <cell r="B3690">
            <v>45178</v>
          </cell>
          <cell r="C3690" t="str">
            <v>WAGAMAMA COLOMB-SAUVB BIB 3LX4</v>
          </cell>
          <cell r="D3690" t="str">
            <v>Wagamama Colombard-Sauvignon Blanc 3L BIB, Gascony</v>
          </cell>
          <cell r="E3690" t="str">
            <v>EA</v>
          </cell>
          <cell r="F3690">
            <v>4</v>
          </cell>
          <cell r="G3690" t="str">
            <v>3 lt x 4</v>
          </cell>
          <cell r="H3690" t="str">
            <v>S</v>
          </cell>
          <cell r="I3690" t="str">
            <v>France</v>
          </cell>
          <cell r="J3690" t="str">
            <v>France</v>
          </cell>
          <cell r="K3690" t="str">
            <v>France</v>
          </cell>
          <cell r="L3690" t="str">
            <v>Still White</v>
          </cell>
          <cell r="M3690" t="str">
            <v>Price Fighter</v>
          </cell>
          <cell r="N3690">
            <v>6.5117000000000003</v>
          </cell>
          <cell r="O3690">
            <v>9.4049999999999994</v>
          </cell>
        </row>
        <row r="3691">
          <cell r="B3691">
            <v>11084</v>
          </cell>
          <cell r="C3691" t="str">
            <v>MOET&amp;CHANDON VINTAGE 75x6</v>
          </cell>
          <cell r="D3691" t="str">
            <v>Moët &amp; Chandon Grand Vintage Brut</v>
          </cell>
          <cell r="E3691" t="str">
            <v>EA</v>
          </cell>
          <cell r="F3691">
            <v>6</v>
          </cell>
          <cell r="G3691" t="str">
            <v>75 cl x 6</v>
          </cell>
          <cell r="H3691" t="str">
            <v>S</v>
          </cell>
          <cell r="I3691" t="str">
            <v>France</v>
          </cell>
          <cell r="J3691" t="str">
            <v>France</v>
          </cell>
          <cell r="K3691" t="str">
            <v>Champagne</v>
          </cell>
          <cell r="L3691" t="str">
            <v>Champagne White</v>
          </cell>
          <cell r="M3691" t="str">
            <v>Best</v>
          </cell>
          <cell r="N3691">
            <v>37.816099999999999</v>
          </cell>
          <cell r="O3691">
            <v>2.6718999999999999</v>
          </cell>
        </row>
        <row r="3692">
          <cell r="B3692">
            <v>11085</v>
          </cell>
          <cell r="C3692" t="str">
            <v>MOET BRUT IMPERIAL 75X6</v>
          </cell>
          <cell r="D3692" t="str">
            <v>Moet &amp; Chandon Brut Impérial NV</v>
          </cell>
          <cell r="E3692" t="str">
            <v>EA</v>
          </cell>
          <cell r="F3692">
            <v>6</v>
          </cell>
          <cell r="G3692" t="str">
            <v>75 cl x 6</v>
          </cell>
          <cell r="H3692" t="str">
            <v>S</v>
          </cell>
          <cell r="I3692" t="str">
            <v>France</v>
          </cell>
          <cell r="J3692" t="str">
            <v>France</v>
          </cell>
          <cell r="K3692" t="str">
            <v>Champagne</v>
          </cell>
          <cell r="L3692" t="str">
            <v>Champagne White</v>
          </cell>
          <cell r="M3692" t="str">
            <v>Better</v>
          </cell>
          <cell r="N3692">
            <v>26.5777</v>
          </cell>
          <cell r="O3692">
            <v>2.6718999999999999</v>
          </cell>
        </row>
        <row r="3693">
          <cell r="B3693">
            <v>11101</v>
          </cell>
          <cell r="C3693" t="str">
            <v>MOET ROSE IMPERIAL 75X6</v>
          </cell>
          <cell r="D3693" t="str">
            <v>Moët &amp; Chandon Rosé Impérial NV</v>
          </cell>
          <cell r="E3693" t="str">
            <v>EA</v>
          </cell>
          <cell r="F3693">
            <v>6</v>
          </cell>
          <cell r="G3693" t="str">
            <v>75 cl x 6</v>
          </cell>
          <cell r="H3693" t="str">
            <v>S</v>
          </cell>
          <cell r="I3693" t="str">
            <v>France</v>
          </cell>
          <cell r="J3693" t="str">
            <v>France</v>
          </cell>
          <cell r="K3693" t="str">
            <v>Champagne</v>
          </cell>
          <cell r="L3693" t="str">
            <v>Champagne Rose</v>
          </cell>
          <cell r="M3693" t="str">
            <v>Best</v>
          </cell>
          <cell r="N3693">
            <v>30.994399999999999</v>
          </cell>
          <cell r="O3693">
            <v>2.6718999999999999</v>
          </cell>
        </row>
        <row r="3694">
          <cell r="B3694">
            <v>25252</v>
          </cell>
          <cell r="C3694" t="str">
            <v>MOET VINTAGE ROSE 75X6</v>
          </cell>
          <cell r="D3694" t="str">
            <v>Moët &amp; Chandon Grand Vintage Rosé</v>
          </cell>
          <cell r="E3694" t="str">
            <v>EA</v>
          </cell>
          <cell r="F3694">
            <v>6</v>
          </cell>
          <cell r="G3694" t="str">
            <v>75 cl x 6</v>
          </cell>
          <cell r="H3694" t="str">
            <v>S</v>
          </cell>
          <cell r="I3694" t="str">
            <v>France</v>
          </cell>
          <cell r="J3694" t="str">
            <v>France</v>
          </cell>
          <cell r="K3694" t="str">
            <v>Champagne</v>
          </cell>
          <cell r="L3694" t="str">
            <v>Champagne Rose</v>
          </cell>
          <cell r="M3694" t="str">
            <v>Best</v>
          </cell>
          <cell r="N3694">
            <v>47.212699999999998</v>
          </cell>
          <cell r="O3694">
            <v>2.6718999999999999</v>
          </cell>
        </row>
        <row r="3695">
          <cell r="B3695">
            <v>25632</v>
          </cell>
          <cell r="C3695" t="str">
            <v>FW NUMANTHIA 75X6</v>
          </cell>
          <cell r="D3695" t="str">
            <v>Numanthia</v>
          </cell>
          <cell r="E3695" t="str">
            <v>EA</v>
          </cell>
          <cell r="F3695">
            <v>6</v>
          </cell>
          <cell r="G3695" t="str">
            <v>75 cl x 6</v>
          </cell>
          <cell r="H3695" t="str">
            <v>S</v>
          </cell>
          <cell r="I3695" t="str">
            <v>Spain</v>
          </cell>
          <cell r="J3695" t="str">
            <v>Spain</v>
          </cell>
          <cell r="K3695" t="str">
            <v>Castilla y Leon</v>
          </cell>
          <cell r="L3695" t="str">
            <v>Still Red</v>
          </cell>
          <cell r="M3695" t="str">
            <v>Fine Wine</v>
          </cell>
          <cell r="N3695">
            <v>27.0367</v>
          </cell>
          <cell r="O3695">
            <v>3.2063000000000001</v>
          </cell>
        </row>
        <row r="3696">
          <cell r="B3696">
            <v>29620</v>
          </cell>
          <cell r="C3696" t="str">
            <v>MOET NECTAR IMPERIAL ROSE 75X6</v>
          </cell>
          <cell r="D3696" t="str">
            <v>Moët &amp; Chandon Nectar Impérial Rosé (Not illuminated)</v>
          </cell>
          <cell r="E3696" t="str">
            <v>EA</v>
          </cell>
          <cell r="F3696">
            <v>6</v>
          </cell>
          <cell r="G3696" t="str">
            <v>75 cl x 6</v>
          </cell>
          <cell r="H3696" t="str">
            <v>S</v>
          </cell>
          <cell r="I3696" t="str">
            <v>France</v>
          </cell>
          <cell r="J3696" t="str">
            <v>France</v>
          </cell>
          <cell r="K3696" t="str">
            <v>Champagne</v>
          </cell>
          <cell r="L3696" t="str">
            <v>Champagne White</v>
          </cell>
          <cell r="M3696" t="str">
            <v>Best</v>
          </cell>
          <cell r="N3696">
            <v>38.139400000000002</v>
          </cell>
          <cell r="O3696">
            <v>2.6718999999999999</v>
          </cell>
        </row>
        <row r="3697">
          <cell r="B3697">
            <v>31366</v>
          </cell>
          <cell r="C3697" t="str">
            <v>TERMANTHIA 75x6</v>
          </cell>
          <cell r="D3697" t="str">
            <v>Termanthia (Park Royal Depot Only)</v>
          </cell>
          <cell r="E3697" t="str">
            <v>EA</v>
          </cell>
          <cell r="F3697">
            <v>6</v>
          </cell>
          <cell r="G3697" t="str">
            <v>75 cl x 6</v>
          </cell>
          <cell r="H3697" t="str">
            <v>S</v>
          </cell>
          <cell r="I3697" t="str">
            <v>Spain</v>
          </cell>
          <cell r="J3697" t="str">
            <v>Spain</v>
          </cell>
          <cell r="K3697" t="str">
            <v>Castilla y Leon</v>
          </cell>
          <cell r="L3697" t="str">
            <v>Still Red</v>
          </cell>
          <cell r="M3697" t="str">
            <v>Best</v>
          </cell>
          <cell r="N3697">
            <v>132.87700000000001</v>
          </cell>
          <cell r="O3697">
            <v>3.2063000000000001</v>
          </cell>
        </row>
        <row r="3698">
          <cell r="B3698">
            <v>32726</v>
          </cell>
          <cell r="C3698" t="str">
            <v>MOET ICE IMPERIAL ROSE 75X6</v>
          </cell>
          <cell r="D3698" t="str">
            <v>Moët &amp; Chandon Ice Impérial Rosé NV</v>
          </cell>
          <cell r="E3698" t="str">
            <v>EA</v>
          </cell>
          <cell r="F3698">
            <v>6</v>
          </cell>
          <cell r="G3698" t="str">
            <v>75 cl x 6</v>
          </cell>
          <cell r="H3698" t="str">
            <v>S</v>
          </cell>
          <cell r="I3698" t="str">
            <v>France</v>
          </cell>
          <cell r="J3698" t="str">
            <v>France</v>
          </cell>
          <cell r="K3698" t="str">
            <v>Champagne</v>
          </cell>
          <cell r="L3698" t="str">
            <v>Champagne Rose</v>
          </cell>
          <cell r="M3698" t="str">
            <v>Best</v>
          </cell>
          <cell r="N3698">
            <v>29.044699999999999</v>
          </cell>
          <cell r="O3698">
            <v>2.6718999999999999</v>
          </cell>
        </row>
        <row r="3699">
          <cell r="B3699">
            <v>37202</v>
          </cell>
          <cell r="C3699" t="str">
            <v>MOET &amp; CHAND IMP GIFT BOX 75x6</v>
          </cell>
          <cell r="D3699" t="str">
            <v>Moët &amp; Chandon Brut Impérial NV Gift Pack</v>
          </cell>
          <cell r="E3699" t="str">
            <v>EA</v>
          </cell>
          <cell r="F3699">
            <v>6</v>
          </cell>
          <cell r="G3699" t="str">
            <v>75 cl x 6</v>
          </cell>
          <cell r="H3699" t="str">
            <v>S</v>
          </cell>
          <cell r="I3699" t="str">
            <v>France</v>
          </cell>
          <cell r="J3699" t="str">
            <v>France</v>
          </cell>
          <cell r="K3699" t="str">
            <v>Champagne</v>
          </cell>
          <cell r="L3699" t="str">
            <v>Champagne White</v>
          </cell>
          <cell r="M3699" t="str">
            <v>Better</v>
          </cell>
          <cell r="N3699">
            <v>27.907699999999998</v>
          </cell>
          <cell r="O3699">
            <v>2.6718999999999999</v>
          </cell>
        </row>
        <row r="3700">
          <cell r="B3700">
            <v>38829</v>
          </cell>
          <cell r="C3700" t="str">
            <v>MOET NECTAR IMPERIAL 75X6</v>
          </cell>
          <cell r="D3700" t="str">
            <v>Moet &amp; Chandon Nectar Impérial</v>
          </cell>
          <cell r="E3700" t="str">
            <v>EA</v>
          </cell>
          <cell r="F3700">
            <v>6</v>
          </cell>
          <cell r="G3700" t="str">
            <v>75 cl x 6</v>
          </cell>
          <cell r="H3700" t="str">
            <v>S</v>
          </cell>
          <cell r="I3700" t="str">
            <v>France</v>
          </cell>
          <cell r="J3700" t="str">
            <v>France</v>
          </cell>
          <cell r="K3700" t="str">
            <v>Champagne</v>
          </cell>
          <cell r="L3700" t="str">
            <v>Champagne White</v>
          </cell>
          <cell r="M3700" t="str">
            <v>Better</v>
          </cell>
          <cell r="N3700">
            <v>28.4194</v>
          </cell>
          <cell r="O3700">
            <v>2.6718999999999999</v>
          </cell>
        </row>
        <row r="3701">
          <cell r="B3701">
            <v>38979</v>
          </cell>
          <cell r="C3701" t="str">
            <v>MOET ROSE DIAMOND 75X6</v>
          </cell>
          <cell r="D3701" t="str">
            <v>Moët &amp; Chandon Rosé Impérial Diamond Suit</v>
          </cell>
          <cell r="E3701" t="str">
            <v>EA</v>
          </cell>
          <cell r="F3701">
            <v>6</v>
          </cell>
          <cell r="G3701" t="str">
            <v>75 cl x 6</v>
          </cell>
          <cell r="H3701" t="str">
            <v>U</v>
          </cell>
          <cell r="I3701" t="str">
            <v>France</v>
          </cell>
          <cell r="J3701" t="str">
            <v>France</v>
          </cell>
          <cell r="K3701" t="str">
            <v>Champagne</v>
          </cell>
          <cell r="L3701" t="str">
            <v>Sparkling White</v>
          </cell>
          <cell r="M3701" t="str">
            <v>Best</v>
          </cell>
          <cell r="N3701">
            <v>27.669799999999999</v>
          </cell>
          <cell r="O3701">
            <v>2.6718999999999999</v>
          </cell>
        </row>
        <row r="3702">
          <cell r="B3702">
            <v>44343</v>
          </cell>
          <cell r="C3702" t="str">
            <v>MOET RES IMPERIAL GIFT 75X6</v>
          </cell>
          <cell r="D3702" t="str">
            <v>Moët et Chandon Brut Réserve Impériale Gift Box</v>
          </cell>
          <cell r="E3702" t="str">
            <v>EA</v>
          </cell>
          <cell r="F3702">
            <v>6</v>
          </cell>
          <cell r="G3702" t="str">
            <v>75 cl x 6</v>
          </cell>
          <cell r="H3702" t="str">
            <v>S</v>
          </cell>
          <cell r="I3702" t="str">
            <v>France</v>
          </cell>
          <cell r="J3702" t="str">
            <v>France</v>
          </cell>
          <cell r="K3702" t="str">
            <v>France</v>
          </cell>
          <cell r="M3702" t="str">
            <v>Better</v>
          </cell>
          <cell r="N3702">
            <v>29.856400000000001</v>
          </cell>
          <cell r="O3702">
            <v>2.6718999999999999</v>
          </cell>
        </row>
        <row r="3703">
          <cell r="B3703">
            <v>45396</v>
          </cell>
          <cell r="C3703" t="str">
            <v>MOET GRAN COLL CHALK 06 75X6</v>
          </cell>
          <cell r="D3703" t="str">
            <v>Moet Grand Vintage Collection 2006</v>
          </cell>
          <cell r="E3703" t="str">
            <v>CS</v>
          </cell>
          <cell r="F3703">
            <v>1</v>
          </cell>
          <cell r="G3703" t="str">
            <v>75 cl x 6</v>
          </cell>
          <cell r="H3703" t="str">
            <v>S</v>
          </cell>
          <cell r="I3703" t="str">
            <v>France</v>
          </cell>
          <cell r="J3703" t="str">
            <v>France</v>
          </cell>
          <cell r="K3703" t="str">
            <v>Champagne</v>
          </cell>
          <cell r="L3703" t="str">
            <v>Champagne White</v>
          </cell>
          <cell r="M3703" t="str">
            <v>Better</v>
          </cell>
          <cell r="N3703">
            <v>806.01679999999999</v>
          </cell>
          <cell r="O3703">
            <v>16.031300000000002</v>
          </cell>
        </row>
        <row r="3704">
          <cell r="B3704">
            <v>45397</v>
          </cell>
          <cell r="C3704" t="str">
            <v>MOET GRAN COLL 1999 75X6</v>
          </cell>
          <cell r="D3704" t="str">
            <v>Moet Grand Vintage Collection 1999</v>
          </cell>
          <cell r="E3704" t="str">
            <v>CS</v>
          </cell>
          <cell r="F3704">
            <v>1</v>
          </cell>
          <cell r="G3704" t="str">
            <v>75 cl x 6</v>
          </cell>
          <cell r="H3704" t="str">
            <v>S</v>
          </cell>
          <cell r="I3704" t="str">
            <v>France</v>
          </cell>
          <cell r="J3704" t="str">
            <v>France</v>
          </cell>
          <cell r="K3704" t="str">
            <v>Champagne</v>
          </cell>
          <cell r="L3704" t="str">
            <v>Champagne White</v>
          </cell>
          <cell r="M3704" t="str">
            <v>Better</v>
          </cell>
          <cell r="N3704">
            <v>1281.8168000000001</v>
          </cell>
          <cell r="O3704">
            <v>16.031300000000002</v>
          </cell>
        </row>
        <row r="3705">
          <cell r="B3705">
            <v>45403</v>
          </cell>
          <cell r="C3705" t="str">
            <v>MOET GRAN COLL CHALK 1996 75X6</v>
          </cell>
          <cell r="D3705" t="str">
            <v>Moet Grand Vintage Collection 1996 Chalk</v>
          </cell>
          <cell r="E3705" t="str">
            <v>CS</v>
          </cell>
          <cell r="F3705">
            <v>1</v>
          </cell>
          <cell r="G3705" t="str">
            <v>75 cl x 6</v>
          </cell>
          <cell r="H3705" t="str">
            <v>S</v>
          </cell>
          <cell r="I3705" t="str">
            <v>France</v>
          </cell>
          <cell r="J3705" t="str">
            <v>France</v>
          </cell>
          <cell r="K3705" t="str">
            <v>Champagne</v>
          </cell>
          <cell r="L3705" t="str">
            <v>Champagne White</v>
          </cell>
          <cell r="M3705" t="str">
            <v>Better</v>
          </cell>
          <cell r="N3705">
            <v>1488.5168000000001</v>
          </cell>
          <cell r="O3705">
            <v>16.031300000000002</v>
          </cell>
        </row>
        <row r="3706">
          <cell r="B3706">
            <v>68951</v>
          </cell>
          <cell r="C3706" t="str">
            <v>MOET BRUT IMPERIAL GIFTNV 75X6</v>
          </cell>
          <cell r="D3706" t="str">
            <v>Moet &amp; Chandon Brut Imperial NV Gift Pack</v>
          </cell>
          <cell r="E3706" t="str">
            <v>EA</v>
          </cell>
          <cell r="F3706">
            <v>6</v>
          </cell>
          <cell r="G3706" t="str">
            <v>75 cl x 6</v>
          </cell>
          <cell r="H3706" t="str">
            <v>U</v>
          </cell>
          <cell r="I3706" t="str">
            <v>France</v>
          </cell>
          <cell r="J3706" t="str">
            <v>France</v>
          </cell>
          <cell r="K3706" t="str">
            <v>Champagne</v>
          </cell>
          <cell r="M3706" t="str">
            <v>Better</v>
          </cell>
          <cell r="N3706">
            <v>22.807700000000001</v>
          </cell>
          <cell r="O3706">
            <v>2.6718999999999999</v>
          </cell>
        </row>
        <row r="3707">
          <cell r="B3707">
            <v>71617</v>
          </cell>
          <cell r="C3707" t="str">
            <v>MOET VINTAGE 09 75X6</v>
          </cell>
          <cell r="D3707" t="str">
            <v>Moët &amp; Chandon Grand Vintage Brut 2009</v>
          </cell>
          <cell r="E3707" t="str">
            <v>EA</v>
          </cell>
          <cell r="F3707">
            <v>6</v>
          </cell>
          <cell r="G3707" t="str">
            <v>75 cl x 6</v>
          </cell>
          <cell r="H3707" t="str">
            <v>U</v>
          </cell>
          <cell r="I3707" t="str">
            <v>France</v>
          </cell>
          <cell r="J3707" t="str">
            <v>France</v>
          </cell>
          <cell r="K3707" t="str">
            <v>Champagne</v>
          </cell>
          <cell r="L3707" t="str">
            <v>Champagne White</v>
          </cell>
          <cell r="M3707" t="str">
            <v>Best</v>
          </cell>
          <cell r="N3707">
            <v>32.141800000000003</v>
          </cell>
          <cell r="O3707">
            <v>2.6718999999999999</v>
          </cell>
        </row>
        <row r="3708">
          <cell r="B3708">
            <v>72941</v>
          </cell>
          <cell r="C3708" t="str">
            <v>MOET VINTAGE 75X6 GIFT</v>
          </cell>
          <cell r="D3708" t="str">
            <v>Moët &amp; Chandon Grand Vintage Brut Gift Pack</v>
          </cell>
          <cell r="E3708" t="str">
            <v>EA</v>
          </cell>
          <cell r="F3708">
            <v>6</v>
          </cell>
          <cell r="G3708" t="str">
            <v>75 cl x 6</v>
          </cell>
          <cell r="H3708" t="str">
            <v>S</v>
          </cell>
          <cell r="I3708" t="str">
            <v>France</v>
          </cell>
          <cell r="J3708" t="str">
            <v>France</v>
          </cell>
          <cell r="K3708" t="str">
            <v>Champagne</v>
          </cell>
          <cell r="L3708" t="str">
            <v>Champagne White</v>
          </cell>
          <cell r="M3708" t="str">
            <v>Best</v>
          </cell>
          <cell r="N3708">
            <v>39.112699999999997</v>
          </cell>
          <cell r="O3708">
            <v>2.6718999999999999</v>
          </cell>
        </row>
        <row r="3709">
          <cell r="B3709">
            <v>72942</v>
          </cell>
          <cell r="C3709" t="str">
            <v>MOET ROSE IMPERIAL 75X6 GIFT</v>
          </cell>
          <cell r="D3709" t="str">
            <v>Moët &amp; Chandon Rosé Impérial NV GIft Pack</v>
          </cell>
          <cell r="E3709" t="str">
            <v>EA</v>
          </cell>
          <cell r="F3709">
            <v>6</v>
          </cell>
          <cell r="G3709" t="str">
            <v>75 cl x 6</v>
          </cell>
          <cell r="H3709" t="str">
            <v>S</v>
          </cell>
          <cell r="I3709" t="str">
            <v>France</v>
          </cell>
          <cell r="J3709" t="str">
            <v>France</v>
          </cell>
          <cell r="K3709" t="str">
            <v>Champagne</v>
          </cell>
          <cell r="L3709" t="str">
            <v>Champagne Rose</v>
          </cell>
          <cell r="M3709" t="str">
            <v>Best</v>
          </cell>
          <cell r="N3709">
            <v>32.341099999999997</v>
          </cell>
          <cell r="O3709">
            <v>2.6718999999999999</v>
          </cell>
        </row>
        <row r="3710">
          <cell r="B3710">
            <v>73284</v>
          </cell>
          <cell r="C3710" t="str">
            <v>MOET GRAND VNT COLLECT 02 75X6</v>
          </cell>
          <cell r="D3710" t="str">
            <v>Moet &amp; Chandon Grande Vintage Collection 2002</v>
          </cell>
          <cell r="E3710" t="str">
            <v>EA</v>
          </cell>
          <cell r="F3710">
            <v>6</v>
          </cell>
          <cell r="G3710" t="str">
            <v>75 cl x 6</v>
          </cell>
          <cell r="H3710" t="str">
            <v>S</v>
          </cell>
          <cell r="I3710" t="str">
            <v>France</v>
          </cell>
          <cell r="J3710" t="str">
            <v>France</v>
          </cell>
          <cell r="K3710" t="str">
            <v>Champagne</v>
          </cell>
          <cell r="L3710" t="str">
            <v>Champagne White</v>
          </cell>
          <cell r="M3710" t="str">
            <v>Best</v>
          </cell>
          <cell r="N3710">
            <v>62.1877</v>
          </cell>
          <cell r="O3710">
            <v>2.6718999999999999</v>
          </cell>
        </row>
        <row r="3711">
          <cell r="B3711">
            <v>73942</v>
          </cell>
          <cell r="C3711" t="str">
            <v>MOET VINTAGE ROSE 12 75X6</v>
          </cell>
          <cell r="D3711" t="str">
            <v>Moet &amp; Chandon Grand Vintage Rose 2012</v>
          </cell>
          <cell r="E3711" t="str">
            <v>EA</v>
          </cell>
          <cell r="F3711">
            <v>6</v>
          </cell>
          <cell r="G3711" t="str">
            <v>75 cl x 6</v>
          </cell>
          <cell r="H3711" t="str">
            <v>U</v>
          </cell>
          <cell r="I3711" t="str">
            <v>France</v>
          </cell>
          <cell r="J3711" t="str">
            <v>France</v>
          </cell>
          <cell r="K3711" t="str">
            <v>Champagne</v>
          </cell>
          <cell r="L3711" t="str">
            <v>Champagne Rose</v>
          </cell>
          <cell r="M3711" t="str">
            <v>Best</v>
          </cell>
          <cell r="N3711">
            <v>36.844000000000001</v>
          </cell>
          <cell r="O3711">
            <v>2.6718999999999999</v>
          </cell>
        </row>
        <row r="3712">
          <cell r="B3712">
            <v>76038</v>
          </cell>
          <cell r="C3712" t="str">
            <v>MOET VINTAGE 13 75X6 GIFT</v>
          </cell>
          <cell r="D3712" t="str">
            <v>Moet &amp; Chandon Grand Vintage Brut 2013 Gift Pack (Gastronomous Only)</v>
          </cell>
          <cell r="E3712" t="str">
            <v>EA</v>
          </cell>
          <cell r="F3712">
            <v>6</v>
          </cell>
          <cell r="G3712" t="str">
            <v>75 cl x 6</v>
          </cell>
          <cell r="H3712" t="str">
            <v>U</v>
          </cell>
          <cell r="I3712" t="str">
            <v>France</v>
          </cell>
          <cell r="J3712" t="str">
            <v>France</v>
          </cell>
          <cell r="K3712" t="str">
            <v>Champagne</v>
          </cell>
          <cell r="L3712" t="str">
            <v>Champagne White</v>
          </cell>
          <cell r="M3712" t="str">
            <v>Best</v>
          </cell>
          <cell r="N3712">
            <v>34.019799999999996</v>
          </cell>
          <cell r="O3712">
            <v>2.6718999999999999</v>
          </cell>
        </row>
        <row r="3713">
          <cell r="B3713">
            <v>11782</v>
          </cell>
          <cell r="C3713" t="str">
            <v>MOET&amp;CHANDON MINI ROSE 20x24</v>
          </cell>
          <cell r="D3713" t="str">
            <v>Moët &amp; Chandon Rosé Impérial (Mini-Moët Rosé)</v>
          </cell>
          <cell r="E3713" t="str">
            <v>EA</v>
          </cell>
          <cell r="F3713">
            <v>24</v>
          </cell>
          <cell r="G3713" t="str">
            <v>20 cl x 24</v>
          </cell>
          <cell r="H3713" t="str">
            <v>U</v>
          </cell>
          <cell r="I3713" t="str">
            <v>France</v>
          </cell>
          <cell r="J3713" t="str">
            <v>France</v>
          </cell>
          <cell r="K3713" t="str">
            <v>Champagne</v>
          </cell>
          <cell r="L3713" t="str">
            <v>Champagne Rose</v>
          </cell>
          <cell r="M3713" t="str">
            <v>Best</v>
          </cell>
          <cell r="N3713">
            <v>10.287100000000001</v>
          </cell>
          <cell r="O3713">
            <v>0.71250000000000002</v>
          </cell>
        </row>
        <row r="3714">
          <cell r="B3714">
            <v>29018</v>
          </cell>
          <cell r="C3714" t="str">
            <v>MOET &amp; CHANDON BRUT  20X24</v>
          </cell>
          <cell r="D3714" t="str">
            <v>Moët &amp; Chandon Brut Impérial (Mini-Moët)</v>
          </cell>
          <cell r="E3714" t="str">
            <v>CS</v>
          </cell>
          <cell r="F3714">
            <v>1</v>
          </cell>
          <cell r="G3714" t="str">
            <v>20 cl x 24</v>
          </cell>
          <cell r="H3714" t="str">
            <v>S</v>
          </cell>
          <cell r="I3714" t="str">
            <v>France</v>
          </cell>
          <cell r="J3714" t="str">
            <v>France</v>
          </cell>
          <cell r="K3714" t="str">
            <v>Champagne</v>
          </cell>
          <cell r="L3714" t="str">
            <v>Champagne White</v>
          </cell>
          <cell r="M3714" t="str">
            <v>Better</v>
          </cell>
          <cell r="N3714">
            <v>205.35659999999999</v>
          </cell>
          <cell r="O3714">
            <v>17.100000000000001</v>
          </cell>
        </row>
        <row r="3715">
          <cell r="B3715">
            <v>46409</v>
          </cell>
          <cell r="C3715" t="str">
            <v>MOET&amp;CHANDON MINI ROSE 20x24</v>
          </cell>
          <cell r="D3715" t="str">
            <v>Moët &amp; Chandon Rosé Impérial (Mini-Moët Rosé)</v>
          </cell>
          <cell r="E3715" t="str">
            <v>CS</v>
          </cell>
          <cell r="F3715">
            <v>1</v>
          </cell>
          <cell r="G3715" t="str">
            <v>20 cl x 24</v>
          </cell>
          <cell r="H3715" t="str">
            <v>S</v>
          </cell>
          <cell r="I3715" t="str">
            <v>France</v>
          </cell>
          <cell r="J3715" t="str">
            <v>France</v>
          </cell>
          <cell r="K3715" t="str">
            <v>Champagne</v>
          </cell>
          <cell r="L3715" t="str">
            <v>Champagne Rose</v>
          </cell>
          <cell r="M3715" t="str">
            <v>Best</v>
          </cell>
          <cell r="N3715">
            <v>246.8904</v>
          </cell>
          <cell r="O3715">
            <v>17.100000000000001</v>
          </cell>
        </row>
        <row r="3716">
          <cell r="B3716">
            <v>11129</v>
          </cell>
          <cell r="C3716" t="str">
            <v>MOET BRUT IMPERIAL 37.5X12</v>
          </cell>
          <cell r="D3716" t="str">
            <v>Moët &amp; Chandon Brut Impérial NV</v>
          </cell>
          <cell r="E3716" t="str">
            <v>EA</v>
          </cell>
          <cell r="F3716">
            <v>12</v>
          </cell>
          <cell r="G3716" t="str">
            <v>37.5 cl x 12</v>
          </cell>
          <cell r="H3716" t="str">
            <v>S</v>
          </cell>
          <cell r="I3716" t="str">
            <v>France</v>
          </cell>
          <cell r="J3716" t="str">
            <v>France</v>
          </cell>
          <cell r="K3716" t="str">
            <v>Champagne</v>
          </cell>
          <cell r="L3716" t="str">
            <v>Champagne White</v>
          </cell>
          <cell r="M3716" t="str">
            <v>Better</v>
          </cell>
          <cell r="N3716">
            <v>15.284800000000001</v>
          </cell>
          <cell r="O3716">
            <v>1.3359000000000001</v>
          </cell>
        </row>
        <row r="3717">
          <cell r="B3717">
            <v>25631</v>
          </cell>
          <cell r="C3717" t="str">
            <v>MOET &amp; CHANDON ROSE 37.5x12</v>
          </cell>
          <cell r="D3717" t="str">
            <v>Moët &amp; Chandon Brut Rosé Impérial NV</v>
          </cell>
          <cell r="E3717" t="str">
            <v>EA</v>
          </cell>
          <cell r="F3717">
            <v>12</v>
          </cell>
          <cell r="G3717" t="str">
            <v>37.5 cl x 12</v>
          </cell>
          <cell r="H3717" t="str">
            <v>S</v>
          </cell>
          <cell r="I3717" t="str">
            <v>France</v>
          </cell>
          <cell r="J3717" t="str">
            <v>France</v>
          </cell>
          <cell r="K3717" t="str">
            <v>Champagne</v>
          </cell>
          <cell r="L3717" t="str">
            <v>Champagne Rose</v>
          </cell>
          <cell r="M3717" t="str">
            <v>Best</v>
          </cell>
          <cell r="N3717">
            <v>18.353999999999999</v>
          </cell>
          <cell r="O3717">
            <v>1.3359000000000001</v>
          </cell>
        </row>
        <row r="3718">
          <cell r="B3718">
            <v>19493</v>
          </cell>
          <cell r="C3718" t="str">
            <v>MOET &amp; CHANDON BRUT  150X3</v>
          </cell>
          <cell r="D3718" t="str">
            <v>Moet &amp; Chandon Brut Impérial NV</v>
          </cell>
          <cell r="E3718" t="str">
            <v>EA</v>
          </cell>
          <cell r="F3718">
            <v>3</v>
          </cell>
          <cell r="G3718" t="str">
            <v>1.5 lt x 3</v>
          </cell>
          <cell r="H3718" t="str">
            <v>S</v>
          </cell>
          <cell r="I3718" t="str">
            <v>France</v>
          </cell>
          <cell r="J3718" t="str">
            <v>France</v>
          </cell>
          <cell r="K3718" t="str">
            <v>Champagne</v>
          </cell>
          <cell r="L3718" t="str">
            <v>Sparkling White</v>
          </cell>
          <cell r="M3718" t="str">
            <v>Better</v>
          </cell>
          <cell r="N3718">
            <v>54.245600000000003</v>
          </cell>
          <cell r="O3718">
            <v>5.3437999999999999</v>
          </cell>
        </row>
        <row r="3719">
          <cell r="B3719">
            <v>20485</v>
          </cell>
          <cell r="C3719" t="str">
            <v>MOET &amp; CHANDON ROSE NV 150X3</v>
          </cell>
          <cell r="D3719" t="str">
            <v>Moët &amp; Chandon Brut Rosé Impérial NV</v>
          </cell>
          <cell r="E3719" t="str">
            <v>EA</v>
          </cell>
          <cell r="F3719">
            <v>3</v>
          </cell>
          <cell r="G3719" t="str">
            <v>1.5 lt x 3</v>
          </cell>
          <cell r="H3719" t="str">
            <v>S</v>
          </cell>
          <cell r="I3719" t="str">
            <v>France</v>
          </cell>
          <cell r="J3719" t="str">
            <v>France</v>
          </cell>
          <cell r="K3719" t="str">
            <v>Champagne</v>
          </cell>
          <cell r="L3719" t="str">
            <v>Champagne Rose</v>
          </cell>
          <cell r="M3719" t="str">
            <v>Best</v>
          </cell>
          <cell r="N3719">
            <v>65.538899999999998</v>
          </cell>
          <cell r="O3719">
            <v>5.3437999999999999</v>
          </cell>
        </row>
        <row r="3720">
          <cell r="B3720">
            <v>24152</v>
          </cell>
          <cell r="C3720" t="str">
            <v>MOET VINTAGE 150X3</v>
          </cell>
          <cell r="D3720" t="str">
            <v>Moët &amp; Chandon Grand Vintage</v>
          </cell>
          <cell r="E3720" t="str">
            <v>EA</v>
          </cell>
          <cell r="F3720">
            <v>3</v>
          </cell>
          <cell r="G3720" t="str">
            <v>1.5 lt x 3</v>
          </cell>
          <cell r="H3720" t="str">
            <v>S</v>
          </cell>
          <cell r="I3720" t="str">
            <v>France</v>
          </cell>
          <cell r="J3720" t="str">
            <v>France</v>
          </cell>
          <cell r="K3720" t="str">
            <v>Champagne</v>
          </cell>
          <cell r="L3720" t="str">
            <v>Champagne White</v>
          </cell>
          <cell r="M3720" t="str">
            <v>Better</v>
          </cell>
          <cell r="N3720">
            <v>91.835599999999999</v>
          </cell>
          <cell r="O3720">
            <v>5.3437999999999999</v>
          </cell>
        </row>
        <row r="3721">
          <cell r="B3721">
            <v>74941</v>
          </cell>
          <cell r="C3721" t="str">
            <v>MOET VINTAGE ROSE 12 150X3</v>
          </cell>
          <cell r="D3721" t="str">
            <v>Moet &amp; Chandon Grand Vintage Rose 2012</v>
          </cell>
          <cell r="E3721" t="str">
            <v>EA</v>
          </cell>
          <cell r="F3721">
            <v>3</v>
          </cell>
          <cell r="G3721" t="str">
            <v>1.5 lt x 3</v>
          </cell>
          <cell r="H3721" t="str">
            <v>S</v>
          </cell>
          <cell r="I3721" t="str">
            <v>France</v>
          </cell>
          <cell r="J3721" t="str">
            <v>France</v>
          </cell>
          <cell r="K3721" t="str">
            <v>Champagne</v>
          </cell>
          <cell r="L3721" t="str">
            <v>Champagne Rose</v>
          </cell>
          <cell r="M3721" t="str">
            <v>Best</v>
          </cell>
          <cell r="N3721">
            <v>94.425600000000003</v>
          </cell>
          <cell r="O3721">
            <v>5.3437999999999999</v>
          </cell>
        </row>
        <row r="3722">
          <cell r="B3722">
            <v>20690</v>
          </cell>
          <cell r="C3722" t="str">
            <v>MOET &amp; CHANDON BRUT 3Lx1</v>
          </cell>
          <cell r="D3722" t="str">
            <v>Moët &amp; Chandon Brut Impérial NV</v>
          </cell>
          <cell r="E3722" t="str">
            <v>EA</v>
          </cell>
          <cell r="F3722">
            <v>1</v>
          </cell>
          <cell r="G3722" t="str">
            <v>3 lt x 1</v>
          </cell>
          <cell r="H3722" t="str">
            <v>S</v>
          </cell>
          <cell r="I3722" t="str">
            <v>France</v>
          </cell>
          <cell r="J3722" t="str">
            <v>France</v>
          </cell>
          <cell r="K3722" t="str">
            <v>Champagne</v>
          </cell>
          <cell r="L3722" t="str">
            <v>Champagne White</v>
          </cell>
          <cell r="M3722" t="str">
            <v>Better</v>
          </cell>
          <cell r="N3722">
            <v>223.36779999999999</v>
          </cell>
          <cell r="O3722">
            <v>10.6875</v>
          </cell>
        </row>
        <row r="3723">
          <cell r="B3723">
            <v>42257</v>
          </cell>
          <cell r="C3723" t="str">
            <v>MOET &amp; CHANDON ROSE NV 3LX1</v>
          </cell>
          <cell r="D3723" t="str">
            <v>Moët &amp; Chandon Brut Rosé Impérial NV</v>
          </cell>
          <cell r="E3723" t="str">
            <v>CS</v>
          </cell>
          <cell r="F3723">
            <v>1</v>
          </cell>
          <cell r="G3723" t="str">
            <v>3 lt x 1</v>
          </cell>
          <cell r="H3723" t="str">
            <v>S</v>
          </cell>
          <cell r="I3723" t="str">
            <v>France</v>
          </cell>
          <cell r="J3723" t="str">
            <v>France</v>
          </cell>
          <cell r="K3723" t="str">
            <v>Champagne</v>
          </cell>
          <cell r="L3723" t="str">
            <v>Champagne Rose</v>
          </cell>
          <cell r="M3723" t="str">
            <v>Branded</v>
          </cell>
          <cell r="N3723">
            <v>289.01780000000002</v>
          </cell>
          <cell r="O3723">
            <v>10.6875</v>
          </cell>
        </row>
        <row r="3724">
          <cell r="B3724">
            <v>74942</v>
          </cell>
          <cell r="C3724" t="str">
            <v>MOET VINTAGE 12 300X1</v>
          </cell>
          <cell r="D3724" t="str">
            <v>Moet &amp; Chandon Grand Vintage Brut 2012</v>
          </cell>
          <cell r="E3724" t="str">
            <v>EA</v>
          </cell>
          <cell r="F3724">
            <v>1</v>
          </cell>
          <cell r="G3724" t="str">
            <v>3 lt x 1</v>
          </cell>
          <cell r="H3724" t="str">
            <v>S</v>
          </cell>
          <cell r="I3724" t="str">
            <v>France</v>
          </cell>
          <cell r="J3724" t="str">
            <v>France</v>
          </cell>
          <cell r="K3724" t="str">
            <v>Champagne</v>
          </cell>
          <cell r="L3724" t="str">
            <v>Champagne White</v>
          </cell>
          <cell r="M3724" t="str">
            <v>Best</v>
          </cell>
          <cell r="N3724">
            <v>281.59629999999999</v>
          </cell>
          <cell r="O3724">
            <v>10.6875</v>
          </cell>
        </row>
        <row r="3725">
          <cell r="B3725">
            <v>41686</v>
          </cell>
          <cell r="C3725" t="str">
            <v>MOET 92 02 12 TRIO 75X3</v>
          </cell>
          <cell r="D3725" t="str">
            <v>Moet &amp; Chandon Grand Vintage trio box (1992, 2002, 2012)</v>
          </cell>
          <cell r="E3725" t="str">
            <v>CS</v>
          </cell>
          <cell r="F3725">
            <v>1</v>
          </cell>
          <cell r="G3725" t="str">
            <v>75 cl x 3</v>
          </cell>
          <cell r="H3725" t="str">
            <v>S</v>
          </cell>
          <cell r="I3725" t="str">
            <v>France</v>
          </cell>
          <cell r="J3725" t="str">
            <v>France</v>
          </cell>
          <cell r="K3725" t="str">
            <v>Champagne</v>
          </cell>
          <cell r="L3725" t="str">
            <v>Champagne White</v>
          </cell>
          <cell r="M3725" t="str">
            <v>Best</v>
          </cell>
          <cell r="N3725">
            <v>205.8544</v>
          </cell>
          <cell r="O3725">
            <v>8.0155999999999992</v>
          </cell>
        </row>
        <row r="3726">
          <cell r="B3726">
            <v>41687</v>
          </cell>
          <cell r="C3726" t="str">
            <v>MOET 02 12 ROSE 12 TRIO 75X3</v>
          </cell>
          <cell r="D3726" t="str">
            <v>Moet &amp; Chandon Grand Vintage trio box (2002, 2012, Rose 2012)</v>
          </cell>
          <cell r="E3726" t="str">
            <v>CS</v>
          </cell>
          <cell r="F3726">
            <v>1</v>
          </cell>
          <cell r="G3726" t="str">
            <v>75 cl x 3</v>
          </cell>
          <cell r="H3726" t="str">
            <v>S</v>
          </cell>
          <cell r="I3726" t="str">
            <v>France</v>
          </cell>
          <cell r="J3726" t="str">
            <v>France</v>
          </cell>
          <cell r="K3726" t="str">
            <v>Champagne</v>
          </cell>
          <cell r="L3726" t="str">
            <v>Champagne White</v>
          </cell>
          <cell r="M3726" t="str">
            <v>Best</v>
          </cell>
          <cell r="N3726">
            <v>136.95439999999999</v>
          </cell>
          <cell r="O3726">
            <v>8.0155999999999992</v>
          </cell>
        </row>
        <row r="3727">
          <cell r="B3727">
            <v>41688</v>
          </cell>
          <cell r="C3727" t="str">
            <v>MOET 02 09  ROSE 09 TRIO 75X3</v>
          </cell>
          <cell r="D3727" t="str">
            <v>Moet &amp; Chandon Grand Vintage trio box (2002, 2009, Rose 2009)</v>
          </cell>
          <cell r="E3727" t="str">
            <v>CS</v>
          </cell>
          <cell r="F3727">
            <v>1</v>
          </cell>
          <cell r="G3727" t="str">
            <v>75 cl x 3</v>
          </cell>
          <cell r="H3727" t="str">
            <v>S</v>
          </cell>
          <cell r="I3727" t="str">
            <v>France</v>
          </cell>
          <cell r="J3727" t="str">
            <v>France</v>
          </cell>
          <cell r="K3727" t="str">
            <v>Champagne</v>
          </cell>
          <cell r="L3727" t="str">
            <v>Champagne White</v>
          </cell>
          <cell r="M3727" t="str">
            <v>Best</v>
          </cell>
          <cell r="N3727">
            <v>136.95439999999999</v>
          </cell>
          <cell r="O3727">
            <v>8.0155999999999992</v>
          </cell>
        </row>
        <row r="3728">
          <cell r="B3728">
            <v>76110</v>
          </cell>
          <cell r="C3728" t="str">
            <v>MOET COLLECTION 98 75X1</v>
          </cell>
          <cell r="D3728" t="str">
            <v>Moet &amp; Chandon Brut Grand Vintage Collection 1998</v>
          </cell>
          <cell r="E3728" t="str">
            <v>EA</v>
          </cell>
          <cell r="F3728">
            <v>1</v>
          </cell>
          <cell r="G3728" t="str">
            <v>75 cl x 1</v>
          </cell>
          <cell r="H3728" t="str">
            <v>S</v>
          </cell>
          <cell r="I3728" t="str">
            <v>France</v>
          </cell>
          <cell r="J3728" t="str">
            <v>France</v>
          </cell>
          <cell r="K3728" t="str">
            <v>Champagne</v>
          </cell>
          <cell r="L3728" t="str">
            <v>Champagne White</v>
          </cell>
          <cell r="M3728" t="str">
            <v>Best</v>
          </cell>
          <cell r="N3728">
            <v>62.138100000000001</v>
          </cell>
          <cell r="O3728">
            <v>2.6718999999999999</v>
          </cell>
        </row>
        <row r="3729">
          <cell r="B3729">
            <v>76111</v>
          </cell>
          <cell r="C3729" t="str">
            <v>MOET COLLECTION 00 75X1</v>
          </cell>
          <cell r="D3729" t="str">
            <v>Moet &amp; Chandon Brut Grand Vintage Collection 2000</v>
          </cell>
          <cell r="E3729" t="str">
            <v>EA</v>
          </cell>
          <cell r="F3729">
            <v>1</v>
          </cell>
          <cell r="G3729" t="str">
            <v>75 cl x 1</v>
          </cell>
          <cell r="H3729" t="str">
            <v>S</v>
          </cell>
          <cell r="I3729" t="str">
            <v>France</v>
          </cell>
          <cell r="J3729" t="str">
            <v>France</v>
          </cell>
          <cell r="K3729" t="str">
            <v>Champagne</v>
          </cell>
          <cell r="L3729" t="str">
            <v>Champagne White</v>
          </cell>
          <cell r="M3729" t="str">
            <v>Best</v>
          </cell>
          <cell r="N3729">
            <v>62.138100000000001</v>
          </cell>
          <cell r="O3729">
            <v>2.6718999999999999</v>
          </cell>
        </row>
        <row r="3730">
          <cell r="B3730">
            <v>76112</v>
          </cell>
          <cell r="C3730" t="str">
            <v>MOET COLLECTION 95 75X1</v>
          </cell>
          <cell r="D3730" t="str">
            <v>Moet &amp; Chandon Brut Grand Vintage Collection 1995</v>
          </cell>
          <cell r="E3730" t="str">
            <v>EA</v>
          </cell>
          <cell r="F3730">
            <v>1</v>
          </cell>
          <cell r="G3730" t="str">
            <v>75 cl x 1</v>
          </cell>
          <cell r="H3730" t="str">
            <v>S</v>
          </cell>
          <cell r="I3730" t="str">
            <v>France</v>
          </cell>
          <cell r="J3730" t="str">
            <v>France</v>
          </cell>
          <cell r="K3730" t="str">
            <v>Champagne</v>
          </cell>
          <cell r="L3730" t="str">
            <v>Champagne White</v>
          </cell>
          <cell r="M3730" t="str">
            <v>Best</v>
          </cell>
          <cell r="N3730">
            <v>107.63809999999999</v>
          </cell>
          <cell r="O3730">
            <v>2.6718999999999999</v>
          </cell>
        </row>
        <row r="3731">
          <cell r="B3731">
            <v>76113</v>
          </cell>
          <cell r="C3731" t="str">
            <v>MOET COLLECTION 93 75X1</v>
          </cell>
          <cell r="D3731" t="str">
            <v>Moet &amp; Chandon Brut Grand Vintage Collection 1993</v>
          </cell>
          <cell r="E3731" t="str">
            <v>EA</v>
          </cell>
          <cell r="F3731">
            <v>1</v>
          </cell>
          <cell r="G3731" t="str">
            <v>75 cl x 1</v>
          </cell>
          <cell r="H3731" t="str">
            <v>S</v>
          </cell>
          <cell r="I3731" t="str">
            <v>France</v>
          </cell>
          <cell r="J3731" t="str">
            <v>France</v>
          </cell>
          <cell r="K3731" t="str">
            <v>Champagne</v>
          </cell>
          <cell r="L3731" t="str">
            <v>Champagne White</v>
          </cell>
          <cell r="M3731" t="str">
            <v>Best</v>
          </cell>
          <cell r="N3731">
            <v>107.63809999999999</v>
          </cell>
          <cell r="O3731">
            <v>2.6718999999999999</v>
          </cell>
        </row>
        <row r="3732">
          <cell r="B3732">
            <v>76114</v>
          </cell>
          <cell r="C3732" t="str">
            <v>MOET COLLECTION ROSE 98 75X1</v>
          </cell>
          <cell r="D3732" t="str">
            <v>Moet &amp; Chandon Grand Vintage Rose 1998</v>
          </cell>
          <cell r="E3732" t="str">
            <v>EA</v>
          </cell>
          <cell r="F3732">
            <v>1</v>
          </cell>
          <cell r="G3732" t="str">
            <v>75 cl x 1</v>
          </cell>
          <cell r="H3732" t="str">
            <v>S</v>
          </cell>
          <cell r="I3732" t="str">
            <v>France</v>
          </cell>
          <cell r="J3732" t="str">
            <v>France</v>
          </cell>
          <cell r="K3732" t="str">
            <v>Champagne</v>
          </cell>
          <cell r="L3732" t="str">
            <v>Champagne Rose</v>
          </cell>
          <cell r="M3732" t="str">
            <v>Best</v>
          </cell>
          <cell r="N3732">
            <v>102.04810000000001</v>
          </cell>
          <cell r="O3732">
            <v>2.6718999999999999</v>
          </cell>
        </row>
        <row r="3733">
          <cell r="B3733">
            <v>76115</v>
          </cell>
          <cell r="C3733" t="str">
            <v>MOET COLLECTION 99 75X1</v>
          </cell>
          <cell r="D3733" t="str">
            <v>Moet &amp; Chandon Brut Grand Vintage Collection 1999</v>
          </cell>
          <cell r="E3733" t="str">
            <v>EA</v>
          </cell>
          <cell r="F3733">
            <v>1</v>
          </cell>
          <cell r="G3733" t="str">
            <v>75 cl x 1</v>
          </cell>
          <cell r="H3733" t="str">
            <v>S</v>
          </cell>
          <cell r="I3733" t="str">
            <v>France</v>
          </cell>
          <cell r="J3733" t="str">
            <v>France</v>
          </cell>
          <cell r="K3733" t="str">
            <v>Champagne</v>
          </cell>
          <cell r="L3733" t="str">
            <v>Champagne White</v>
          </cell>
          <cell r="M3733" t="str">
            <v>Best</v>
          </cell>
          <cell r="N3733">
            <v>62.138100000000001</v>
          </cell>
          <cell r="O3733">
            <v>2.6718999999999999</v>
          </cell>
        </row>
        <row r="3734">
          <cell r="B3734">
            <v>42581</v>
          </cell>
          <cell r="C3734" t="str">
            <v>MOET&amp;CHANDON IMPERIAL 6Lx1</v>
          </cell>
          <cell r="D3734" t="str">
            <v>Moët &amp; Chandon Impérial Brut</v>
          </cell>
          <cell r="E3734" t="str">
            <v>EA</v>
          </cell>
          <cell r="F3734">
            <v>1</v>
          </cell>
          <cell r="G3734" t="str">
            <v>6 lt x 1</v>
          </cell>
          <cell r="H3734" t="str">
            <v>U</v>
          </cell>
          <cell r="I3734" t="str">
            <v>France</v>
          </cell>
          <cell r="J3734" t="str">
            <v>France</v>
          </cell>
          <cell r="K3734" t="str">
            <v>Champagne</v>
          </cell>
          <cell r="L3734" t="str">
            <v>Champagne White</v>
          </cell>
          <cell r="M3734" t="str">
            <v>Better</v>
          </cell>
          <cell r="N3734">
            <v>402.27100000000002</v>
          </cell>
          <cell r="O3734">
            <v>21.375</v>
          </cell>
        </row>
        <row r="3735">
          <cell r="B3735">
            <v>46397</v>
          </cell>
          <cell r="C3735" t="str">
            <v>KRUG ROSE GIFT B 37.5X6</v>
          </cell>
          <cell r="D3735" t="str">
            <v>Krug Rose Gift Pack halves NV</v>
          </cell>
          <cell r="E3735" t="str">
            <v>EA</v>
          </cell>
          <cell r="F3735">
            <v>6</v>
          </cell>
          <cell r="G3735" t="str">
            <v>37.5 cl x 6</v>
          </cell>
          <cell r="H3735" t="str">
            <v>S</v>
          </cell>
          <cell r="I3735" t="str">
            <v>France</v>
          </cell>
          <cell r="J3735" t="str">
            <v>France</v>
          </cell>
          <cell r="K3735" t="str">
            <v>France</v>
          </cell>
          <cell r="L3735" t="str">
            <v>Sparkling Rose</v>
          </cell>
          <cell r="M3735" t="str">
            <v>Better</v>
          </cell>
          <cell r="N3735">
            <v>125.43729999999999</v>
          </cell>
          <cell r="O3735">
            <v>1.3359000000000001</v>
          </cell>
        </row>
        <row r="3736">
          <cell r="B3736">
            <v>46095</v>
          </cell>
          <cell r="C3736" t="str">
            <v>VEUVE CLIQ YELLOW 15LX1</v>
          </cell>
          <cell r="D3736" t="str">
            <v>Veuve Cliquot Yellow Label Brut NV Nebuchadnezzar</v>
          </cell>
          <cell r="E3736" t="str">
            <v>EA</v>
          </cell>
          <cell r="F3736">
            <v>1</v>
          </cell>
          <cell r="G3736" t="str">
            <v>1500 cl x 1</v>
          </cell>
          <cell r="H3736" t="str">
            <v>S</v>
          </cell>
          <cell r="I3736" t="str">
            <v>France</v>
          </cell>
          <cell r="J3736" t="str">
            <v>France</v>
          </cell>
          <cell r="K3736" t="str">
            <v>Champagne</v>
          </cell>
          <cell r="L3736" t="str">
            <v>Champagne White</v>
          </cell>
          <cell r="M3736" t="str">
            <v>Best</v>
          </cell>
          <cell r="N3736">
            <v>1559.1594</v>
          </cell>
          <cell r="O3736">
            <v>53.4375</v>
          </cell>
        </row>
        <row r="3737">
          <cell r="B3737">
            <v>29621</v>
          </cell>
          <cell r="C3737" t="str">
            <v>MOET NECTAR IMP ROSE 150X3</v>
          </cell>
          <cell r="D3737" t="str">
            <v>Moët &amp; Chandon Nectar Impérial Rosé</v>
          </cell>
          <cell r="E3737" t="str">
            <v>EA</v>
          </cell>
          <cell r="F3737">
            <v>3</v>
          </cell>
          <cell r="G3737" t="str">
            <v>150cl x 3</v>
          </cell>
          <cell r="H3737" t="str">
            <v>S</v>
          </cell>
          <cell r="I3737" t="str">
            <v>France</v>
          </cell>
          <cell r="J3737" t="str">
            <v>France</v>
          </cell>
          <cell r="K3737" t="str">
            <v>Champagne</v>
          </cell>
          <cell r="L3737" t="str">
            <v>Champagne White</v>
          </cell>
          <cell r="M3737" t="str">
            <v>Best</v>
          </cell>
          <cell r="N3737">
            <v>83.321299999999994</v>
          </cell>
          <cell r="O3737">
            <v>5.3437999999999999</v>
          </cell>
        </row>
        <row r="3738">
          <cell r="B3738">
            <v>41755</v>
          </cell>
          <cell r="C3738" t="str">
            <v>VEUVE CLICQUOT BRUT GIFT 1.5X3</v>
          </cell>
          <cell r="D3738" t="str">
            <v>Veuve Clicquot Yellow Label Brut NV (Gift Pack)</v>
          </cell>
          <cell r="E3738" t="str">
            <v>EA</v>
          </cell>
          <cell r="F3738">
            <v>3</v>
          </cell>
          <cell r="G3738" t="str">
            <v>150cl x 3</v>
          </cell>
          <cell r="H3738" t="str">
            <v>S</v>
          </cell>
          <cell r="I3738" t="str">
            <v>France</v>
          </cell>
          <cell r="J3738" t="str">
            <v>France</v>
          </cell>
          <cell r="K3738" t="str">
            <v>Champagne</v>
          </cell>
          <cell r="L3738" t="str">
            <v>Champagne White</v>
          </cell>
          <cell r="M3738" t="str">
            <v>Best</v>
          </cell>
          <cell r="N3738">
            <v>60.445099999999996</v>
          </cell>
          <cell r="O3738">
            <v>5.3437999999999999</v>
          </cell>
        </row>
        <row r="3739">
          <cell r="B3739">
            <v>41756</v>
          </cell>
          <cell r="C3739" t="str">
            <v>MOET &amp; CHANDON BRUT GIFT 1.5X3</v>
          </cell>
          <cell r="D3739" t="str">
            <v>Moët &amp; Chandon Brut Impérial NV (Gift Pack)</v>
          </cell>
          <cell r="E3739" t="str">
            <v>EA</v>
          </cell>
          <cell r="F3739">
            <v>3</v>
          </cell>
          <cell r="G3739" t="str">
            <v>150cl x 3</v>
          </cell>
          <cell r="H3739" t="str">
            <v>S</v>
          </cell>
          <cell r="I3739" t="str">
            <v>France</v>
          </cell>
          <cell r="J3739" t="str">
            <v>France</v>
          </cell>
          <cell r="K3739" t="str">
            <v>Champagne</v>
          </cell>
          <cell r="L3739" t="str">
            <v>Champagne White</v>
          </cell>
          <cell r="M3739" t="str">
            <v>Better</v>
          </cell>
          <cell r="N3739">
            <v>52.9251</v>
          </cell>
          <cell r="O3739">
            <v>5.3437999999999999</v>
          </cell>
        </row>
        <row r="3740">
          <cell r="B3740">
            <v>22815</v>
          </cell>
          <cell r="C3740" t="str">
            <v>WOODBRIDGE CABERNET 75x6</v>
          </cell>
          <cell r="D3740" t="str">
            <v>Woodbridge by Robert Mondavi Cabernet Sauvignon, California</v>
          </cell>
          <cell r="E3740" t="str">
            <v>EA</v>
          </cell>
          <cell r="F3740">
            <v>6</v>
          </cell>
          <cell r="G3740" t="str">
            <v>75 cl x 6</v>
          </cell>
          <cell r="H3740" t="str">
            <v>S</v>
          </cell>
          <cell r="I3740" t="str">
            <v>United States</v>
          </cell>
          <cell r="J3740" t="str">
            <v>USA</v>
          </cell>
          <cell r="K3740" t="str">
            <v>California</v>
          </cell>
          <cell r="L3740" t="str">
            <v>Still Red</v>
          </cell>
          <cell r="M3740" t="str">
            <v>Good</v>
          </cell>
          <cell r="N3740">
            <v>4.4927000000000001</v>
          </cell>
          <cell r="O3740">
            <v>2.6718999999999999</v>
          </cell>
        </row>
        <row r="3741">
          <cell r="B3741">
            <v>22816</v>
          </cell>
          <cell r="C3741" t="str">
            <v>WOODBRIDGE CHARDONNAY 75X6</v>
          </cell>
          <cell r="D3741" t="str">
            <v>Woodbridge by Robert Mondavi Chardonnay, California</v>
          </cell>
          <cell r="E3741" t="str">
            <v>EA</v>
          </cell>
          <cell r="F3741">
            <v>6</v>
          </cell>
          <cell r="G3741" t="str">
            <v>75 cl x 6</v>
          </cell>
          <cell r="H3741" t="str">
            <v>S</v>
          </cell>
          <cell r="I3741" t="str">
            <v>United States</v>
          </cell>
          <cell r="J3741" t="str">
            <v>USA</v>
          </cell>
          <cell r="K3741" t="str">
            <v>California</v>
          </cell>
          <cell r="L3741" t="str">
            <v>Still White</v>
          </cell>
          <cell r="M3741" t="str">
            <v>Good</v>
          </cell>
          <cell r="N3741">
            <v>4.4927000000000001</v>
          </cell>
          <cell r="O3741">
            <v>2.6718999999999999</v>
          </cell>
        </row>
        <row r="3742">
          <cell r="B3742">
            <v>44161</v>
          </cell>
          <cell r="C3742" t="str">
            <v>STONELEIGHT SAUV B 75X6</v>
          </cell>
          <cell r="D3742" t="str">
            <v>Stoneleigh Sauvignon Blanc (Stonegate Only)</v>
          </cell>
          <cell r="E3742" t="str">
            <v>EA</v>
          </cell>
          <cell r="F3742">
            <v>6</v>
          </cell>
          <cell r="G3742" t="str">
            <v>75 cl x 6</v>
          </cell>
          <cell r="H3742" t="str">
            <v>U</v>
          </cell>
          <cell r="I3742" t="str">
            <v>New Zealand</v>
          </cell>
          <cell r="J3742" t="str">
            <v>New Zealand</v>
          </cell>
          <cell r="K3742" t="str">
            <v>Marlborough</v>
          </cell>
          <cell r="L3742" t="str">
            <v>Still White</v>
          </cell>
          <cell r="M3742" t="str">
            <v>Good</v>
          </cell>
          <cell r="N3742">
            <v>3.6745000000000001</v>
          </cell>
          <cell r="O3742">
            <v>2.7787999999999999</v>
          </cell>
        </row>
        <row r="3743">
          <cell r="B3743">
            <v>44509</v>
          </cell>
          <cell r="C3743" t="str">
            <v>CASTILLO IBIZA ROSE 75X6</v>
          </cell>
          <cell r="D3743" t="str">
            <v>Castillo de Ibiza Tempranillo-Garnacha, Navarra</v>
          </cell>
          <cell r="E3743" t="str">
            <v>EA</v>
          </cell>
          <cell r="F3743">
            <v>6</v>
          </cell>
          <cell r="G3743" t="str">
            <v>75 cl x 6</v>
          </cell>
          <cell r="H3743" t="str">
            <v>S</v>
          </cell>
          <cell r="I3743" t="str">
            <v>Spain</v>
          </cell>
          <cell r="J3743" t="str">
            <v>Spain</v>
          </cell>
          <cell r="K3743" t="str">
            <v>Spain</v>
          </cell>
          <cell r="L3743" t="str">
            <v>Still Rose</v>
          </cell>
          <cell r="M3743" t="str">
            <v>Better</v>
          </cell>
          <cell r="N3743">
            <v>5.8163999999999998</v>
          </cell>
          <cell r="O3743">
            <v>2.6718999999999999</v>
          </cell>
        </row>
        <row r="3744">
          <cell r="B3744">
            <v>46262</v>
          </cell>
          <cell r="C3744" t="str">
            <v>FW ALTO CANTENAC BROWN 22 75X6</v>
          </cell>
          <cell r="D3744" t="str">
            <v>Alto de Cantenac Brown 2022</v>
          </cell>
          <cell r="E3744" t="str">
            <v>EA</v>
          </cell>
          <cell r="F3744">
            <v>6</v>
          </cell>
          <cell r="G3744" t="str">
            <v>75 cl x 6</v>
          </cell>
          <cell r="H3744" t="str">
            <v>S</v>
          </cell>
          <cell r="I3744" t="str">
            <v>France</v>
          </cell>
          <cell r="J3744" t="str">
            <v>France</v>
          </cell>
          <cell r="K3744" t="str">
            <v>France</v>
          </cell>
          <cell r="L3744" t="str">
            <v>Still White</v>
          </cell>
          <cell r="M3744" t="str">
            <v>Fine Wine</v>
          </cell>
          <cell r="N3744">
            <v>59.435000000000002</v>
          </cell>
          <cell r="O3744">
            <v>2.6718999999999999</v>
          </cell>
        </row>
        <row r="3745">
          <cell r="B3745">
            <v>46263</v>
          </cell>
          <cell r="C3745" t="str">
            <v>FW CHATEAU CLINET 14 75X6</v>
          </cell>
          <cell r="D3745" t="str">
            <v>Chateau Clinet 2014</v>
          </cell>
          <cell r="E3745" t="str">
            <v>EA</v>
          </cell>
          <cell r="F3745">
            <v>6</v>
          </cell>
          <cell r="G3745" t="str">
            <v>75 cl x 6</v>
          </cell>
          <cell r="H3745" t="str">
            <v>S</v>
          </cell>
          <cell r="I3745" t="str">
            <v>France</v>
          </cell>
          <cell r="J3745" t="str">
            <v>France</v>
          </cell>
          <cell r="K3745" t="str">
            <v>France</v>
          </cell>
          <cell r="L3745" t="str">
            <v>Still Red</v>
          </cell>
          <cell r="M3745" t="str">
            <v>Fine Wine</v>
          </cell>
          <cell r="N3745">
            <v>59.435000000000002</v>
          </cell>
          <cell r="O3745">
            <v>2.6718999999999999</v>
          </cell>
        </row>
        <row r="3746">
          <cell r="B3746">
            <v>35058</v>
          </cell>
          <cell r="C3746" t="str">
            <v>ST HALLET BUTCHERS SHIRAZ 75X6</v>
          </cell>
          <cell r="D3746" t="str">
            <v>St Hallett Butcher's Cart Shiraz, Barossa</v>
          </cell>
          <cell r="E3746" t="str">
            <v>EA</v>
          </cell>
          <cell r="F3746">
            <v>6</v>
          </cell>
          <cell r="G3746" t="str">
            <v>75 cl x 6</v>
          </cell>
          <cell r="H3746" t="str">
            <v>S</v>
          </cell>
          <cell r="I3746" t="str">
            <v>Australia</v>
          </cell>
          <cell r="J3746" t="str">
            <v>Australia</v>
          </cell>
          <cell r="K3746" t="str">
            <v>South Australia</v>
          </cell>
          <cell r="L3746" t="str">
            <v>Still Red</v>
          </cell>
          <cell r="M3746" t="str">
            <v>Better</v>
          </cell>
          <cell r="N3746">
            <v>9.4511000000000003</v>
          </cell>
          <cell r="O3746">
            <v>2.6718999999999999</v>
          </cell>
        </row>
        <row r="3747">
          <cell r="B3747">
            <v>35059</v>
          </cell>
          <cell r="C3747" t="str">
            <v>ST HALLETT EDEN RIESLING 75X6</v>
          </cell>
          <cell r="D3747" t="str">
            <v>St Hallett Riesling, Eden Valley</v>
          </cell>
          <cell r="E3747" t="str">
            <v>EA</v>
          </cell>
          <cell r="F3747">
            <v>6</v>
          </cell>
          <cell r="G3747" t="str">
            <v>75 cl x 6</v>
          </cell>
          <cell r="H3747" t="str">
            <v>S</v>
          </cell>
          <cell r="I3747" t="str">
            <v>Australia</v>
          </cell>
          <cell r="J3747" t="str">
            <v>Australia</v>
          </cell>
          <cell r="K3747" t="str">
            <v>South Australia</v>
          </cell>
          <cell r="L3747" t="str">
            <v>Still White</v>
          </cell>
          <cell r="M3747" t="str">
            <v>Better</v>
          </cell>
          <cell r="N3747">
            <v>8.1060999999999996</v>
          </cell>
          <cell r="O3747">
            <v>2.6718999999999999</v>
          </cell>
        </row>
        <row r="3748">
          <cell r="B3748">
            <v>35057</v>
          </cell>
          <cell r="C3748" t="str">
            <v>ST HALLETT BACKWELL 75X6</v>
          </cell>
          <cell r="D3748" t="str">
            <v>St Hallett Blackwell Shiraz, Barossa</v>
          </cell>
          <cell r="E3748" t="str">
            <v>EA</v>
          </cell>
          <cell r="F3748">
            <v>6</v>
          </cell>
          <cell r="G3748" t="str">
            <v>75 cl x 6</v>
          </cell>
          <cell r="H3748" t="str">
            <v>S</v>
          </cell>
          <cell r="I3748" t="str">
            <v>Australia</v>
          </cell>
          <cell r="J3748" t="str">
            <v>Australia</v>
          </cell>
          <cell r="K3748" t="str">
            <v>South Australia</v>
          </cell>
          <cell r="L3748" t="str">
            <v>Still Red</v>
          </cell>
          <cell r="M3748" t="str">
            <v>Best</v>
          </cell>
          <cell r="N3748">
            <v>14.0061</v>
          </cell>
          <cell r="O3748">
            <v>2.6718999999999999</v>
          </cell>
        </row>
        <row r="3749">
          <cell r="B3749">
            <v>72712</v>
          </cell>
          <cell r="C3749" t="str">
            <v>LI VELI PEZZO MORGANA 16 75X12</v>
          </cell>
          <cell r="D3749" t="str">
            <v>Li Veli Pezzo Morgana Salice Salentino DOC 2016</v>
          </cell>
          <cell r="E3749" t="str">
            <v>EA</v>
          </cell>
          <cell r="F3749">
            <v>12</v>
          </cell>
          <cell r="G3749" t="str">
            <v>75 cl x 12</v>
          </cell>
          <cell r="H3749" t="str">
            <v>U</v>
          </cell>
          <cell r="I3749" t="str">
            <v>Italy</v>
          </cell>
          <cell r="J3749" t="str">
            <v>Italy</v>
          </cell>
          <cell r="K3749" t="str">
            <v>Puglia</v>
          </cell>
          <cell r="L3749" t="str">
            <v>Still Red</v>
          </cell>
          <cell r="M3749" t="str">
            <v>Still Red Wine</v>
          </cell>
          <cell r="N3749">
            <v>6.8498999999999999</v>
          </cell>
          <cell r="O3749">
            <v>3.2063000000000001</v>
          </cell>
        </row>
        <row r="3750">
          <cell r="B3750">
            <v>42685</v>
          </cell>
          <cell r="C3750" t="str">
            <v>LI VELI PEZZO MORGANA 19 75X6</v>
          </cell>
          <cell r="D3750" t="str">
            <v>Li Veli Pezzo Morgana Salice Salentino DOC 2019</v>
          </cell>
          <cell r="E3750" t="str">
            <v>EA</v>
          </cell>
          <cell r="F3750">
            <v>6</v>
          </cell>
          <cell r="G3750" t="str">
            <v>75 cl x 6</v>
          </cell>
          <cell r="H3750" t="str">
            <v>U</v>
          </cell>
          <cell r="I3750" t="str">
            <v>Italy</v>
          </cell>
          <cell r="J3750" t="str">
            <v>Italy</v>
          </cell>
          <cell r="K3750" t="str">
            <v>Puglia</v>
          </cell>
          <cell r="L3750" t="str">
            <v>Still Red</v>
          </cell>
          <cell r="M3750" t="str">
            <v>Best</v>
          </cell>
          <cell r="N3750">
            <v>7.6496000000000004</v>
          </cell>
          <cell r="O3750">
            <v>2.6718999999999999</v>
          </cell>
        </row>
        <row r="3751">
          <cell r="B3751">
            <v>42686</v>
          </cell>
          <cell r="C3751" t="str">
            <v>LI VELI ORION PRIMITIVO21 75x6</v>
          </cell>
          <cell r="D3751" t="str">
            <v>Li Veli Orion Primitivo Salento IGT</v>
          </cell>
          <cell r="E3751" t="str">
            <v>EA</v>
          </cell>
          <cell r="F3751">
            <v>6</v>
          </cell>
          <cell r="G3751" t="str">
            <v>75 cl x 6</v>
          </cell>
          <cell r="H3751" t="str">
            <v>U</v>
          </cell>
          <cell r="I3751" t="str">
            <v>Italy</v>
          </cell>
          <cell r="J3751" t="str">
            <v>Italy</v>
          </cell>
          <cell r="K3751" t="str">
            <v>Puglia</v>
          </cell>
          <cell r="L3751" t="str">
            <v>Still Red</v>
          </cell>
          <cell r="M3751" t="str">
            <v>Good</v>
          </cell>
          <cell r="N3751">
            <v>4.5749000000000004</v>
          </cell>
          <cell r="O3751">
            <v>2.6718999999999999</v>
          </cell>
        </row>
        <row r="3752">
          <cell r="B3752">
            <v>42687</v>
          </cell>
          <cell r="C3752" t="str">
            <v>LI VELI FIANO 21 75x6</v>
          </cell>
          <cell r="D3752" t="str">
            <v>Li Veli Fiano Salento 2021</v>
          </cell>
          <cell r="E3752" t="str">
            <v>EA</v>
          </cell>
          <cell r="F3752">
            <v>6</v>
          </cell>
          <cell r="G3752" t="str">
            <v>75 cl x 6</v>
          </cell>
          <cell r="H3752" t="str">
            <v>U</v>
          </cell>
          <cell r="I3752" t="str">
            <v>Italy</v>
          </cell>
          <cell r="J3752" t="str">
            <v>Italy</v>
          </cell>
          <cell r="K3752" t="str">
            <v>Puglia</v>
          </cell>
          <cell r="L3752" t="str">
            <v>Still White</v>
          </cell>
          <cell r="M3752" t="str">
            <v>Good</v>
          </cell>
          <cell r="N3752">
            <v>4.1646999999999998</v>
          </cell>
          <cell r="O3752">
            <v>2.6718999999999999</v>
          </cell>
        </row>
        <row r="3753">
          <cell r="B3753">
            <v>45284</v>
          </cell>
          <cell r="C3753" t="str">
            <v>LI VELI ORION PRIMITIVO22 75X6</v>
          </cell>
          <cell r="D3753" t="str">
            <v>Li Veli Orion Primitivo Salento IGT 2022</v>
          </cell>
          <cell r="E3753" t="str">
            <v>EA</v>
          </cell>
          <cell r="F3753">
            <v>6</v>
          </cell>
          <cell r="G3753" t="str">
            <v>75 cl x 6</v>
          </cell>
          <cell r="H3753" t="str">
            <v>S</v>
          </cell>
          <cell r="I3753" t="str">
            <v>Italy</v>
          </cell>
          <cell r="J3753" t="str">
            <v>Italy</v>
          </cell>
          <cell r="K3753" t="str">
            <v>Puglia</v>
          </cell>
          <cell r="L3753" t="str">
            <v>Still Red</v>
          </cell>
          <cell r="M3753" t="str">
            <v>Good</v>
          </cell>
          <cell r="N3753">
            <v>4.5749000000000004</v>
          </cell>
          <cell r="O3753">
            <v>2.6718999999999999</v>
          </cell>
        </row>
        <row r="3754">
          <cell r="B3754">
            <v>75276</v>
          </cell>
          <cell r="C3754" t="str">
            <v>LI VELI FIANO 75X6</v>
          </cell>
          <cell r="D3754" t="str">
            <v>Li Veli Fiano Salento</v>
          </cell>
          <cell r="E3754" t="str">
            <v>EA</v>
          </cell>
          <cell r="F3754">
            <v>6</v>
          </cell>
          <cell r="G3754" t="str">
            <v>75 cl x 6</v>
          </cell>
          <cell r="H3754" t="str">
            <v>S</v>
          </cell>
          <cell r="I3754" t="str">
            <v>Italy</v>
          </cell>
          <cell r="J3754" t="str">
            <v>Italy</v>
          </cell>
          <cell r="K3754" t="str">
            <v>Puglia</v>
          </cell>
          <cell r="L3754" t="str">
            <v>Still White</v>
          </cell>
          <cell r="M3754" t="str">
            <v>Good</v>
          </cell>
          <cell r="N3754">
            <v>4.5749000000000004</v>
          </cell>
          <cell r="O3754">
            <v>2.6718999999999999</v>
          </cell>
        </row>
        <row r="3755">
          <cell r="B3755">
            <v>75277</v>
          </cell>
          <cell r="C3755" t="str">
            <v>LI VELI ASKOS VERDECA 75X6</v>
          </cell>
          <cell r="D3755" t="str">
            <v>Li Veli Askos Verdeca Salento IGT</v>
          </cell>
          <cell r="E3755" t="str">
            <v>EA</v>
          </cell>
          <cell r="F3755">
            <v>6</v>
          </cell>
          <cell r="G3755" t="str">
            <v>75 cl x 6</v>
          </cell>
          <cell r="H3755" t="str">
            <v>S</v>
          </cell>
          <cell r="I3755" t="str">
            <v>Italy</v>
          </cell>
          <cell r="J3755" t="str">
            <v>Italy</v>
          </cell>
          <cell r="K3755" t="str">
            <v>Puglia</v>
          </cell>
          <cell r="L3755" t="str">
            <v>Still White</v>
          </cell>
          <cell r="M3755" t="str">
            <v>Better</v>
          </cell>
          <cell r="N3755">
            <v>6.6802000000000001</v>
          </cell>
          <cell r="O3755">
            <v>2.6718999999999999</v>
          </cell>
        </row>
        <row r="3756">
          <cell r="B3756">
            <v>75278</v>
          </cell>
          <cell r="C3756" t="str">
            <v>LI VELI ASKOS SUSUM 75X6</v>
          </cell>
          <cell r="D3756" t="str">
            <v>Li Veli Askos Susumanielo Salento IGT</v>
          </cell>
          <cell r="E3756" t="str">
            <v>EA</v>
          </cell>
          <cell r="F3756">
            <v>6</v>
          </cell>
          <cell r="G3756" t="str">
            <v>75 cl x 6</v>
          </cell>
          <cell r="H3756" t="str">
            <v>S</v>
          </cell>
          <cell r="I3756" t="str">
            <v>Italy</v>
          </cell>
          <cell r="J3756" t="str">
            <v>Italy</v>
          </cell>
          <cell r="K3756" t="str">
            <v>Puglia</v>
          </cell>
          <cell r="L3756" t="str">
            <v>Still Red</v>
          </cell>
          <cell r="M3756" t="str">
            <v>Better</v>
          </cell>
          <cell r="N3756">
            <v>6.6802000000000001</v>
          </cell>
          <cell r="O3756">
            <v>2.6718999999999999</v>
          </cell>
        </row>
        <row r="3757">
          <cell r="B3757">
            <v>75279</v>
          </cell>
          <cell r="C3757" t="str">
            <v>LI VELI PEZZO MORGANA 75X6</v>
          </cell>
          <cell r="D3757" t="str">
            <v>Li Veli Pezzo Morgana Salice Salentino DOC</v>
          </cell>
          <cell r="E3757" t="str">
            <v>EA</v>
          </cell>
          <cell r="F3757">
            <v>6</v>
          </cell>
          <cell r="G3757" t="str">
            <v>75 cl x 6</v>
          </cell>
          <cell r="H3757" t="str">
            <v>S</v>
          </cell>
          <cell r="I3757" t="str">
            <v>Italy</v>
          </cell>
          <cell r="J3757" t="str">
            <v>Italy</v>
          </cell>
          <cell r="K3757" t="str">
            <v>Puglia</v>
          </cell>
          <cell r="L3757" t="str">
            <v>Still Red</v>
          </cell>
          <cell r="M3757" t="str">
            <v>Best</v>
          </cell>
          <cell r="N3757">
            <v>8.1714000000000002</v>
          </cell>
          <cell r="O3757">
            <v>2.6718999999999999</v>
          </cell>
        </row>
        <row r="3758">
          <cell r="B3758">
            <v>76217</v>
          </cell>
          <cell r="C3758" t="str">
            <v>LI VELI ORION PRIMITIVO 75X6</v>
          </cell>
          <cell r="D3758" t="str">
            <v>Li Veli Orion Primitivo Salento IGT</v>
          </cell>
          <cell r="E3758" t="str">
            <v>EA</v>
          </cell>
          <cell r="F3758">
            <v>6</v>
          </cell>
          <cell r="G3758" t="str">
            <v>75 cl x 6</v>
          </cell>
          <cell r="H3758" t="str">
            <v>U</v>
          </cell>
          <cell r="I3758" t="str">
            <v>Italy</v>
          </cell>
          <cell r="J3758" t="str">
            <v>Italy</v>
          </cell>
          <cell r="K3758" t="str">
            <v>Puglia</v>
          </cell>
          <cell r="L3758" t="str">
            <v>Still Red</v>
          </cell>
          <cell r="M3758" t="str">
            <v>Good</v>
          </cell>
          <cell r="N3758">
            <v>4.1646999999999998</v>
          </cell>
          <cell r="O3758">
            <v>2.6718999999999999</v>
          </cell>
        </row>
        <row r="3759">
          <cell r="B3759">
            <v>73803</v>
          </cell>
          <cell r="C3759" t="str">
            <v>LI VELI ALEATICO PASS10 37.5X3</v>
          </cell>
          <cell r="D3759" t="str">
            <v>Li Veli Aleatico Passito Salento IGT 2010</v>
          </cell>
          <cell r="E3759" t="str">
            <v>EA</v>
          </cell>
          <cell r="F3759">
            <v>3</v>
          </cell>
          <cell r="G3759" t="str">
            <v>37.5cl x 3</v>
          </cell>
          <cell r="H3759" t="str">
            <v>U</v>
          </cell>
          <cell r="I3759" t="str">
            <v>Italy</v>
          </cell>
          <cell r="J3759" t="str">
            <v>Italy</v>
          </cell>
          <cell r="K3759" t="str">
            <v>Puglia</v>
          </cell>
          <cell r="L3759" t="str">
            <v>sr</v>
          </cell>
          <cell r="M3759" t="str">
            <v>Best</v>
          </cell>
          <cell r="N3759">
            <v>22.690300000000001</v>
          </cell>
          <cell r="O3759">
            <v>1.3359000000000001</v>
          </cell>
        </row>
        <row r="3760">
          <cell r="B3760">
            <v>35101</v>
          </cell>
          <cell r="C3760" t="str">
            <v>GOLDENITS BLAUFRANKISCH 75X6</v>
          </cell>
          <cell r="D3760" t="str">
            <v>Goldenits Blaufränkisch, Burgenland</v>
          </cell>
          <cell r="E3760" t="str">
            <v>EA</v>
          </cell>
          <cell r="F3760">
            <v>6</v>
          </cell>
          <cell r="G3760" t="str">
            <v>75 cl x 6</v>
          </cell>
          <cell r="H3760" t="str">
            <v>U</v>
          </cell>
          <cell r="I3760" t="str">
            <v>Austria</v>
          </cell>
          <cell r="J3760" t="str">
            <v>Austria</v>
          </cell>
          <cell r="K3760" t="str">
            <v>Burgenland</v>
          </cell>
          <cell r="L3760" t="str">
            <v>Still Red</v>
          </cell>
          <cell r="M3760" t="str">
            <v>Good</v>
          </cell>
          <cell r="N3760">
            <v>4.2874999999999996</v>
          </cell>
          <cell r="O3760">
            <v>2.6718999999999999</v>
          </cell>
        </row>
        <row r="3761">
          <cell r="B3761">
            <v>41561</v>
          </cell>
          <cell r="C3761" t="str">
            <v>ROYAL TOKAJI BETZEK 6 17 50X6</v>
          </cell>
          <cell r="D3761" t="str">
            <v>Royal Tokaji Betsek Aszú 6 Puttonyos 2017</v>
          </cell>
          <cell r="E3761" t="str">
            <v>EA</v>
          </cell>
          <cell r="F3761">
            <v>6</v>
          </cell>
          <cell r="G3761" t="str">
            <v>50 cl x 6</v>
          </cell>
          <cell r="H3761" t="str">
            <v>U</v>
          </cell>
          <cell r="I3761" t="str">
            <v>Hungary</v>
          </cell>
          <cell r="J3761" t="str">
            <v>Hungary</v>
          </cell>
          <cell r="K3761" t="str">
            <v>Tokaj</v>
          </cell>
          <cell r="M3761" t="str">
            <v>Fine Wine</v>
          </cell>
          <cell r="N3761">
            <v>37.582000000000001</v>
          </cell>
          <cell r="O3761">
            <v>1.4963</v>
          </cell>
        </row>
        <row r="3762">
          <cell r="B3762">
            <v>42491</v>
          </cell>
          <cell r="C3762" t="str">
            <v>ROYAL TOKAJI GOLD 17 50X6</v>
          </cell>
          <cell r="D3762" t="str">
            <v>Royal Tokaji Gold Label Aszu 6 Puttonyos 2017</v>
          </cell>
          <cell r="E3762" t="str">
            <v>EA</v>
          </cell>
          <cell r="F3762">
            <v>6</v>
          </cell>
          <cell r="G3762" t="str">
            <v>50 cl x 6</v>
          </cell>
          <cell r="H3762" t="str">
            <v>S</v>
          </cell>
          <cell r="I3762" t="str">
            <v>Hungary</v>
          </cell>
          <cell r="J3762" t="str">
            <v>Hungary</v>
          </cell>
          <cell r="K3762" t="str">
            <v>Tokaj</v>
          </cell>
          <cell r="M3762" t="str">
            <v>Limited Allocation</v>
          </cell>
          <cell r="N3762">
            <v>28.9253</v>
          </cell>
          <cell r="O3762">
            <v>1.4963</v>
          </cell>
        </row>
        <row r="3763">
          <cell r="B3763">
            <v>74325</v>
          </cell>
          <cell r="C3763" t="str">
            <v>ROYAL TOKAJI GOLD 16 50X6</v>
          </cell>
          <cell r="D3763" t="str">
            <v>Royal Tokaji Gold Label Aszu 6 Puttonyos 2016</v>
          </cell>
          <cell r="E3763" t="str">
            <v>EA</v>
          </cell>
          <cell r="F3763">
            <v>6</v>
          </cell>
          <cell r="G3763" t="str">
            <v>50 cl x 6</v>
          </cell>
          <cell r="H3763" t="str">
            <v>U</v>
          </cell>
          <cell r="I3763" t="str">
            <v>Hungary</v>
          </cell>
          <cell r="J3763" t="str">
            <v>Hungary</v>
          </cell>
          <cell r="K3763" t="str">
            <v>Tokaj</v>
          </cell>
          <cell r="M3763" t="str">
            <v>Limited Allocation</v>
          </cell>
          <cell r="N3763">
            <v>22.1096</v>
          </cell>
          <cell r="O3763">
            <v>1.5674999999999999</v>
          </cell>
        </row>
        <row r="3764">
          <cell r="B3764">
            <v>42807</v>
          </cell>
          <cell r="C3764" t="str">
            <v>LIERRE ROSE 21 75X12</v>
          </cell>
          <cell r="D3764" t="str">
            <v>Lierre Rose 2021(Ivy Only)</v>
          </cell>
          <cell r="E3764" t="str">
            <v>EA</v>
          </cell>
          <cell r="F3764">
            <v>12</v>
          </cell>
          <cell r="G3764" t="str">
            <v>75 cl x 12</v>
          </cell>
          <cell r="H3764" t="str">
            <v>U</v>
          </cell>
          <cell r="I3764" t="str">
            <v>Spain</v>
          </cell>
          <cell r="J3764" t="str">
            <v>Spain</v>
          </cell>
          <cell r="K3764" t="str">
            <v>Aragon</v>
          </cell>
          <cell r="L3764" t="str">
            <v>Still Rose</v>
          </cell>
          <cell r="M3764" t="str">
            <v>Price Fighter</v>
          </cell>
          <cell r="N3764">
            <v>1.2013</v>
          </cell>
          <cell r="O3764">
            <v>2.6718999999999999</v>
          </cell>
        </row>
        <row r="3765">
          <cell r="B3765">
            <v>76385</v>
          </cell>
          <cell r="C3765" t="str">
            <v>LIERRE WHITE 75X12</v>
          </cell>
          <cell r="D3765" t="str">
            <v>Lierre White (Ivy Only)</v>
          </cell>
          <cell r="E3765" t="str">
            <v>EA</v>
          </cell>
          <cell r="F3765">
            <v>12</v>
          </cell>
          <cell r="G3765" t="str">
            <v>75 cl x 12</v>
          </cell>
          <cell r="H3765" t="str">
            <v>U</v>
          </cell>
          <cell r="I3765" t="str">
            <v>Spain</v>
          </cell>
          <cell r="J3765" t="str">
            <v>Spain</v>
          </cell>
          <cell r="K3765" t="str">
            <v>Aragon</v>
          </cell>
          <cell r="L3765" t="str">
            <v>Still White</v>
          </cell>
          <cell r="M3765" t="str">
            <v>Price Fighter</v>
          </cell>
          <cell r="N3765">
            <v>1.296</v>
          </cell>
          <cell r="O3765">
            <v>2.6718999999999999</v>
          </cell>
        </row>
        <row r="3766">
          <cell r="B3766">
            <v>76400</v>
          </cell>
          <cell r="C3766" t="str">
            <v>LIERRE RED 75X12</v>
          </cell>
          <cell r="D3766" t="str">
            <v>Lierre Red (Ivy Only)</v>
          </cell>
          <cell r="E3766" t="str">
            <v>EA</v>
          </cell>
          <cell r="F3766">
            <v>12</v>
          </cell>
          <cell r="G3766" t="str">
            <v>75 cl x 12</v>
          </cell>
          <cell r="H3766" t="str">
            <v>U</v>
          </cell>
          <cell r="I3766" t="str">
            <v>Spain</v>
          </cell>
          <cell r="J3766" t="str">
            <v>Spain</v>
          </cell>
          <cell r="K3766" t="str">
            <v>Aragon</v>
          </cell>
          <cell r="L3766" t="str">
            <v>Still Red</v>
          </cell>
          <cell r="M3766" t="str">
            <v>Price Fighter</v>
          </cell>
          <cell r="N3766">
            <v>1.296</v>
          </cell>
          <cell r="O3766">
            <v>2.6718999999999999</v>
          </cell>
        </row>
        <row r="3767">
          <cell r="B3767">
            <v>76401</v>
          </cell>
          <cell r="C3767" t="str">
            <v>LIERRE ROSE 75X12</v>
          </cell>
          <cell r="D3767" t="str">
            <v>Lierre Rose (Ivy Only)</v>
          </cell>
          <cell r="E3767" t="str">
            <v>EA</v>
          </cell>
          <cell r="F3767">
            <v>12</v>
          </cell>
          <cell r="G3767" t="str">
            <v>75 cl x 12</v>
          </cell>
          <cell r="H3767" t="str">
            <v>U</v>
          </cell>
          <cell r="I3767" t="str">
            <v>Spain</v>
          </cell>
          <cell r="J3767" t="str">
            <v>Spain</v>
          </cell>
          <cell r="K3767" t="str">
            <v>Aragon</v>
          </cell>
          <cell r="L3767" t="str">
            <v>Still Rose</v>
          </cell>
          <cell r="M3767" t="str">
            <v>Price Fighter</v>
          </cell>
          <cell r="N3767">
            <v>1.296</v>
          </cell>
          <cell r="O3767">
            <v>2.6718999999999999</v>
          </cell>
        </row>
        <row r="3768">
          <cell r="B3768">
            <v>35390</v>
          </cell>
          <cell r="C3768" t="str">
            <v>MILFORD POINT SAUV BLA 75X6</v>
          </cell>
          <cell r="D3768" t="str">
            <v>Milford Point Sauvignon Blanc, Marlborough</v>
          </cell>
          <cell r="E3768" t="str">
            <v>EA</v>
          </cell>
          <cell r="F3768">
            <v>6</v>
          </cell>
          <cell r="G3768" t="str">
            <v>75 cl x 6</v>
          </cell>
          <cell r="H3768" t="str">
            <v>S</v>
          </cell>
          <cell r="I3768" t="str">
            <v>New Zealand</v>
          </cell>
          <cell r="J3768" t="str">
            <v>New Zealand</v>
          </cell>
          <cell r="K3768" t="str">
            <v>Marlborough</v>
          </cell>
          <cell r="L3768" t="str">
            <v>Still White</v>
          </cell>
          <cell r="M3768" t="str">
            <v>Good</v>
          </cell>
          <cell r="N3768">
            <v>3.2707999999999999</v>
          </cell>
          <cell r="O3768">
            <v>2.6718999999999999</v>
          </cell>
        </row>
        <row r="3769">
          <cell r="B3769">
            <v>35804</v>
          </cell>
          <cell r="C3769" t="str">
            <v>LUNA DEL SUR CHARDONNAY 75X12</v>
          </cell>
          <cell r="D3769" t="str">
            <v>Luna del sur Chardonnay, San Juan</v>
          </cell>
          <cell r="E3769" t="str">
            <v>EA</v>
          </cell>
          <cell r="F3769">
            <v>12</v>
          </cell>
          <cell r="G3769" t="str">
            <v>75 cl x 12</v>
          </cell>
          <cell r="H3769" t="str">
            <v>S</v>
          </cell>
          <cell r="I3769" t="str">
            <v>Argentina</v>
          </cell>
          <cell r="J3769" t="str">
            <v>Argentina</v>
          </cell>
          <cell r="K3769" t="str">
            <v>San Juan</v>
          </cell>
          <cell r="L3769" t="str">
            <v>Still White</v>
          </cell>
          <cell r="M3769" t="str">
            <v>Price Fighter</v>
          </cell>
          <cell r="N3769">
            <v>2.3449</v>
          </cell>
          <cell r="O3769">
            <v>2.6718999999999999</v>
          </cell>
        </row>
        <row r="3770">
          <cell r="B3770">
            <v>35805</v>
          </cell>
          <cell r="C3770" t="str">
            <v>FC LUNA DEL SUR MALBEC 75X12</v>
          </cell>
          <cell r="D3770" t="str">
            <v>Luna del Sur Malbec, San Juan</v>
          </cell>
          <cell r="E3770" t="str">
            <v>EA</v>
          </cell>
          <cell r="F3770">
            <v>12</v>
          </cell>
          <cell r="G3770" t="str">
            <v>75 cl x 12</v>
          </cell>
          <cell r="H3770" t="str">
            <v>S</v>
          </cell>
          <cell r="I3770" t="str">
            <v>Argentina</v>
          </cell>
          <cell r="J3770" t="str">
            <v>Argentina</v>
          </cell>
          <cell r="K3770" t="str">
            <v>San Juan</v>
          </cell>
          <cell r="L3770" t="str">
            <v>Still Red</v>
          </cell>
          <cell r="M3770" t="str">
            <v>Price Fighter</v>
          </cell>
          <cell r="N3770">
            <v>2.3449</v>
          </cell>
          <cell r="O3770">
            <v>2.6718999999999999</v>
          </cell>
        </row>
        <row r="3771">
          <cell r="B3771">
            <v>35470</v>
          </cell>
          <cell r="C3771" t="str">
            <v>SANTA FOSCA PROSECCO 75X6</v>
          </cell>
          <cell r="D3771" t="str">
            <v>Santa Fosca Prosecco Spumante DOC Extra Dry</v>
          </cell>
          <cell r="E3771" t="str">
            <v>EA</v>
          </cell>
          <cell r="F3771">
            <v>6</v>
          </cell>
          <cell r="G3771" t="str">
            <v>75 cl x 6</v>
          </cell>
          <cell r="H3771" t="str">
            <v>S</v>
          </cell>
          <cell r="I3771" t="str">
            <v>Italy</v>
          </cell>
          <cell r="J3771" t="str">
            <v>Italy</v>
          </cell>
          <cell r="K3771" t="str">
            <v>Prosecco</v>
          </cell>
          <cell r="L3771" t="str">
            <v>Sparkling White</v>
          </cell>
          <cell r="M3771" t="str">
            <v>Price Fighter</v>
          </cell>
          <cell r="N3771">
            <v>2.6362999999999999</v>
          </cell>
          <cell r="O3771">
            <v>2.2444000000000002</v>
          </cell>
        </row>
        <row r="3772">
          <cell r="B3772">
            <v>35648</v>
          </cell>
          <cell r="C3772" t="str">
            <v>ORG ALBERTO NANI PROSECCO 75X6</v>
          </cell>
          <cell r="D3772" t="str">
            <v>Alberto Nani Organic &amp; Vegan Certified Prosecco Spumante DOC</v>
          </cell>
          <cell r="E3772" t="str">
            <v>EA</v>
          </cell>
          <cell r="F3772">
            <v>6</v>
          </cell>
          <cell r="G3772" t="str">
            <v>75 cl x 6</v>
          </cell>
          <cell r="H3772" t="str">
            <v>U</v>
          </cell>
          <cell r="I3772" t="str">
            <v>Italy</v>
          </cell>
          <cell r="J3772" t="str">
            <v>Italy</v>
          </cell>
          <cell r="K3772" t="str">
            <v>Prosecco</v>
          </cell>
          <cell r="L3772" t="str">
            <v>Sparkling White</v>
          </cell>
          <cell r="M3772" t="str">
            <v>Good</v>
          </cell>
          <cell r="N3772">
            <v>3.8555999999999999</v>
          </cell>
          <cell r="O3772">
            <v>2.3513000000000002</v>
          </cell>
        </row>
        <row r="3773">
          <cell r="B3773">
            <v>45891</v>
          </cell>
          <cell r="C3773" t="str">
            <v>ORG ALBERTO NANI 10.5% 75X6</v>
          </cell>
          <cell r="D3773" t="str">
            <v>Alberto Nani Organic &amp; Vegan Certified Prosecco Spumante DOC</v>
          </cell>
          <cell r="E3773" t="str">
            <v>EA</v>
          </cell>
          <cell r="F3773">
            <v>6</v>
          </cell>
          <cell r="G3773" t="str">
            <v>75 cl x 6</v>
          </cell>
          <cell r="H3773" t="str">
            <v>S</v>
          </cell>
          <cell r="I3773" t="str">
            <v>Italy</v>
          </cell>
          <cell r="J3773" t="str">
            <v>Italy</v>
          </cell>
          <cell r="K3773" t="str">
            <v>Prosecco</v>
          </cell>
          <cell r="L3773" t="str">
            <v>Sparkling White</v>
          </cell>
          <cell r="M3773" t="str">
            <v>Good</v>
          </cell>
          <cell r="N3773">
            <v>3.8281999999999998</v>
          </cell>
          <cell r="O3773">
            <v>2.2444000000000002</v>
          </cell>
        </row>
        <row r="3774">
          <cell r="B3774">
            <v>35679</v>
          </cell>
          <cell r="C3774" t="str">
            <v>LEEFIELD ST PINOT GRIS 75X6</v>
          </cell>
          <cell r="D3774" t="str">
            <v>Leefield Station Pinot Gris, Marlborough</v>
          </cell>
          <cell r="E3774" t="str">
            <v>EA</v>
          </cell>
          <cell r="F3774">
            <v>6</v>
          </cell>
          <cell r="G3774" t="str">
            <v>75 cl x 6</v>
          </cell>
          <cell r="H3774" t="str">
            <v>S</v>
          </cell>
          <cell r="I3774" t="str">
            <v>New Zealand</v>
          </cell>
          <cell r="J3774" t="str">
            <v>New Zealand</v>
          </cell>
          <cell r="K3774" t="str">
            <v>Marlborough</v>
          </cell>
          <cell r="L3774" t="str">
            <v>Still White</v>
          </cell>
          <cell r="M3774" t="str">
            <v>Good</v>
          </cell>
          <cell r="N3774">
            <v>3.2324999999999999</v>
          </cell>
          <cell r="O3774">
            <v>2.6718999999999999</v>
          </cell>
        </row>
        <row r="3775">
          <cell r="B3775">
            <v>35680</v>
          </cell>
          <cell r="C3775" t="str">
            <v>LEEFIELD ST SAUV BLANC 75X6</v>
          </cell>
          <cell r="D3775" t="str">
            <v>Leefield Station Sauvignon Blanc, Marlborough</v>
          </cell>
          <cell r="E3775" t="str">
            <v>EA</v>
          </cell>
          <cell r="F3775">
            <v>6</v>
          </cell>
          <cell r="G3775" t="str">
            <v>75 cl x 6</v>
          </cell>
          <cell r="H3775" t="str">
            <v>S</v>
          </cell>
          <cell r="I3775" t="str">
            <v>New Zealand</v>
          </cell>
          <cell r="J3775" t="str">
            <v>New Zealand</v>
          </cell>
          <cell r="K3775" t="str">
            <v>Marlborough</v>
          </cell>
          <cell r="L3775" t="str">
            <v>Still White</v>
          </cell>
          <cell r="M3775" t="str">
            <v>Good</v>
          </cell>
          <cell r="N3775">
            <v>3.2324999999999999</v>
          </cell>
          <cell r="O3775">
            <v>2.6718999999999999</v>
          </cell>
        </row>
        <row r="3776">
          <cell r="B3776">
            <v>38287</v>
          </cell>
          <cell r="C3776" t="str">
            <v>LEEFIELD ST PINOT NOIR 75X6</v>
          </cell>
          <cell r="D3776" t="str">
            <v>Leefield Station Pinot Noir, Marlborough</v>
          </cell>
          <cell r="E3776" t="str">
            <v>EA</v>
          </cell>
          <cell r="F3776">
            <v>6</v>
          </cell>
          <cell r="G3776" t="str">
            <v>75 cl x 6</v>
          </cell>
          <cell r="H3776" t="str">
            <v>S</v>
          </cell>
          <cell r="I3776" t="str">
            <v>New Zealand</v>
          </cell>
          <cell r="J3776" t="str">
            <v>New Zealand</v>
          </cell>
          <cell r="K3776" t="str">
            <v>Marlborough</v>
          </cell>
          <cell r="L3776" t="str">
            <v>Still Red</v>
          </cell>
          <cell r="M3776" t="str">
            <v>Good</v>
          </cell>
          <cell r="N3776">
            <v>4.8324999999999996</v>
          </cell>
          <cell r="O3776">
            <v>2.6718999999999999</v>
          </cell>
        </row>
        <row r="3777">
          <cell r="B3777">
            <v>44598</v>
          </cell>
          <cell r="C3777" t="str">
            <v>LEEFIELD ST SAUV BLANC 75X6</v>
          </cell>
          <cell r="D3777" t="str">
            <v>Leefield Station Sauvignon Blanc, Marlborough (Loungers, Giggling squid and Leonardos Hotel only)</v>
          </cell>
          <cell r="E3777" t="str">
            <v>EA</v>
          </cell>
          <cell r="F3777">
            <v>6</v>
          </cell>
          <cell r="G3777" t="str">
            <v>75 cl x 6</v>
          </cell>
          <cell r="H3777" t="str">
            <v>U</v>
          </cell>
          <cell r="I3777" t="str">
            <v>New Zealand</v>
          </cell>
          <cell r="J3777" t="str">
            <v>New Zealand</v>
          </cell>
          <cell r="K3777" t="str">
            <v>Marlborough</v>
          </cell>
          <cell r="L3777" t="str">
            <v>Still White</v>
          </cell>
          <cell r="M3777" t="str">
            <v>Good</v>
          </cell>
          <cell r="N3777">
            <v>3.2801</v>
          </cell>
          <cell r="O3777">
            <v>2.6718999999999999</v>
          </cell>
        </row>
        <row r="3778">
          <cell r="B3778">
            <v>35685</v>
          </cell>
          <cell r="C3778" t="str">
            <v>MARCHESI ERVANI MONTE 75X12</v>
          </cell>
          <cell r="D3778" t="str">
            <v>Marchesi Ervani Montepulciano d'Abruzzo DOC</v>
          </cell>
          <cell r="E3778" t="str">
            <v>EA</v>
          </cell>
          <cell r="F3778">
            <v>12</v>
          </cell>
          <cell r="G3778" t="str">
            <v>75 cl x 12</v>
          </cell>
          <cell r="H3778" t="str">
            <v>S</v>
          </cell>
          <cell r="I3778" t="str">
            <v>Italy</v>
          </cell>
          <cell r="J3778" t="str">
            <v>Italy</v>
          </cell>
          <cell r="K3778" t="str">
            <v>Abruzzo</v>
          </cell>
          <cell r="M3778" t="str">
            <v>Price Fighter</v>
          </cell>
          <cell r="N3778">
            <v>1.4797</v>
          </cell>
          <cell r="O3778">
            <v>2.6718999999999999</v>
          </cell>
        </row>
        <row r="3779">
          <cell r="B3779">
            <v>35687</v>
          </cell>
          <cell r="C3779" t="str">
            <v>MARCHESI ERVANI PG 75X12</v>
          </cell>
          <cell r="D3779" t="str">
            <v>Marchesi Ervani Pinot Grigio delle Venezie</v>
          </cell>
          <cell r="E3779" t="str">
            <v>EA</v>
          </cell>
          <cell r="F3779">
            <v>12</v>
          </cell>
          <cell r="G3779" t="str">
            <v>75 cl x 12</v>
          </cell>
          <cell r="H3779" t="str">
            <v>U</v>
          </cell>
          <cell r="I3779" t="str">
            <v>Italy</v>
          </cell>
          <cell r="J3779" t="str">
            <v>Italy</v>
          </cell>
          <cell r="K3779" t="str">
            <v>Venezie</v>
          </cell>
          <cell r="M3779" t="str">
            <v>Price Fighter</v>
          </cell>
          <cell r="N3779">
            <v>1.6289</v>
          </cell>
          <cell r="O3779">
            <v>2.6718999999999999</v>
          </cell>
        </row>
        <row r="3780">
          <cell r="B3780">
            <v>35688</v>
          </cell>
          <cell r="C3780" t="str">
            <v>MARCHESI ERVANI SAUV B 75X12</v>
          </cell>
          <cell r="D3780" t="str">
            <v>Marchesi Ervani Sauvignon Blanc, IGT Trevenezie</v>
          </cell>
          <cell r="E3780" t="str">
            <v>EA</v>
          </cell>
          <cell r="F3780">
            <v>12</v>
          </cell>
          <cell r="G3780" t="str">
            <v>75 cl x 12</v>
          </cell>
          <cell r="H3780" t="str">
            <v>S</v>
          </cell>
          <cell r="I3780" t="str">
            <v>Italy</v>
          </cell>
          <cell r="J3780" t="str">
            <v>Italy</v>
          </cell>
          <cell r="K3780" t="str">
            <v>Venezie</v>
          </cell>
          <cell r="M3780" t="str">
            <v>Price Fighter</v>
          </cell>
          <cell r="N3780">
            <v>1.8482000000000001</v>
          </cell>
          <cell r="O3780">
            <v>2.6718999999999999</v>
          </cell>
        </row>
        <row r="3781">
          <cell r="B3781">
            <v>35689</v>
          </cell>
          <cell r="C3781" t="str">
            <v>MARCHESI ERVANI TREBB 75X12</v>
          </cell>
          <cell r="D3781" t="str">
            <v>Marchesi Ervani, Trebbiano d'Abruzzo DOC</v>
          </cell>
          <cell r="E3781" t="str">
            <v>EA</v>
          </cell>
          <cell r="F3781">
            <v>12</v>
          </cell>
          <cell r="G3781" t="str">
            <v>75 cl x 12</v>
          </cell>
          <cell r="H3781" t="str">
            <v>S</v>
          </cell>
          <cell r="I3781" t="str">
            <v>Italy</v>
          </cell>
          <cell r="J3781" t="str">
            <v>Italy</v>
          </cell>
          <cell r="K3781" t="str">
            <v>Abruzzo</v>
          </cell>
          <cell r="M3781" t="str">
            <v>Price Fighter</v>
          </cell>
          <cell r="N3781">
            <v>1.5499000000000001</v>
          </cell>
          <cell r="O3781">
            <v>2.6718999999999999</v>
          </cell>
        </row>
        <row r="3782">
          <cell r="B3782">
            <v>44798</v>
          </cell>
          <cell r="C3782" t="str">
            <v>MARCHESI ERVANI PG 75X12</v>
          </cell>
          <cell r="D3782" t="str">
            <v>Marchesi Ervani Pinot Grigio delle Venezie</v>
          </cell>
          <cell r="E3782" t="str">
            <v>EA</v>
          </cell>
          <cell r="F3782">
            <v>12</v>
          </cell>
          <cell r="G3782" t="str">
            <v>75 cl x 12</v>
          </cell>
          <cell r="H3782" t="str">
            <v>U</v>
          </cell>
          <cell r="I3782" t="str">
            <v>Italy</v>
          </cell>
          <cell r="J3782" t="str">
            <v>Italy</v>
          </cell>
          <cell r="M3782" t="str">
            <v>Price Fighter</v>
          </cell>
          <cell r="N3782">
            <v>1.6289</v>
          </cell>
          <cell r="O3782">
            <v>2.3513000000000002</v>
          </cell>
        </row>
        <row r="3783">
          <cell r="B3783">
            <v>44800</v>
          </cell>
          <cell r="C3783" t="str">
            <v>MARCHESI ERVANI PG ROSE 75X12</v>
          </cell>
          <cell r="D3783" t="str">
            <v>Marchesi Ervani Pinot Grigio Rosato Delle Venezie</v>
          </cell>
          <cell r="E3783" t="str">
            <v>EA</v>
          </cell>
          <cell r="F3783">
            <v>12</v>
          </cell>
          <cell r="G3783" t="str">
            <v>75 cl x 12</v>
          </cell>
          <cell r="H3783" t="str">
            <v>U</v>
          </cell>
          <cell r="I3783" t="str">
            <v>Italy</v>
          </cell>
          <cell r="J3783" t="str">
            <v>Italy</v>
          </cell>
          <cell r="L3783" t="str">
            <v>Still Rose</v>
          </cell>
          <cell r="M3783" t="str">
            <v>Price Fighter</v>
          </cell>
          <cell r="N3783">
            <v>1.6289</v>
          </cell>
          <cell r="O3783">
            <v>2.3513000000000002</v>
          </cell>
        </row>
        <row r="3784">
          <cell r="B3784">
            <v>45892</v>
          </cell>
          <cell r="C3784" t="str">
            <v>MAR ERVANI PG ROSE 10.5% 75X12</v>
          </cell>
          <cell r="D3784" t="str">
            <v>Marchesi Ervani Pinot Grigio Rosato Delle Venezie</v>
          </cell>
          <cell r="E3784" t="str">
            <v>EA</v>
          </cell>
          <cell r="F3784">
            <v>12</v>
          </cell>
          <cell r="G3784" t="str">
            <v>75 cl x 12</v>
          </cell>
          <cell r="H3784" t="str">
            <v>S</v>
          </cell>
          <cell r="I3784" t="str">
            <v>Italy</v>
          </cell>
          <cell r="J3784" t="str">
            <v>Italy</v>
          </cell>
          <cell r="L3784" t="str">
            <v>Still Rose</v>
          </cell>
          <cell r="M3784" t="str">
            <v>Price Fighter</v>
          </cell>
          <cell r="N3784">
            <v>1.6151</v>
          </cell>
          <cell r="O3784">
            <v>2.2444000000000002</v>
          </cell>
        </row>
        <row r="3785">
          <cell r="B3785">
            <v>45951</v>
          </cell>
          <cell r="C3785" t="str">
            <v>MARCHESI ERVANI PG 10.5% 75X12</v>
          </cell>
          <cell r="D3785" t="str">
            <v>Marchesi Ervani Pinot Grigio delle Venezie</v>
          </cell>
          <cell r="E3785" t="str">
            <v>EA</v>
          </cell>
          <cell r="F3785">
            <v>12</v>
          </cell>
          <cell r="G3785" t="str">
            <v>75 cl x 12</v>
          </cell>
          <cell r="H3785" t="str">
            <v>S</v>
          </cell>
          <cell r="I3785" t="str">
            <v>Italy</v>
          </cell>
          <cell r="J3785" t="str">
            <v>Italy</v>
          </cell>
          <cell r="M3785" t="str">
            <v>Price Fighter</v>
          </cell>
          <cell r="N3785">
            <v>1.6151</v>
          </cell>
          <cell r="O3785">
            <v>2.2444000000000002</v>
          </cell>
        </row>
        <row r="3786">
          <cell r="B3786">
            <v>35780</v>
          </cell>
          <cell r="C3786" t="str">
            <v>FC AMODO PINOT NOIR 75X12</v>
          </cell>
          <cell r="D3786" t="str">
            <v>Amodo Pinot Noir, IGT Pavia</v>
          </cell>
          <cell r="E3786" t="str">
            <v>EA</v>
          </cell>
          <cell r="F3786">
            <v>12</v>
          </cell>
          <cell r="G3786" t="str">
            <v>75 cl x 12</v>
          </cell>
          <cell r="H3786" t="str">
            <v>S</v>
          </cell>
          <cell r="I3786" t="str">
            <v>Italy</v>
          </cell>
          <cell r="J3786" t="str">
            <v>Italy</v>
          </cell>
          <cell r="K3786" t="str">
            <v>Campania</v>
          </cell>
          <cell r="L3786" t="str">
            <v>Still Red</v>
          </cell>
          <cell r="M3786" t="str">
            <v>Price Fighter</v>
          </cell>
          <cell r="N3786">
            <v>1.9973000000000001</v>
          </cell>
          <cell r="O3786">
            <v>2.6718999999999999</v>
          </cell>
        </row>
        <row r="3787">
          <cell r="B3787">
            <v>36944</v>
          </cell>
          <cell r="C3787" t="str">
            <v>AMODO PECORINO 75X12</v>
          </cell>
          <cell r="D3787" t="str">
            <v>Amodo Pecorino, IGT Terre di Chieti</v>
          </cell>
          <cell r="E3787" t="str">
            <v>EA</v>
          </cell>
          <cell r="F3787">
            <v>12</v>
          </cell>
          <cell r="G3787" t="str">
            <v>75 cl x 12</v>
          </cell>
          <cell r="H3787" t="str">
            <v>S</v>
          </cell>
          <cell r="I3787" t="str">
            <v>Italy</v>
          </cell>
          <cell r="J3787" t="str">
            <v>Italy</v>
          </cell>
          <cell r="K3787" t="str">
            <v>Abruzzo</v>
          </cell>
          <cell r="L3787" t="str">
            <v>Still White</v>
          </cell>
          <cell r="M3787" t="str">
            <v>Price Fighter</v>
          </cell>
          <cell r="N3787">
            <v>1.585</v>
          </cell>
          <cell r="O3787">
            <v>2.6718999999999999</v>
          </cell>
        </row>
        <row r="3788">
          <cell r="B3788">
            <v>37685</v>
          </cell>
          <cell r="C3788" t="str">
            <v>AMODO SALICE SALENTINO 75X12</v>
          </cell>
          <cell r="D3788" t="str">
            <v>Amodo Salice Salentino, DOC</v>
          </cell>
          <cell r="E3788" t="str">
            <v>EA</v>
          </cell>
          <cell r="F3788">
            <v>12</v>
          </cell>
          <cell r="G3788" t="str">
            <v>75 cl x 12</v>
          </cell>
          <cell r="H3788" t="str">
            <v>S</v>
          </cell>
          <cell r="I3788" t="str">
            <v>Italy</v>
          </cell>
          <cell r="J3788" t="str">
            <v>Italy</v>
          </cell>
          <cell r="K3788" t="str">
            <v>Puglia</v>
          </cell>
          <cell r="L3788" t="str">
            <v>Still Red</v>
          </cell>
          <cell r="M3788" t="str">
            <v>Price Fighter</v>
          </cell>
          <cell r="N3788">
            <v>1.6727000000000001</v>
          </cell>
          <cell r="O3788">
            <v>2.6718999999999999</v>
          </cell>
        </row>
        <row r="3789">
          <cell r="B3789">
            <v>35787</v>
          </cell>
          <cell r="C3789" t="str">
            <v>TORRE MORA ROSSO 75X6</v>
          </cell>
          <cell r="D3789" t="str">
            <v>Torre Mora Rosso, Etna</v>
          </cell>
          <cell r="E3789" t="str">
            <v>EA</v>
          </cell>
          <cell r="F3789">
            <v>6</v>
          </cell>
          <cell r="G3789" t="str">
            <v>75 cl x 6</v>
          </cell>
          <cell r="H3789" t="str">
            <v>S</v>
          </cell>
          <cell r="I3789" t="str">
            <v>Italy</v>
          </cell>
          <cell r="J3789" t="str">
            <v>Italy</v>
          </cell>
          <cell r="K3789" t="str">
            <v>Sicilia</v>
          </cell>
          <cell r="L3789" t="str">
            <v>Still Red</v>
          </cell>
          <cell r="M3789" t="str">
            <v>Good</v>
          </cell>
          <cell r="N3789">
            <v>5.3643999999999998</v>
          </cell>
          <cell r="O3789">
            <v>2.6718999999999999</v>
          </cell>
        </row>
        <row r="3790">
          <cell r="B3790">
            <v>35788</v>
          </cell>
          <cell r="C3790" t="str">
            <v>ORG TORRE MORA SCALUNERA 75X6</v>
          </cell>
          <cell r="D3790" t="str">
            <v>Torre Mora Scalunera Bianco, Etna</v>
          </cell>
          <cell r="E3790" t="str">
            <v>EA</v>
          </cell>
          <cell r="F3790">
            <v>6</v>
          </cell>
          <cell r="G3790" t="str">
            <v>75 cl x 6</v>
          </cell>
          <cell r="H3790" t="str">
            <v>S</v>
          </cell>
          <cell r="I3790" t="str">
            <v>Italy</v>
          </cell>
          <cell r="J3790" t="str">
            <v>Italy</v>
          </cell>
          <cell r="K3790" t="str">
            <v>Sicilia</v>
          </cell>
          <cell r="L3790" t="str">
            <v>Still White</v>
          </cell>
          <cell r="M3790" t="str">
            <v>Better</v>
          </cell>
          <cell r="N3790">
            <v>6.5046999999999997</v>
          </cell>
          <cell r="O3790">
            <v>2.6718999999999999</v>
          </cell>
        </row>
        <row r="3791">
          <cell r="B3791">
            <v>35789</v>
          </cell>
          <cell r="C3791" t="str">
            <v>TORRE MORA SCALUNERA RED 75X6</v>
          </cell>
          <cell r="D3791" t="str">
            <v>Torre Mora Scalunera Rosso, Etna</v>
          </cell>
          <cell r="E3791" t="str">
            <v>EA</v>
          </cell>
          <cell r="F3791">
            <v>6</v>
          </cell>
          <cell r="G3791" t="str">
            <v>75 cl x 6</v>
          </cell>
          <cell r="H3791" t="str">
            <v>S</v>
          </cell>
          <cell r="I3791" t="str">
            <v>Italy</v>
          </cell>
          <cell r="J3791" t="str">
            <v>Italy</v>
          </cell>
          <cell r="K3791" t="str">
            <v>Sicilia</v>
          </cell>
          <cell r="L3791" t="str">
            <v>Still Red</v>
          </cell>
          <cell r="M3791" t="str">
            <v>Better</v>
          </cell>
          <cell r="N3791">
            <v>6.5486000000000004</v>
          </cell>
          <cell r="O3791">
            <v>2.6718999999999999</v>
          </cell>
        </row>
        <row r="3792">
          <cell r="B3792">
            <v>37558</v>
          </cell>
          <cell r="C3792" t="str">
            <v>ORG TORRE MORA SCALU ROSE 75X6</v>
          </cell>
          <cell r="D3792" t="str">
            <v xml:space="preserve">Torre Mora Organic Scalunera Rosato, Etna
</v>
          </cell>
          <cell r="E3792" t="str">
            <v>EA</v>
          </cell>
          <cell r="F3792">
            <v>6</v>
          </cell>
          <cell r="G3792" t="str">
            <v>75 cl x 6</v>
          </cell>
          <cell r="H3792" t="str">
            <v>S</v>
          </cell>
          <cell r="I3792" t="str">
            <v>Italy</v>
          </cell>
          <cell r="J3792" t="str">
            <v>Italy</v>
          </cell>
          <cell r="K3792" t="str">
            <v>Sicilia</v>
          </cell>
          <cell r="L3792" t="str">
            <v>Still Rose</v>
          </cell>
          <cell r="M3792" t="str">
            <v>Better</v>
          </cell>
          <cell r="N3792">
            <v>6.5046999999999997</v>
          </cell>
          <cell r="O3792">
            <v>2.6718999999999999</v>
          </cell>
        </row>
        <row r="3793">
          <cell r="B3793">
            <v>42823</v>
          </cell>
          <cell r="C3793" t="str">
            <v>LA DAMA VALPOL RIP 19 75X6</v>
          </cell>
          <cell r="D3793" t="str">
            <v>Valpolicella Ripasso Superiore Classico La Dama 2019</v>
          </cell>
          <cell r="E3793" t="str">
            <v>EA</v>
          </cell>
          <cell r="F3793">
            <v>6</v>
          </cell>
          <cell r="G3793" t="str">
            <v>75 cl x 6</v>
          </cell>
          <cell r="H3793" t="str">
            <v>U</v>
          </cell>
          <cell r="I3793" t="str">
            <v>Italy</v>
          </cell>
          <cell r="J3793" t="str">
            <v>Italy</v>
          </cell>
          <cell r="K3793" t="str">
            <v>Veneto</v>
          </cell>
          <cell r="L3793" t="str">
            <v>Still Red</v>
          </cell>
          <cell r="M3793" t="str">
            <v>Best</v>
          </cell>
          <cell r="N3793">
            <v>6.1265000000000001</v>
          </cell>
          <cell r="O3793">
            <v>2.6718999999999999</v>
          </cell>
        </row>
        <row r="3794">
          <cell r="B3794">
            <v>70826</v>
          </cell>
          <cell r="C3794" t="str">
            <v>LA DAMA VALPOLICELLA 75X6</v>
          </cell>
          <cell r="D3794" t="str">
            <v>Valpolicella Classico La Dama</v>
          </cell>
          <cell r="E3794" t="str">
            <v>EA</v>
          </cell>
          <cell r="F3794">
            <v>6</v>
          </cell>
          <cell r="G3794" t="str">
            <v>75 cl x 6</v>
          </cell>
          <cell r="H3794" t="str">
            <v>S</v>
          </cell>
          <cell r="I3794" t="str">
            <v>Italy</v>
          </cell>
          <cell r="J3794" t="str">
            <v>Italy</v>
          </cell>
          <cell r="K3794" t="str">
            <v>Veneto</v>
          </cell>
          <cell r="L3794" t="str">
            <v>Still Red</v>
          </cell>
          <cell r="M3794" t="str">
            <v>Best</v>
          </cell>
          <cell r="N3794">
            <v>4.3994999999999997</v>
          </cell>
          <cell r="O3794">
            <v>2.6718999999999999</v>
          </cell>
        </row>
        <row r="3795">
          <cell r="B3795">
            <v>75951</v>
          </cell>
          <cell r="C3795" t="str">
            <v>LA DAMA VALPOL RIP 75X6</v>
          </cell>
          <cell r="D3795" t="str">
            <v>Valpolicella Ripasso Superiore Classico La Dama</v>
          </cell>
          <cell r="E3795" t="str">
            <v>EA</v>
          </cell>
          <cell r="F3795">
            <v>6</v>
          </cell>
          <cell r="G3795" t="str">
            <v>75 cl x 6</v>
          </cell>
          <cell r="H3795" t="str">
            <v>S</v>
          </cell>
          <cell r="I3795" t="str">
            <v>Italy</v>
          </cell>
          <cell r="J3795" t="str">
            <v>Italy</v>
          </cell>
          <cell r="K3795" t="str">
            <v>Veneto</v>
          </cell>
          <cell r="L3795" t="str">
            <v>Still Red</v>
          </cell>
          <cell r="M3795" t="str">
            <v>Best</v>
          </cell>
          <cell r="N3795">
            <v>6.2416</v>
          </cell>
          <cell r="O3795">
            <v>2.6718999999999999</v>
          </cell>
        </row>
        <row r="3796">
          <cell r="B3796">
            <v>7622315</v>
          </cell>
          <cell r="C3796" t="str">
            <v>LA DAMA AMARONE CL 15 75X6</v>
          </cell>
          <cell r="D3796" t="str">
            <v>Amarone Della Valpolicella Classico La Dama 2015</v>
          </cell>
          <cell r="E3796" t="str">
            <v>EA</v>
          </cell>
          <cell r="F3796">
            <v>6</v>
          </cell>
          <cell r="G3796" t="str">
            <v>75 cl x 6</v>
          </cell>
          <cell r="H3796" t="str">
            <v>U</v>
          </cell>
          <cell r="I3796" t="str">
            <v>Italy</v>
          </cell>
          <cell r="J3796" t="str">
            <v>Italy</v>
          </cell>
          <cell r="K3796" t="str">
            <v>Veneto</v>
          </cell>
          <cell r="L3796" t="str">
            <v>Still Red</v>
          </cell>
          <cell r="M3796" t="str">
            <v>Best</v>
          </cell>
          <cell r="N3796">
            <v>13.891400000000001</v>
          </cell>
          <cell r="O3796">
            <v>3.42</v>
          </cell>
        </row>
        <row r="3797">
          <cell r="B3797">
            <v>7622316</v>
          </cell>
          <cell r="C3797" t="str">
            <v>ORG LA DAMA AMARONE CL 16 75X6</v>
          </cell>
          <cell r="D3797" t="str">
            <v>Amarone Della Valpolicella Classico La Dama 2016</v>
          </cell>
          <cell r="E3797" t="str">
            <v>EA</v>
          </cell>
          <cell r="F3797">
            <v>6</v>
          </cell>
          <cell r="G3797" t="str">
            <v>75 cl x 6</v>
          </cell>
          <cell r="H3797" t="str">
            <v>U</v>
          </cell>
          <cell r="I3797" t="str">
            <v>Italy</v>
          </cell>
          <cell r="J3797" t="str">
            <v>Italy</v>
          </cell>
          <cell r="K3797" t="str">
            <v>Veneto</v>
          </cell>
          <cell r="L3797" t="str">
            <v>Still Red</v>
          </cell>
          <cell r="M3797" t="str">
            <v>Best</v>
          </cell>
          <cell r="N3797">
            <v>13.8832</v>
          </cell>
          <cell r="O3797">
            <v>3.42</v>
          </cell>
        </row>
        <row r="3798">
          <cell r="B3798">
            <v>7622317</v>
          </cell>
          <cell r="C3798" t="str">
            <v>ORG LA DAMA AMARONE CL 17 75X6</v>
          </cell>
          <cell r="D3798" t="str">
            <v>Amarone Della Valpolicella Classico La Dama 2017</v>
          </cell>
          <cell r="E3798" t="str">
            <v>EA</v>
          </cell>
          <cell r="F3798">
            <v>6</v>
          </cell>
          <cell r="G3798" t="str">
            <v>75 cl x 6</v>
          </cell>
          <cell r="H3798" t="str">
            <v>U</v>
          </cell>
          <cell r="I3798" t="str">
            <v>Italy</v>
          </cell>
          <cell r="J3798" t="str">
            <v>Italy</v>
          </cell>
          <cell r="K3798" t="str">
            <v>Veneto</v>
          </cell>
          <cell r="L3798" t="str">
            <v>Still Red</v>
          </cell>
          <cell r="M3798" t="str">
            <v>Best</v>
          </cell>
          <cell r="N3798">
            <v>14.449400000000001</v>
          </cell>
          <cell r="O3798">
            <v>3.5268999999999999</v>
          </cell>
        </row>
        <row r="3799">
          <cell r="B3799">
            <v>7622318</v>
          </cell>
          <cell r="C3799" t="str">
            <v>ORG LA DAMA AMARONE CL 18 75X6</v>
          </cell>
          <cell r="D3799" t="str">
            <v>Amarone Della Valpolicella Classico La Dama 2018</v>
          </cell>
          <cell r="E3799" t="str">
            <v>EA</v>
          </cell>
          <cell r="F3799">
            <v>6</v>
          </cell>
          <cell r="G3799" t="str">
            <v>75 cl x 6</v>
          </cell>
          <cell r="H3799" t="str">
            <v>S</v>
          </cell>
          <cell r="I3799" t="str">
            <v>Italy</v>
          </cell>
          <cell r="J3799" t="str">
            <v>Italy</v>
          </cell>
          <cell r="K3799" t="str">
            <v>Veneto</v>
          </cell>
          <cell r="L3799" t="str">
            <v>Still Red</v>
          </cell>
          <cell r="M3799" t="str">
            <v>Best</v>
          </cell>
          <cell r="N3799">
            <v>15.3644</v>
          </cell>
          <cell r="O3799">
            <v>3.5268999999999999</v>
          </cell>
        </row>
        <row r="3800">
          <cell r="B3800">
            <v>25830</v>
          </cell>
          <cell r="C3800" t="str">
            <v>SERAFINO DOLCETTO D'ALBA 75x6</v>
          </cell>
          <cell r="D3800" t="str">
            <v>Dolcetto d'Alba, Enrico Serafino</v>
          </cell>
          <cell r="E3800" t="str">
            <v>EA</v>
          </cell>
          <cell r="F3800">
            <v>6</v>
          </cell>
          <cell r="G3800" t="str">
            <v>75 cl x 6</v>
          </cell>
          <cell r="H3800" t="str">
            <v>S</v>
          </cell>
          <cell r="I3800" t="str">
            <v>Italy</v>
          </cell>
          <cell r="J3800" t="str">
            <v>Italy</v>
          </cell>
          <cell r="K3800" t="str">
            <v>Piemonte</v>
          </cell>
          <cell r="L3800" t="str">
            <v>Still Red</v>
          </cell>
          <cell r="M3800" t="str">
            <v>Good</v>
          </cell>
          <cell r="N3800">
            <v>5.0574000000000003</v>
          </cell>
          <cell r="O3800">
            <v>2.6718999999999999</v>
          </cell>
        </row>
        <row r="3801">
          <cell r="B3801">
            <v>25833</v>
          </cell>
          <cell r="C3801" t="str">
            <v>SERAFINO ROERO ARNEIS 75x6</v>
          </cell>
          <cell r="D3801" t="str">
            <v>Roero Arneis, Enrico Serafino</v>
          </cell>
          <cell r="E3801" t="str">
            <v>EA</v>
          </cell>
          <cell r="F3801">
            <v>6</v>
          </cell>
          <cell r="G3801" t="str">
            <v>75 cl x 6</v>
          </cell>
          <cell r="H3801" t="str">
            <v>S</v>
          </cell>
          <cell r="I3801" t="str">
            <v>Italy</v>
          </cell>
          <cell r="J3801" t="str">
            <v>Italy</v>
          </cell>
          <cell r="K3801" t="str">
            <v>Piemonte</v>
          </cell>
          <cell r="L3801" t="str">
            <v>Still White</v>
          </cell>
          <cell r="M3801" t="str">
            <v>Good</v>
          </cell>
          <cell r="N3801">
            <v>5.1451000000000002</v>
          </cell>
          <cell r="O3801">
            <v>2.6718999999999999</v>
          </cell>
        </row>
        <row r="3802">
          <cell r="B3802">
            <v>25835</v>
          </cell>
          <cell r="C3802" t="str">
            <v>SERAFINO G. DI GAVI GRIFO 75X6</v>
          </cell>
          <cell r="D3802" t="str">
            <v>Gavi di Gavi, Enrico Serafino</v>
          </cell>
          <cell r="E3802" t="str">
            <v>EA</v>
          </cell>
          <cell r="F3802">
            <v>6</v>
          </cell>
          <cell r="G3802" t="str">
            <v>75 cl x 6</v>
          </cell>
          <cell r="H3802" t="str">
            <v>S</v>
          </cell>
          <cell r="I3802" t="str">
            <v>Italy</v>
          </cell>
          <cell r="J3802" t="str">
            <v>Italy</v>
          </cell>
          <cell r="K3802" t="str">
            <v>Piemonte</v>
          </cell>
          <cell r="L3802" t="str">
            <v>Still White</v>
          </cell>
          <cell r="M3802" t="str">
            <v>Better</v>
          </cell>
          <cell r="N3802">
            <v>5.7005999999999997</v>
          </cell>
          <cell r="O3802">
            <v>2.6718999999999999</v>
          </cell>
        </row>
        <row r="3803">
          <cell r="B3803">
            <v>25838</v>
          </cell>
          <cell r="C3803" t="str">
            <v>SERAFINO BARBERA D'ALBA 75x6</v>
          </cell>
          <cell r="D3803" t="str">
            <v>Barbera d'Alba, Enrico Serafino</v>
          </cell>
          <cell r="E3803" t="str">
            <v>EA</v>
          </cell>
          <cell r="F3803">
            <v>6</v>
          </cell>
          <cell r="G3803" t="str">
            <v>75 cl x 6</v>
          </cell>
          <cell r="H3803" t="str">
            <v>S</v>
          </cell>
          <cell r="I3803" t="str">
            <v>Italy</v>
          </cell>
          <cell r="J3803" t="str">
            <v>Italy</v>
          </cell>
          <cell r="K3803" t="str">
            <v>Piemonte</v>
          </cell>
          <cell r="L3803" t="str">
            <v>Still Red</v>
          </cell>
          <cell r="M3803" t="str">
            <v>Better</v>
          </cell>
          <cell r="N3803">
            <v>5.7005999999999997</v>
          </cell>
          <cell r="O3803">
            <v>2.6718999999999999</v>
          </cell>
        </row>
        <row r="3804">
          <cell r="B3804">
            <v>25839</v>
          </cell>
          <cell r="C3804" t="str">
            <v>SERAFINO BARBERA D'ASTI 75x6</v>
          </cell>
          <cell r="D3804" t="str">
            <v>Barbera d'Asti, Enrico Serafino</v>
          </cell>
          <cell r="E3804" t="str">
            <v>EA</v>
          </cell>
          <cell r="F3804">
            <v>6</v>
          </cell>
          <cell r="G3804" t="str">
            <v>75 cl x 6</v>
          </cell>
          <cell r="H3804" t="str">
            <v>S</v>
          </cell>
          <cell r="I3804" t="str">
            <v>Italy</v>
          </cell>
          <cell r="J3804" t="str">
            <v>Italy</v>
          </cell>
          <cell r="K3804" t="str">
            <v>Piemonte</v>
          </cell>
          <cell r="L3804" t="str">
            <v>Still Red</v>
          </cell>
          <cell r="M3804" t="str">
            <v>Good</v>
          </cell>
          <cell r="N3804">
            <v>5.0134999999999996</v>
          </cell>
          <cell r="O3804">
            <v>2.6718999999999999</v>
          </cell>
        </row>
        <row r="3805">
          <cell r="B3805">
            <v>25840</v>
          </cell>
          <cell r="C3805" t="str">
            <v>SERAFINO BARBARESCO 75x6</v>
          </cell>
          <cell r="D3805" t="str">
            <v>Barbaresco, Enrico Serafino</v>
          </cell>
          <cell r="E3805" t="str">
            <v>EA</v>
          </cell>
          <cell r="F3805">
            <v>6</v>
          </cell>
          <cell r="G3805" t="str">
            <v>75 cl x 6</v>
          </cell>
          <cell r="H3805" t="str">
            <v>S</v>
          </cell>
          <cell r="I3805" t="str">
            <v>Italy</v>
          </cell>
          <cell r="J3805" t="str">
            <v>Italy</v>
          </cell>
          <cell r="K3805" t="str">
            <v>Piemonte</v>
          </cell>
          <cell r="L3805" t="str">
            <v>Still Red</v>
          </cell>
          <cell r="M3805" t="str">
            <v>Better</v>
          </cell>
          <cell r="N3805">
            <v>11.680199999999999</v>
          </cell>
          <cell r="O3805">
            <v>2.6718999999999999</v>
          </cell>
        </row>
        <row r="3806">
          <cell r="B3806">
            <v>25841</v>
          </cell>
          <cell r="C3806" t="str">
            <v>SERAFINO BAROLO 75x6</v>
          </cell>
          <cell r="D3806" t="str">
            <v>Barolo, Enrico Serafino</v>
          </cell>
          <cell r="E3806" t="str">
            <v>EA</v>
          </cell>
          <cell r="F3806">
            <v>6</v>
          </cell>
          <cell r="G3806" t="str">
            <v>75 cl x 6</v>
          </cell>
          <cell r="H3806" t="str">
            <v>S</v>
          </cell>
          <cell r="I3806" t="str">
            <v>Italy</v>
          </cell>
          <cell r="J3806" t="str">
            <v>Italy</v>
          </cell>
          <cell r="K3806" t="str">
            <v>Piemonte</v>
          </cell>
          <cell r="L3806" t="str">
            <v>Still Red</v>
          </cell>
          <cell r="M3806" t="str">
            <v>Best</v>
          </cell>
          <cell r="N3806">
            <v>13.4346</v>
          </cell>
          <cell r="O3806">
            <v>2.6718999999999999</v>
          </cell>
        </row>
        <row r="3807">
          <cell r="B3807">
            <v>38170</v>
          </cell>
          <cell r="C3807" t="str">
            <v>SERAFINO PICOTENER NEBB 75X6</v>
          </cell>
          <cell r="D3807" t="str">
            <v>Nebbiolo Langhe Picotener, Enrico Serafino</v>
          </cell>
          <cell r="E3807" t="str">
            <v>EA</v>
          </cell>
          <cell r="F3807">
            <v>6</v>
          </cell>
          <cell r="G3807" t="str">
            <v>75 cl x 6</v>
          </cell>
          <cell r="H3807" t="str">
            <v>U</v>
          </cell>
          <cell r="I3807" t="str">
            <v>Italy</v>
          </cell>
          <cell r="J3807" t="str">
            <v>Italy</v>
          </cell>
          <cell r="K3807" t="str">
            <v>Piemonte</v>
          </cell>
          <cell r="M3807" t="str">
            <v>Better</v>
          </cell>
          <cell r="N3807">
            <v>10.013500000000001</v>
          </cell>
          <cell r="O3807">
            <v>2.6718999999999999</v>
          </cell>
        </row>
        <row r="3808">
          <cell r="B3808">
            <v>44620</v>
          </cell>
          <cell r="C3808" t="str">
            <v>SERAFINO BAROLO SERRALUNGA75X6</v>
          </cell>
          <cell r="D3808" t="str">
            <v>Barolo Del Comune di Serralunga, Enrico Serafino</v>
          </cell>
          <cell r="E3808" t="str">
            <v>EA</v>
          </cell>
          <cell r="F3808">
            <v>6</v>
          </cell>
          <cell r="G3808" t="str">
            <v>75 cl x 6</v>
          </cell>
          <cell r="H3808" t="str">
            <v>S</v>
          </cell>
          <cell r="I3808" t="str">
            <v>Italy</v>
          </cell>
          <cell r="J3808" t="str">
            <v>Italy</v>
          </cell>
          <cell r="K3808" t="str">
            <v>Piemonte</v>
          </cell>
          <cell r="L3808" t="str">
            <v>Still Red</v>
          </cell>
          <cell r="M3808" t="str">
            <v>Best</v>
          </cell>
          <cell r="N3808">
            <v>23.171399999999998</v>
          </cell>
          <cell r="O3808">
            <v>2.6718999999999999</v>
          </cell>
        </row>
        <row r="3809">
          <cell r="B3809">
            <v>36501</v>
          </cell>
          <cell r="C3809" t="str">
            <v>DENBIES WHITEDOWN WHIT 75X6</v>
          </cell>
          <cell r="D3809" t="str">
            <v>Denbies Whitedowns White, Surrey Hills</v>
          </cell>
          <cell r="E3809" t="str">
            <v>EA</v>
          </cell>
          <cell r="F3809">
            <v>6</v>
          </cell>
          <cell r="G3809" t="str">
            <v>75 cl x 6</v>
          </cell>
          <cell r="H3809" t="str">
            <v>U</v>
          </cell>
          <cell r="I3809" t="str">
            <v>United Kingdom</v>
          </cell>
          <cell r="J3809" t="str">
            <v>England</v>
          </cell>
          <cell r="K3809" t="str">
            <v>England</v>
          </cell>
          <cell r="L3809" t="str">
            <v>Sparkling White</v>
          </cell>
          <cell r="M3809" t="str">
            <v>Better</v>
          </cell>
          <cell r="N3809">
            <v>11.8977</v>
          </cell>
          <cell r="O3809">
            <v>2.6718999999999999</v>
          </cell>
        </row>
        <row r="3810">
          <cell r="B3810">
            <v>12085</v>
          </cell>
          <cell r="C3810" t="str">
            <v>PIGALLE BRUT 75x12</v>
          </cell>
          <cell r="D3810" t="str">
            <v>Pigalle Brut</v>
          </cell>
          <cell r="E3810" t="str">
            <v>EA</v>
          </cell>
          <cell r="F3810">
            <v>12</v>
          </cell>
          <cell r="G3810" t="str">
            <v>75 cl x 12</v>
          </cell>
          <cell r="H3810" t="str">
            <v>U</v>
          </cell>
          <cell r="I3810" t="str">
            <v>Spain</v>
          </cell>
          <cell r="J3810" t="str">
            <v>European Union</v>
          </cell>
          <cell r="K3810" t="str">
            <v>European Union</v>
          </cell>
          <cell r="L3810" t="str">
            <v>Sparkling White</v>
          </cell>
          <cell r="M3810" t="str">
            <v>Price Fighter</v>
          </cell>
          <cell r="N3810">
            <v>1.2267999999999999</v>
          </cell>
          <cell r="O3810">
            <v>2.2444000000000002</v>
          </cell>
        </row>
        <row r="3811">
          <cell r="B3811">
            <v>42874</v>
          </cell>
          <cell r="C3811" t="str">
            <v>PIGALLE BRUT 75X6</v>
          </cell>
          <cell r="D3811" t="str">
            <v>Pigalle Brut</v>
          </cell>
          <cell r="E3811" t="str">
            <v>EA</v>
          </cell>
          <cell r="F3811">
            <v>6</v>
          </cell>
          <cell r="G3811" t="str">
            <v>75 cl x 6</v>
          </cell>
          <cell r="H3811" t="str">
            <v>S</v>
          </cell>
          <cell r="I3811" t="str">
            <v>Spain</v>
          </cell>
          <cell r="J3811" t="str">
            <v>Spain</v>
          </cell>
          <cell r="K3811" t="str">
            <v>Spain</v>
          </cell>
          <cell r="L3811" t="str">
            <v>Sparkling White</v>
          </cell>
          <cell r="M3811" t="str">
            <v>Price Fighter</v>
          </cell>
          <cell r="N3811">
            <v>1.4701</v>
          </cell>
          <cell r="O3811">
            <v>2.2444000000000002</v>
          </cell>
        </row>
        <row r="3812">
          <cell r="B3812">
            <v>45639</v>
          </cell>
          <cell r="C3812" t="str">
            <v>CARA AMICA PROSECCO ROSE 75X6</v>
          </cell>
          <cell r="D3812" t="str">
            <v>Cara Amica Prosecco Rosé Extra Dry Millesimato (Marstons Only)</v>
          </cell>
          <cell r="E3812" t="str">
            <v>EA</v>
          </cell>
          <cell r="F3812">
            <v>6</v>
          </cell>
          <cell r="G3812" t="str">
            <v>75 cl x 6</v>
          </cell>
          <cell r="H3812" t="str">
            <v>S</v>
          </cell>
          <cell r="I3812" t="str">
            <v>Italy</v>
          </cell>
          <cell r="J3812" t="str">
            <v>Italy</v>
          </cell>
          <cell r="K3812" t="str">
            <v>Italy</v>
          </cell>
          <cell r="L3812" t="str">
            <v>Sparkling Rose</v>
          </cell>
          <cell r="M3812" t="str">
            <v>Good</v>
          </cell>
          <cell r="N3812">
            <v>2.7328000000000001</v>
          </cell>
          <cell r="O3812">
            <v>2.2444000000000002</v>
          </cell>
        </row>
        <row r="3813">
          <cell r="B3813">
            <v>45640</v>
          </cell>
          <cell r="C3813" t="str">
            <v>LOVELLI PROSECCO 75X6</v>
          </cell>
          <cell r="D3813" t="str">
            <v>Lovelli Prosecco Extra Dry (Marstons only)</v>
          </cell>
          <cell r="E3813" t="str">
            <v>EA</v>
          </cell>
          <cell r="F3813">
            <v>6</v>
          </cell>
          <cell r="G3813" t="str">
            <v>75 cl x 6</v>
          </cell>
          <cell r="H3813" t="str">
            <v>S</v>
          </cell>
          <cell r="I3813" t="str">
            <v>Italy</v>
          </cell>
          <cell r="J3813" t="str">
            <v>Italy</v>
          </cell>
          <cell r="K3813" t="str">
            <v>Veneto</v>
          </cell>
          <cell r="L3813" t="str">
            <v>Sparkling White</v>
          </cell>
          <cell r="M3813" t="str">
            <v>Good</v>
          </cell>
          <cell r="N3813">
            <v>2.6187999999999998</v>
          </cell>
          <cell r="O3813">
            <v>2.2444000000000002</v>
          </cell>
        </row>
        <row r="3814">
          <cell r="B3814">
            <v>46240</v>
          </cell>
          <cell r="C3814" t="str">
            <v>MASCHIO DEI CAV PROS VAL 75X6</v>
          </cell>
          <cell r="D3814" t="str">
            <v>Maschio Dei Cav Pros Val 75x6</v>
          </cell>
          <cell r="E3814" t="str">
            <v>EA</v>
          </cell>
          <cell r="F3814">
            <v>6</v>
          </cell>
          <cell r="G3814" t="str">
            <v>75 cl x 6</v>
          </cell>
          <cell r="H3814" t="str">
            <v>S</v>
          </cell>
          <cell r="I3814" t="str">
            <v>Italy</v>
          </cell>
          <cell r="J3814" t="str">
            <v>Italy</v>
          </cell>
          <cell r="K3814" t="str">
            <v>Prosecco</v>
          </cell>
          <cell r="L3814" t="str">
            <v>Sparkling White</v>
          </cell>
          <cell r="M3814" t="str">
            <v>Price Fighter</v>
          </cell>
          <cell r="N3814">
            <v>3.5638999999999998</v>
          </cell>
          <cell r="O3814">
            <v>2.6718999999999999</v>
          </cell>
        </row>
        <row r="3815">
          <cell r="B3815">
            <v>46242</v>
          </cell>
          <cell r="C3815" t="str">
            <v>MASCHIO DEI CAVAL PROSEC SPUMA</v>
          </cell>
          <cell r="D3815" t="str">
            <v>MASCHIO DEI CAVAL PROSEC SPUMA</v>
          </cell>
          <cell r="E3815" t="str">
            <v>CS</v>
          </cell>
          <cell r="F3815">
            <v>1</v>
          </cell>
          <cell r="G3815" t="str">
            <v>75 cl x 6</v>
          </cell>
          <cell r="H3815" t="str">
            <v>S</v>
          </cell>
          <cell r="I3815" t="str">
            <v>Italy</v>
          </cell>
          <cell r="J3815" t="str">
            <v>Italy</v>
          </cell>
          <cell r="K3815" t="str">
            <v>Prosecco</v>
          </cell>
          <cell r="L3815" t="str">
            <v>Sparkling White</v>
          </cell>
          <cell r="M3815" t="str">
            <v>Price Fighter</v>
          </cell>
          <cell r="N3815">
            <v>15.100300000000001</v>
          </cell>
          <cell r="O3815">
            <v>14.1075</v>
          </cell>
        </row>
        <row r="3816">
          <cell r="B3816">
            <v>46245</v>
          </cell>
          <cell r="C3816" t="str">
            <v>MASCHIO DEI CAVAL FRIZZANTE</v>
          </cell>
          <cell r="D3816" t="str">
            <v>MASCHIO DEI CAVAL FRIZZANTE</v>
          </cell>
          <cell r="E3816" t="str">
            <v>CS</v>
          </cell>
          <cell r="F3816">
            <v>1</v>
          </cell>
          <cell r="G3816" t="str">
            <v>75 cl x 6</v>
          </cell>
          <cell r="H3816" t="str">
            <v>S</v>
          </cell>
          <cell r="I3816" t="str">
            <v>Italy</v>
          </cell>
          <cell r="J3816" t="str">
            <v>Italy</v>
          </cell>
          <cell r="K3816" t="str">
            <v>Prosecco</v>
          </cell>
          <cell r="L3816" t="str">
            <v>Sparkling White</v>
          </cell>
          <cell r="M3816" t="str">
            <v>Price Fighter</v>
          </cell>
          <cell r="N3816">
            <v>14.308299999999999</v>
          </cell>
          <cell r="O3816">
            <v>13.4663</v>
          </cell>
        </row>
        <row r="3817">
          <cell r="B3817">
            <v>46277</v>
          </cell>
          <cell r="C3817" t="str">
            <v>SCAVI &amp; RAY PROSECCO 75CLX6</v>
          </cell>
          <cell r="D3817" t="str">
            <v>SCAVI &amp; RAY PROSECCO 75CLX6</v>
          </cell>
          <cell r="E3817" t="str">
            <v>EA</v>
          </cell>
          <cell r="F3817">
            <v>6</v>
          </cell>
          <cell r="G3817" t="str">
            <v>75 cl x 6</v>
          </cell>
          <cell r="H3817" t="str">
            <v>S</v>
          </cell>
          <cell r="I3817" t="str">
            <v>Italy</v>
          </cell>
          <cell r="J3817" t="str">
            <v>Italy</v>
          </cell>
          <cell r="K3817" t="str">
            <v>Prosecco</v>
          </cell>
          <cell r="L3817" t="str">
            <v>Sparkling White</v>
          </cell>
          <cell r="M3817" t="str">
            <v>Good</v>
          </cell>
          <cell r="N3817">
            <v>6.1867000000000001</v>
          </cell>
          <cell r="O3817">
            <v>2.3513000000000002</v>
          </cell>
        </row>
        <row r="3818">
          <cell r="B3818">
            <v>45641</v>
          </cell>
          <cell r="C3818" t="str">
            <v>CARA AMICA PROSEC ROSE 20X24</v>
          </cell>
          <cell r="D3818" t="str">
            <v>Cara Amica Proseco Rosé Miniatures Extra Dry Millesimato (Marstons Only)</v>
          </cell>
          <cell r="E3818" t="str">
            <v>CS</v>
          </cell>
          <cell r="F3818">
            <v>1</v>
          </cell>
          <cell r="G3818" t="str">
            <v>20 cl x 24</v>
          </cell>
          <cell r="H3818" t="str">
            <v>S</v>
          </cell>
          <cell r="I3818" t="str">
            <v>Italy</v>
          </cell>
          <cell r="J3818" t="str">
            <v>Italy</v>
          </cell>
          <cell r="K3818" t="str">
            <v>Veneto</v>
          </cell>
          <cell r="L3818" t="str">
            <v>Sparkling White</v>
          </cell>
          <cell r="M3818" t="str">
            <v>Good</v>
          </cell>
          <cell r="N3818">
            <v>24.0886</v>
          </cell>
          <cell r="O3818">
            <v>14.364000000000001</v>
          </cell>
        </row>
        <row r="3819">
          <cell r="B3819">
            <v>45642</v>
          </cell>
          <cell r="C3819" t="str">
            <v>LOVELLI PROSECCO 20X24</v>
          </cell>
          <cell r="D3819" t="str">
            <v>Lovelli Prosecco Extra Dry miniatures (Marstons only)</v>
          </cell>
          <cell r="E3819" t="str">
            <v>CS</v>
          </cell>
          <cell r="F3819">
            <v>1</v>
          </cell>
          <cell r="G3819" t="str">
            <v>20 cl x 24</v>
          </cell>
          <cell r="H3819" t="str">
            <v>S</v>
          </cell>
          <cell r="I3819" t="str">
            <v>Italy</v>
          </cell>
          <cell r="J3819" t="str">
            <v>Italy</v>
          </cell>
          <cell r="K3819" t="str">
            <v>Veneto</v>
          </cell>
          <cell r="L3819" t="str">
            <v>Sparkling White</v>
          </cell>
          <cell r="M3819" t="str">
            <v>Good</v>
          </cell>
          <cell r="N3819">
            <v>23.035900000000002</v>
          </cell>
          <cell r="O3819">
            <v>14.364000000000001</v>
          </cell>
        </row>
        <row r="3820">
          <cell r="B3820">
            <v>46243</v>
          </cell>
          <cell r="C3820" t="str">
            <v>MASCHIO SPUMANTE 24X20CL</v>
          </cell>
          <cell r="D3820" t="str">
            <v>MASCHIO SPUMANTE 24X20CL</v>
          </cell>
          <cell r="E3820" t="str">
            <v>EA</v>
          </cell>
          <cell r="F3820">
            <v>24</v>
          </cell>
          <cell r="G3820" t="str">
            <v>20 cl x 24</v>
          </cell>
          <cell r="H3820" t="str">
            <v>S</v>
          </cell>
          <cell r="I3820" t="str">
            <v>Italy</v>
          </cell>
          <cell r="J3820" t="str">
            <v>Italy</v>
          </cell>
          <cell r="K3820" t="str">
            <v>Prosecco</v>
          </cell>
          <cell r="L3820" t="str">
            <v>Sparkling White</v>
          </cell>
          <cell r="M3820" t="str">
            <v>Price Fighter</v>
          </cell>
          <cell r="N3820">
            <v>1.0296000000000001</v>
          </cell>
          <cell r="O3820">
            <v>0.627</v>
          </cell>
        </row>
        <row r="3821">
          <cell r="B3821">
            <v>36960</v>
          </cell>
          <cell r="C3821" t="str">
            <v>COMTE DE CHAMBERI RSE SPK 75X6</v>
          </cell>
          <cell r="D3821" t="str">
            <v>Comte de Chamberi Sparkling Rosé</v>
          </cell>
          <cell r="E3821" t="str">
            <v>EA</v>
          </cell>
          <cell r="F3821">
            <v>6</v>
          </cell>
          <cell r="G3821" t="str">
            <v>75 cl x 6</v>
          </cell>
          <cell r="H3821" t="str">
            <v>S</v>
          </cell>
          <cell r="I3821" t="str">
            <v>Spain</v>
          </cell>
          <cell r="J3821" t="str">
            <v>European Union</v>
          </cell>
          <cell r="K3821" t="str">
            <v>European Union</v>
          </cell>
          <cell r="L3821" t="str">
            <v>Sparkling Rose</v>
          </cell>
          <cell r="M3821" t="str">
            <v>Price Fighter</v>
          </cell>
          <cell r="N3821">
            <v>1.4701</v>
          </cell>
          <cell r="O3821">
            <v>2.2444000000000002</v>
          </cell>
        </row>
        <row r="3822">
          <cell r="B3822">
            <v>37461</v>
          </cell>
          <cell r="C3822" t="str">
            <v>COMTE DE CHAMBERI BRUT 75X6</v>
          </cell>
          <cell r="D3822" t="str">
            <v>Comte de Chamberi Brut</v>
          </cell>
          <cell r="E3822" t="str">
            <v>EA</v>
          </cell>
          <cell r="F3822">
            <v>6</v>
          </cell>
          <cell r="G3822" t="str">
            <v>75 cl x 6</v>
          </cell>
          <cell r="H3822" t="str">
            <v>S</v>
          </cell>
          <cell r="I3822" t="str">
            <v>Spain</v>
          </cell>
          <cell r="J3822" t="str">
            <v>European Union</v>
          </cell>
          <cell r="K3822" t="str">
            <v>European Union</v>
          </cell>
          <cell r="L3822" t="str">
            <v>Sparkling White</v>
          </cell>
          <cell r="M3822" t="str">
            <v>Price Fighter</v>
          </cell>
          <cell r="N3822">
            <v>1.4701</v>
          </cell>
          <cell r="O3822">
            <v>2.2444000000000002</v>
          </cell>
        </row>
        <row r="3823">
          <cell r="B3823">
            <v>37240</v>
          </cell>
          <cell r="C3823" t="str">
            <v>WHAT ABOUT ME SAUV BLANC 75X12</v>
          </cell>
          <cell r="D3823" t="str">
            <v>What About Me Sauvignon Blanc, Mendoza</v>
          </cell>
          <cell r="E3823" t="str">
            <v>EA</v>
          </cell>
          <cell r="F3823">
            <v>12</v>
          </cell>
          <cell r="G3823" t="str">
            <v>75 cl x 12</v>
          </cell>
          <cell r="H3823" t="str">
            <v>U</v>
          </cell>
          <cell r="I3823" t="str">
            <v>Argentina</v>
          </cell>
          <cell r="J3823" t="str">
            <v>Argentina</v>
          </cell>
          <cell r="K3823" t="str">
            <v>Mendoza</v>
          </cell>
          <cell r="L3823" t="str">
            <v>Still White</v>
          </cell>
          <cell r="M3823" t="str">
            <v>Good</v>
          </cell>
          <cell r="N3823">
            <v>3.5051000000000001</v>
          </cell>
          <cell r="O3823">
            <v>2.6718999999999999</v>
          </cell>
        </row>
        <row r="3824">
          <cell r="B3824">
            <v>38062</v>
          </cell>
          <cell r="C3824" t="str">
            <v>WHAT ABOUT ME MALBEC 75X12</v>
          </cell>
          <cell r="D3824" t="str">
            <v>What About Me Malbec Mendoza</v>
          </cell>
          <cell r="E3824" t="str">
            <v>EA</v>
          </cell>
          <cell r="F3824">
            <v>12</v>
          </cell>
          <cell r="G3824" t="str">
            <v>75 cl x 12</v>
          </cell>
          <cell r="H3824" t="str">
            <v>U</v>
          </cell>
          <cell r="I3824" t="str">
            <v>Argentina</v>
          </cell>
          <cell r="J3824" t="str">
            <v>Argentina</v>
          </cell>
          <cell r="K3824" t="str">
            <v>Mendoza</v>
          </cell>
          <cell r="L3824" t="str">
            <v>Still Red</v>
          </cell>
          <cell r="M3824" t="str">
            <v>Good</v>
          </cell>
          <cell r="N3824">
            <v>3.0017</v>
          </cell>
          <cell r="O3824">
            <v>2.6718999999999999</v>
          </cell>
        </row>
        <row r="3825">
          <cell r="B3825">
            <v>37259</v>
          </cell>
          <cell r="C3825" t="str">
            <v>PONTEBELLO PROSECCO 75X6</v>
          </cell>
          <cell r="D3825" t="str">
            <v>Pontebello Prosecco DOC Spumante Extra Dry</v>
          </cell>
          <cell r="E3825" t="str">
            <v>EA</v>
          </cell>
          <cell r="F3825">
            <v>6</v>
          </cell>
          <cell r="G3825" t="str">
            <v>75 cl x 6</v>
          </cell>
          <cell r="H3825" t="str">
            <v>S</v>
          </cell>
          <cell r="I3825" t="str">
            <v>Italy</v>
          </cell>
          <cell r="J3825" t="str">
            <v>Italy</v>
          </cell>
          <cell r="K3825" t="str">
            <v>Prosecco</v>
          </cell>
          <cell r="L3825" t="str">
            <v>Sparkling White</v>
          </cell>
          <cell r="M3825" t="str">
            <v>Price Fighter</v>
          </cell>
          <cell r="N3825">
            <v>2.6362999999999999</v>
          </cell>
          <cell r="O3825">
            <v>2.2444000000000002</v>
          </cell>
        </row>
        <row r="3826">
          <cell r="B3826">
            <v>37463</v>
          </cell>
          <cell r="C3826" t="str">
            <v>OSADO MALBEC 75X6</v>
          </cell>
          <cell r="D3826" t="str">
            <v>Osado Malbec, Mendoza</v>
          </cell>
          <cell r="E3826" t="str">
            <v>EA</v>
          </cell>
          <cell r="F3826">
            <v>6</v>
          </cell>
          <cell r="G3826" t="str">
            <v>75 cl x 6</v>
          </cell>
          <cell r="H3826" t="str">
            <v>S</v>
          </cell>
          <cell r="I3826" t="str">
            <v>Argentina</v>
          </cell>
          <cell r="J3826" t="str">
            <v>Argentina</v>
          </cell>
          <cell r="K3826" t="str">
            <v>Mendoza</v>
          </cell>
          <cell r="L3826" t="str">
            <v>Still Red</v>
          </cell>
          <cell r="M3826" t="str">
            <v>Good</v>
          </cell>
          <cell r="N3826">
            <v>3.4135</v>
          </cell>
          <cell r="O3826">
            <v>2.6718999999999999</v>
          </cell>
        </row>
        <row r="3827">
          <cell r="B3827">
            <v>37464</v>
          </cell>
          <cell r="C3827" t="str">
            <v>OSADO WHITE MALBEC 75X6</v>
          </cell>
          <cell r="D3827" t="str">
            <v>Osado White Malbec, Mendoza</v>
          </cell>
          <cell r="E3827" t="str">
            <v>EA</v>
          </cell>
          <cell r="F3827">
            <v>6</v>
          </cell>
          <cell r="G3827" t="str">
            <v>75 cl x 6</v>
          </cell>
          <cell r="H3827" t="str">
            <v>S</v>
          </cell>
          <cell r="I3827" t="str">
            <v>Argentina</v>
          </cell>
          <cell r="J3827" t="str">
            <v>Argentina</v>
          </cell>
          <cell r="K3827" t="str">
            <v>Mendoza</v>
          </cell>
          <cell r="L3827" t="str">
            <v>Still White</v>
          </cell>
          <cell r="M3827" t="str">
            <v>Good</v>
          </cell>
          <cell r="N3827">
            <v>3.4135</v>
          </cell>
          <cell r="O3827">
            <v>2.6718999999999999</v>
          </cell>
        </row>
        <row r="3828">
          <cell r="B3828">
            <v>37543</v>
          </cell>
          <cell r="C3828" t="str">
            <v>PEZAT BDX SUPERIEUR 75X12</v>
          </cell>
          <cell r="D3828" t="str">
            <v>Pezat, Bordeaux Supérieur</v>
          </cell>
          <cell r="E3828" t="str">
            <v>EA</v>
          </cell>
          <cell r="F3828">
            <v>12</v>
          </cell>
          <cell r="G3828" t="str">
            <v>75 cl x 12</v>
          </cell>
          <cell r="H3828" t="str">
            <v>U</v>
          </cell>
          <cell r="I3828" t="str">
            <v>France</v>
          </cell>
          <cell r="J3828" t="str">
            <v>France</v>
          </cell>
          <cell r="K3828" t="str">
            <v>Bordeaux</v>
          </cell>
          <cell r="L3828" t="str">
            <v>Still Red</v>
          </cell>
          <cell r="M3828" t="str">
            <v>Good</v>
          </cell>
          <cell r="N3828">
            <v>3.9866999999999999</v>
          </cell>
          <cell r="O3828">
            <v>2.6718999999999999</v>
          </cell>
        </row>
        <row r="3829">
          <cell r="B3829">
            <v>37537</v>
          </cell>
          <cell r="C3829" t="str">
            <v>BIG MAX CAB SAUV 75X12</v>
          </cell>
          <cell r="D3829" t="str">
            <v>Big Max Cabernet Sauvignon, Central Coast</v>
          </cell>
          <cell r="E3829" t="str">
            <v>EA</v>
          </cell>
          <cell r="F3829">
            <v>12</v>
          </cell>
          <cell r="G3829" t="str">
            <v>75 cl x 12</v>
          </cell>
          <cell r="H3829" t="str">
            <v>U</v>
          </cell>
          <cell r="I3829" t="str">
            <v>United States</v>
          </cell>
          <cell r="J3829" t="str">
            <v>USA</v>
          </cell>
          <cell r="K3829" t="str">
            <v>California</v>
          </cell>
          <cell r="L3829" t="str">
            <v>Still Red</v>
          </cell>
          <cell r="M3829" t="str">
            <v>Better</v>
          </cell>
          <cell r="N3829">
            <v>9.0143000000000004</v>
          </cell>
          <cell r="O3829">
            <v>2.6718999999999999</v>
          </cell>
        </row>
        <row r="3830">
          <cell r="B3830">
            <v>37538</v>
          </cell>
          <cell r="C3830" t="str">
            <v>BIG MAX SAUV BLANC 75X12</v>
          </cell>
          <cell r="D3830" t="str">
            <v>Big Max Sauvignon Blanc, Napa</v>
          </cell>
          <cell r="E3830" t="str">
            <v>EA</v>
          </cell>
          <cell r="F3830">
            <v>12</v>
          </cell>
          <cell r="G3830" t="str">
            <v>75 cl x 12</v>
          </cell>
          <cell r="H3830" t="str">
            <v>U</v>
          </cell>
          <cell r="I3830" t="str">
            <v>United States</v>
          </cell>
          <cell r="J3830" t="str">
            <v>USA</v>
          </cell>
          <cell r="K3830" t="str">
            <v>California</v>
          </cell>
          <cell r="L3830" t="str">
            <v>Still White</v>
          </cell>
          <cell r="M3830" t="str">
            <v>Better</v>
          </cell>
          <cell r="N3830">
            <v>7.4606000000000003</v>
          </cell>
          <cell r="O3830">
            <v>2.6718999999999999</v>
          </cell>
        </row>
        <row r="3831">
          <cell r="B3831">
            <v>39485</v>
          </cell>
          <cell r="C3831" t="str">
            <v>BIG MAX CHARDONNAY 75X12</v>
          </cell>
          <cell r="D3831" t="str">
            <v>Big Max Chardonnay, Central Coast</v>
          </cell>
          <cell r="E3831" t="str">
            <v>EA</v>
          </cell>
          <cell r="F3831">
            <v>12</v>
          </cell>
          <cell r="G3831" t="str">
            <v>75 cl x 12</v>
          </cell>
          <cell r="H3831" t="str">
            <v>U</v>
          </cell>
          <cell r="I3831" t="str">
            <v>United States</v>
          </cell>
          <cell r="J3831" t="str">
            <v>USA</v>
          </cell>
          <cell r="K3831" t="str">
            <v>California</v>
          </cell>
          <cell r="L3831" t="str">
            <v>Still White</v>
          </cell>
          <cell r="M3831" t="str">
            <v>Better</v>
          </cell>
          <cell r="N3831">
            <v>8.7035999999999998</v>
          </cell>
          <cell r="O3831">
            <v>2.6718999999999999</v>
          </cell>
        </row>
        <row r="3832">
          <cell r="B3832">
            <v>39486</v>
          </cell>
          <cell r="C3832" t="str">
            <v>BIG MAX RED BLEND 75X12</v>
          </cell>
          <cell r="D3832" t="str">
            <v>Big Max Red Blend, California</v>
          </cell>
          <cell r="E3832" t="str">
            <v>EA</v>
          </cell>
          <cell r="F3832">
            <v>12</v>
          </cell>
          <cell r="G3832" t="str">
            <v>75 cl x 12</v>
          </cell>
          <cell r="H3832" t="str">
            <v>U</v>
          </cell>
          <cell r="I3832" t="str">
            <v>United States</v>
          </cell>
          <cell r="J3832" t="str">
            <v>USA</v>
          </cell>
          <cell r="K3832" t="str">
            <v>California</v>
          </cell>
          <cell r="L3832" t="str">
            <v>Still Red</v>
          </cell>
          <cell r="M3832" t="str">
            <v>Better</v>
          </cell>
          <cell r="N3832">
            <v>8.7035999999999998</v>
          </cell>
          <cell r="O3832">
            <v>2.6718999999999999</v>
          </cell>
        </row>
        <row r="3833">
          <cell r="B3833">
            <v>37551</v>
          </cell>
          <cell r="C3833" t="str">
            <v>MAXVILLE CAB FRANC 75X6</v>
          </cell>
          <cell r="D3833" t="str">
            <v>Maxville Cabernet Franc, Napa Valley</v>
          </cell>
          <cell r="E3833" t="str">
            <v>EA</v>
          </cell>
          <cell r="F3833">
            <v>6</v>
          </cell>
          <cell r="G3833" t="str">
            <v>75 cl x 6</v>
          </cell>
          <cell r="H3833" t="str">
            <v>U</v>
          </cell>
          <cell r="I3833" t="str">
            <v>United States</v>
          </cell>
          <cell r="J3833" t="str">
            <v>USA</v>
          </cell>
          <cell r="K3833" t="str">
            <v>California</v>
          </cell>
          <cell r="L3833" t="str">
            <v>Still Red</v>
          </cell>
          <cell r="M3833" t="str">
            <v>Best</v>
          </cell>
          <cell r="N3833">
            <v>24.3125</v>
          </cell>
          <cell r="O3833">
            <v>2.6718999999999999</v>
          </cell>
        </row>
        <row r="3834">
          <cell r="B3834">
            <v>37552</v>
          </cell>
          <cell r="C3834" t="str">
            <v>MAXVILLE CAB SAUV 75X6</v>
          </cell>
          <cell r="D3834" t="str">
            <v>Maxville Cabernet Sauvignon, Napa Valley</v>
          </cell>
          <cell r="E3834" t="str">
            <v>EA</v>
          </cell>
          <cell r="F3834">
            <v>6</v>
          </cell>
          <cell r="G3834" t="str">
            <v>75 cl x 6</v>
          </cell>
          <cell r="H3834" t="str">
            <v>U</v>
          </cell>
          <cell r="I3834" t="str">
            <v>United States</v>
          </cell>
          <cell r="J3834" t="str">
            <v>USA</v>
          </cell>
          <cell r="K3834" t="str">
            <v>California</v>
          </cell>
          <cell r="L3834" t="str">
            <v>Still Red</v>
          </cell>
          <cell r="M3834" t="str">
            <v>Best</v>
          </cell>
          <cell r="N3834">
            <v>19.9879</v>
          </cell>
          <cell r="O3834">
            <v>2.6718999999999999</v>
          </cell>
        </row>
        <row r="3835">
          <cell r="B3835">
            <v>37553</v>
          </cell>
          <cell r="C3835" t="str">
            <v>MAXVILLE PETITE SIRAH 75X6</v>
          </cell>
          <cell r="D3835" t="str">
            <v>Maxville Petit Sirah, Napa Valley</v>
          </cell>
          <cell r="E3835" t="str">
            <v>EA</v>
          </cell>
          <cell r="F3835">
            <v>6</v>
          </cell>
          <cell r="G3835" t="str">
            <v>75 cl x 6</v>
          </cell>
          <cell r="H3835" t="str">
            <v>U</v>
          </cell>
          <cell r="I3835" t="str">
            <v>United States</v>
          </cell>
          <cell r="J3835" t="str">
            <v>USA</v>
          </cell>
          <cell r="K3835" t="str">
            <v>California</v>
          </cell>
          <cell r="L3835" t="str">
            <v>Still Red</v>
          </cell>
          <cell r="M3835" t="str">
            <v>Best</v>
          </cell>
          <cell r="N3835">
            <v>24.3125</v>
          </cell>
          <cell r="O3835">
            <v>2.6718999999999999</v>
          </cell>
        </row>
        <row r="3836">
          <cell r="B3836">
            <v>37636</v>
          </cell>
          <cell r="C3836" t="str">
            <v>CH LABRANDE CAHORS 75X6</v>
          </cell>
          <cell r="D3836" t="str">
            <v>Château Labrande, Cahors</v>
          </cell>
          <cell r="E3836" t="str">
            <v>EA</v>
          </cell>
          <cell r="F3836">
            <v>6</v>
          </cell>
          <cell r="G3836" t="str">
            <v>75 cl x 6</v>
          </cell>
          <cell r="H3836" t="str">
            <v>S</v>
          </cell>
          <cell r="I3836" t="str">
            <v>France</v>
          </cell>
          <cell r="J3836" t="str">
            <v>France</v>
          </cell>
          <cell r="K3836" t="str">
            <v>South West France</v>
          </cell>
          <cell r="L3836" t="str">
            <v>Still Red</v>
          </cell>
          <cell r="M3836" t="str">
            <v>Good</v>
          </cell>
          <cell r="N3836">
            <v>4.0643000000000002</v>
          </cell>
          <cell r="O3836">
            <v>2.6718999999999999</v>
          </cell>
        </row>
        <row r="3837">
          <cell r="B3837">
            <v>37606</v>
          </cell>
          <cell r="C3837" t="str">
            <v>ORG MIONETTO PROSECCO 75X6</v>
          </cell>
          <cell r="D3837" t="str">
            <v>Mionetto Prestige Prosecco, Vino Biologico Organic</v>
          </cell>
          <cell r="E3837" t="str">
            <v>EA</v>
          </cell>
          <cell r="F3837">
            <v>6</v>
          </cell>
          <cell r="G3837" t="str">
            <v>75 cl x 6</v>
          </cell>
          <cell r="H3837" t="str">
            <v>U</v>
          </cell>
          <cell r="I3837" t="str">
            <v>Italy</v>
          </cell>
          <cell r="J3837" t="str">
            <v>Italy</v>
          </cell>
          <cell r="K3837" t="str">
            <v>Prosecco</v>
          </cell>
          <cell r="L3837" t="str">
            <v>Sparkling White</v>
          </cell>
          <cell r="M3837" t="str">
            <v>Good</v>
          </cell>
          <cell r="N3837">
            <v>4.4272</v>
          </cell>
          <cell r="O3837">
            <v>2.3513000000000002</v>
          </cell>
        </row>
        <row r="3838">
          <cell r="B3838">
            <v>37607</v>
          </cell>
          <cell r="C3838" t="str">
            <v>MIONETTO PRESTIGE DOGC 75X6</v>
          </cell>
          <cell r="D3838" t="str">
            <v>Mionetto Prestige Valdobbiadene DOCG Prosecco</v>
          </cell>
          <cell r="E3838" t="str">
            <v>EA</v>
          </cell>
          <cell r="F3838">
            <v>6</v>
          </cell>
          <cell r="G3838" t="str">
            <v>75 cl x 6</v>
          </cell>
          <cell r="H3838" t="str">
            <v>U</v>
          </cell>
          <cell r="I3838" t="str">
            <v>Italy</v>
          </cell>
          <cell r="J3838" t="str">
            <v>Italy</v>
          </cell>
          <cell r="K3838" t="str">
            <v>Prosecco</v>
          </cell>
          <cell r="L3838" t="str">
            <v>Sparkling White</v>
          </cell>
          <cell r="M3838" t="str">
            <v>Good</v>
          </cell>
          <cell r="N3838">
            <v>4.8512000000000004</v>
          </cell>
          <cell r="O3838">
            <v>2.3513000000000002</v>
          </cell>
        </row>
        <row r="3839">
          <cell r="B3839">
            <v>37608</v>
          </cell>
          <cell r="C3839" t="str">
            <v>MIONETTO BLACK LABEL 75X6</v>
          </cell>
          <cell r="D3839" t="str">
            <v>Mionetto Prestige Prosecco DOC Brut Black Label</v>
          </cell>
          <cell r="E3839" t="str">
            <v>EA</v>
          </cell>
          <cell r="F3839">
            <v>6</v>
          </cell>
          <cell r="G3839" t="str">
            <v>75 cl x 6</v>
          </cell>
          <cell r="H3839" t="str">
            <v>S</v>
          </cell>
          <cell r="I3839" t="str">
            <v>Italy</v>
          </cell>
          <cell r="J3839" t="str">
            <v>Italy</v>
          </cell>
          <cell r="K3839" t="str">
            <v>Prosecco</v>
          </cell>
          <cell r="L3839" t="str">
            <v>Sparkling White</v>
          </cell>
          <cell r="M3839" t="str">
            <v>Good</v>
          </cell>
          <cell r="N3839">
            <v>4.0837000000000003</v>
          </cell>
          <cell r="O3839">
            <v>2.3513000000000002</v>
          </cell>
        </row>
        <row r="3840">
          <cell r="B3840">
            <v>37610</v>
          </cell>
          <cell r="C3840" t="str">
            <v>MIONETTO ORANGE LABEL 75X6</v>
          </cell>
          <cell r="D3840" t="str">
            <v>Mionetto Prestige Prosecco DOC Brut Orange Label</v>
          </cell>
          <cell r="E3840" t="str">
            <v>EA</v>
          </cell>
          <cell r="F3840">
            <v>6</v>
          </cell>
          <cell r="G3840" t="str">
            <v>75 cl x 6</v>
          </cell>
          <cell r="H3840" t="str">
            <v>U</v>
          </cell>
          <cell r="I3840" t="str">
            <v>Italy</v>
          </cell>
          <cell r="J3840" t="str">
            <v>Italy</v>
          </cell>
          <cell r="K3840" t="str">
            <v>Veneto</v>
          </cell>
          <cell r="L3840" t="str">
            <v>Sparkling White</v>
          </cell>
          <cell r="M3840" t="str">
            <v>Good</v>
          </cell>
          <cell r="N3840">
            <v>4.0660999999999996</v>
          </cell>
          <cell r="O3840">
            <v>2.3513000000000002</v>
          </cell>
        </row>
        <row r="3841">
          <cell r="B3841">
            <v>37612</v>
          </cell>
          <cell r="C3841" t="str">
            <v>MIONETTO PRESTIGE ROSE 75X6</v>
          </cell>
          <cell r="D3841" t="str">
            <v>Mionetto Prestige Sparkling Rosato Extra Dry, Treviso</v>
          </cell>
          <cell r="E3841" t="str">
            <v>EA</v>
          </cell>
          <cell r="F3841">
            <v>6</v>
          </cell>
          <cell r="G3841" t="str">
            <v>75 cl x 6</v>
          </cell>
          <cell r="H3841" t="str">
            <v>U</v>
          </cell>
          <cell r="I3841" t="str">
            <v>Italy</v>
          </cell>
          <cell r="J3841" t="str">
            <v>Italy</v>
          </cell>
          <cell r="K3841" t="str">
            <v>Veneto</v>
          </cell>
          <cell r="L3841" t="str">
            <v>Sparkling Red</v>
          </cell>
          <cell r="M3841" t="str">
            <v>Good</v>
          </cell>
          <cell r="N3841">
            <v>2.9695999999999998</v>
          </cell>
          <cell r="O3841">
            <v>2.6718999999999999</v>
          </cell>
        </row>
        <row r="3842">
          <cell r="B3842">
            <v>40163</v>
          </cell>
          <cell r="C3842" t="str">
            <v>MIONETTO PROSECCO ROSE 75X6</v>
          </cell>
          <cell r="D3842" t="str">
            <v>Mionetto Prestige Prosecco Rosé</v>
          </cell>
          <cell r="E3842" t="str">
            <v>EA</v>
          </cell>
          <cell r="F3842">
            <v>6</v>
          </cell>
          <cell r="G3842" t="str">
            <v>75 cl x 6</v>
          </cell>
          <cell r="H3842" t="str">
            <v>S</v>
          </cell>
          <cell r="I3842" t="str">
            <v>Italy</v>
          </cell>
          <cell r="J3842" t="str">
            <v>Italy</v>
          </cell>
          <cell r="K3842" t="str">
            <v>Prosecco</v>
          </cell>
          <cell r="L3842" t="str">
            <v>Sparkling Rose</v>
          </cell>
          <cell r="M3842" t="str">
            <v>Good</v>
          </cell>
          <cell r="N3842">
            <v>4.4695999999999998</v>
          </cell>
          <cell r="O3842">
            <v>2.3513000000000002</v>
          </cell>
        </row>
        <row r="3843">
          <cell r="B3843">
            <v>37633</v>
          </cell>
          <cell r="C3843" t="str">
            <v>MIONETTO ALUMINUM 20X12</v>
          </cell>
          <cell r="D3843" t="str">
            <v>Mionetto Cuvee Frizzante, Aluminum Bottle</v>
          </cell>
          <cell r="E3843" t="str">
            <v>CS</v>
          </cell>
          <cell r="F3843">
            <v>1</v>
          </cell>
          <cell r="G3843" t="str">
            <v>20 cl x 12</v>
          </cell>
          <cell r="H3843" t="str">
            <v>U</v>
          </cell>
          <cell r="I3843" t="str">
            <v>Italy</v>
          </cell>
          <cell r="J3843" t="str">
            <v>Italy</v>
          </cell>
          <cell r="K3843" t="str">
            <v>Italy</v>
          </cell>
          <cell r="L3843" t="str">
            <v>Still White</v>
          </cell>
          <cell r="M3843" t="str">
            <v>Price Fighter</v>
          </cell>
          <cell r="N3843">
            <v>14.37</v>
          </cell>
          <cell r="O3843">
            <v>7.524</v>
          </cell>
        </row>
        <row r="3844">
          <cell r="B3844">
            <v>37611</v>
          </cell>
          <cell r="C3844" t="str">
            <v>MIONETTO ORANGE LABEL 150X6</v>
          </cell>
          <cell r="D3844" t="str">
            <v>Mionetto Prestige Prosecco DOC Brut Orange Label</v>
          </cell>
          <cell r="E3844" t="str">
            <v>EA</v>
          </cell>
          <cell r="F3844">
            <v>6</v>
          </cell>
          <cell r="G3844" t="str">
            <v>150cl x 6</v>
          </cell>
          <cell r="H3844" t="str">
            <v>U</v>
          </cell>
          <cell r="I3844" t="str">
            <v>Italy</v>
          </cell>
          <cell r="J3844" t="str">
            <v>Italy</v>
          </cell>
          <cell r="K3844" t="str">
            <v>Prosecco</v>
          </cell>
          <cell r="L3844" t="str">
            <v>Sparkling White</v>
          </cell>
          <cell r="M3844" t="str">
            <v>Good</v>
          </cell>
          <cell r="N3844">
            <v>7.7190000000000003</v>
          </cell>
          <cell r="O3844">
            <v>4.7024999999999997</v>
          </cell>
        </row>
        <row r="3845">
          <cell r="B3845">
            <v>37609</v>
          </cell>
          <cell r="C3845" t="str">
            <v>MIONETTO ORANGE LABEL 12X20</v>
          </cell>
          <cell r="D3845" t="str">
            <v>Mionetto Prestige Prosecco DOC Brut Orange Label</v>
          </cell>
          <cell r="E3845" t="str">
            <v>EA</v>
          </cell>
          <cell r="F3845">
            <v>12</v>
          </cell>
          <cell r="G3845" t="str">
            <v>200ml x 12</v>
          </cell>
          <cell r="H3845" t="str">
            <v>U</v>
          </cell>
          <cell r="I3845" t="str">
            <v>Italy</v>
          </cell>
          <cell r="J3845" t="str">
            <v>Italy</v>
          </cell>
          <cell r="K3845" t="str">
            <v>Prosecco</v>
          </cell>
          <cell r="L3845" t="str">
            <v>Sparkling White</v>
          </cell>
          <cell r="M3845" t="str">
            <v>Good</v>
          </cell>
          <cell r="N3845">
            <v>1.4861</v>
          </cell>
          <cell r="O3845">
            <v>0.627</v>
          </cell>
        </row>
        <row r="3846">
          <cell r="B3846">
            <v>37674</v>
          </cell>
          <cell r="C3846" t="str">
            <v>HARDYS FOOD CHOICE ROSE 75X6</v>
          </cell>
          <cell r="D3846" t="str">
            <v>Hardys 'Foodies Choice' Rosé, South-Eastern Australia</v>
          </cell>
          <cell r="E3846" t="str">
            <v>EA</v>
          </cell>
          <cell r="F3846">
            <v>6</v>
          </cell>
          <cell r="G3846" t="str">
            <v>75 cl x 6</v>
          </cell>
          <cell r="H3846" t="str">
            <v>U</v>
          </cell>
          <cell r="I3846" t="str">
            <v>Australia</v>
          </cell>
          <cell r="J3846" t="str">
            <v>Australia</v>
          </cell>
          <cell r="K3846" t="str">
            <v>South Eastern Australia</v>
          </cell>
          <cell r="L3846" t="str">
            <v>Still Rose</v>
          </cell>
          <cell r="M3846" t="str">
            <v>Good</v>
          </cell>
          <cell r="N3846">
            <v>2.4727999999999999</v>
          </cell>
          <cell r="O3846">
            <v>2.6718999999999999</v>
          </cell>
        </row>
        <row r="3847">
          <cell r="B3847">
            <v>37676</v>
          </cell>
          <cell r="C3847" t="str">
            <v>JAM SHED SHIRAZ 75X6</v>
          </cell>
          <cell r="D3847" t="str">
            <v>Leasingham Jam Shed Shiraz, South Australia</v>
          </cell>
          <cell r="E3847" t="str">
            <v>EA</v>
          </cell>
          <cell r="F3847">
            <v>6</v>
          </cell>
          <cell r="G3847" t="str">
            <v>75 cl x 6</v>
          </cell>
          <cell r="H3847" t="str">
            <v>S</v>
          </cell>
          <cell r="I3847" t="str">
            <v>Australia</v>
          </cell>
          <cell r="J3847" t="str">
            <v>Australia</v>
          </cell>
          <cell r="K3847" t="str">
            <v>South Eastern Australia</v>
          </cell>
          <cell r="L3847" t="str">
            <v>Still Red</v>
          </cell>
          <cell r="M3847" t="str">
            <v>Good</v>
          </cell>
          <cell r="N3847">
            <v>2.5876999999999999</v>
          </cell>
          <cell r="O3847">
            <v>2.6718999999999999</v>
          </cell>
        </row>
        <row r="3848">
          <cell r="B3848">
            <v>40033</v>
          </cell>
          <cell r="C3848" t="str">
            <v>JAM SHED MALBEC 75X6</v>
          </cell>
          <cell r="D3848" t="str">
            <v>Jam Shed Malbec, Mendoza</v>
          </cell>
          <cell r="E3848" t="str">
            <v>EA</v>
          </cell>
          <cell r="F3848">
            <v>6</v>
          </cell>
          <cell r="G3848" t="str">
            <v>75 cl x 6</v>
          </cell>
          <cell r="H3848" t="str">
            <v>S</v>
          </cell>
          <cell r="I3848" t="str">
            <v>Argentina</v>
          </cell>
          <cell r="J3848" t="str">
            <v>Argentina</v>
          </cell>
          <cell r="K3848" t="str">
            <v>Mendoza</v>
          </cell>
          <cell r="L3848" t="str">
            <v>Still Red</v>
          </cell>
          <cell r="M3848" t="str">
            <v>Good</v>
          </cell>
          <cell r="N3848">
            <v>2.5876999999999999</v>
          </cell>
          <cell r="O3848">
            <v>2.6718999999999999</v>
          </cell>
        </row>
        <row r="3849">
          <cell r="B3849">
            <v>41455</v>
          </cell>
          <cell r="C3849" t="str">
            <v>JAM SHED ROSE 75X6</v>
          </cell>
          <cell r="D3849" t="str">
            <v>Jam Shed Rosé, California</v>
          </cell>
          <cell r="E3849" t="str">
            <v>EA</v>
          </cell>
          <cell r="F3849">
            <v>6</v>
          </cell>
          <cell r="G3849" t="str">
            <v>75 cl x 6</v>
          </cell>
          <cell r="H3849" t="str">
            <v>S</v>
          </cell>
          <cell r="I3849" t="str">
            <v>United States</v>
          </cell>
          <cell r="J3849" t="str">
            <v>USA</v>
          </cell>
          <cell r="K3849" t="str">
            <v>California</v>
          </cell>
          <cell r="L3849" t="str">
            <v>Still Rose</v>
          </cell>
          <cell r="M3849" t="str">
            <v>Good</v>
          </cell>
          <cell r="N3849">
            <v>2.5867</v>
          </cell>
          <cell r="O3849">
            <v>2.3513000000000002</v>
          </cell>
        </row>
        <row r="3850">
          <cell r="B3850">
            <v>42978</v>
          </cell>
          <cell r="C3850" t="str">
            <v>FC JAM SHED CHARDONNAY 75X6</v>
          </cell>
          <cell r="D3850" t="str">
            <v>Jam Shed Chardonnay, South Eastern Australia</v>
          </cell>
          <cell r="E3850" t="str">
            <v>CS</v>
          </cell>
          <cell r="F3850">
            <v>1</v>
          </cell>
          <cell r="G3850" t="str">
            <v>75 cl x 6</v>
          </cell>
          <cell r="H3850" t="str">
            <v>S</v>
          </cell>
          <cell r="I3850" t="str">
            <v>Australia</v>
          </cell>
          <cell r="J3850" t="str">
            <v>Australia</v>
          </cell>
          <cell r="K3850" t="str">
            <v>South Eastern Australia</v>
          </cell>
          <cell r="L3850" t="str">
            <v>Still White</v>
          </cell>
          <cell r="M3850" t="str">
            <v>Price Fighter</v>
          </cell>
          <cell r="N3850">
            <v>15.5268</v>
          </cell>
          <cell r="O3850">
            <v>16.031300000000002</v>
          </cell>
        </row>
        <row r="3851">
          <cell r="B3851">
            <v>37672</v>
          </cell>
          <cell r="C3851" t="str">
            <v>HARDYS ALCHOL FREE CHARD 75X6</v>
          </cell>
          <cell r="D3851" t="str">
            <v>Hardys Alcohol Free Chardonnay, Australia</v>
          </cell>
          <cell r="E3851" t="str">
            <v>EA</v>
          </cell>
          <cell r="F3851">
            <v>6</v>
          </cell>
          <cell r="G3851" t="str">
            <v>75 cl x 6</v>
          </cell>
          <cell r="H3851" t="str">
            <v>S</v>
          </cell>
          <cell r="I3851" t="str">
            <v>Australia</v>
          </cell>
          <cell r="J3851" t="str">
            <v>Australia</v>
          </cell>
          <cell r="K3851" t="str">
            <v>South Eastern Australia</v>
          </cell>
          <cell r="L3851" t="str">
            <v>Still White</v>
          </cell>
          <cell r="M3851" t="str">
            <v>Price Fighter</v>
          </cell>
          <cell r="N3851">
            <v>2.7530000000000001</v>
          </cell>
          <cell r="O3851">
            <v>0</v>
          </cell>
        </row>
        <row r="3852">
          <cell r="B3852">
            <v>37679</v>
          </cell>
          <cell r="C3852" t="str">
            <v>LE BEAU SUD GRENACHE NOIR 75X6</v>
          </cell>
          <cell r="D3852" t="str">
            <v>Le Beau Sud Grenache Noir, Pays d'Oc</v>
          </cell>
          <cell r="E3852" t="str">
            <v>EA</v>
          </cell>
          <cell r="F3852">
            <v>6</v>
          </cell>
          <cell r="G3852" t="str">
            <v>75 cl x 6</v>
          </cell>
          <cell r="H3852" t="str">
            <v>U</v>
          </cell>
          <cell r="I3852" t="str">
            <v>France</v>
          </cell>
          <cell r="J3852" t="str">
            <v>France</v>
          </cell>
          <cell r="K3852" t="str">
            <v>Languedoc-Roussillon</v>
          </cell>
          <cell r="L3852" t="str">
            <v>Still Red</v>
          </cell>
          <cell r="M3852" t="str">
            <v>Price Fighter</v>
          </cell>
          <cell r="N3852">
            <v>2.2484999999999999</v>
          </cell>
          <cell r="O3852">
            <v>2.6718999999999999</v>
          </cell>
        </row>
        <row r="3853">
          <cell r="B3853">
            <v>37680</v>
          </cell>
          <cell r="C3853" t="str">
            <v>LE BEAU SUD GRENACHE ROSE 75X6</v>
          </cell>
          <cell r="D3853" t="str">
            <v>Le Beau Sud Grenache Rosé,Pays d'Oc</v>
          </cell>
          <cell r="E3853" t="str">
            <v>EA</v>
          </cell>
          <cell r="F3853">
            <v>6</v>
          </cell>
          <cell r="G3853" t="str">
            <v>75 cl x 6</v>
          </cell>
          <cell r="H3853" t="str">
            <v>S</v>
          </cell>
          <cell r="I3853" t="str">
            <v>France</v>
          </cell>
          <cell r="J3853" t="str">
            <v>France</v>
          </cell>
          <cell r="K3853" t="str">
            <v>Languedoc-Roussillon</v>
          </cell>
          <cell r="M3853" t="str">
            <v>Price Fighter</v>
          </cell>
          <cell r="N3853">
            <v>2.2397999999999998</v>
          </cell>
          <cell r="O3853">
            <v>2.6718999999999999</v>
          </cell>
        </row>
        <row r="3854">
          <cell r="B3854">
            <v>37681</v>
          </cell>
          <cell r="C3854" t="str">
            <v>LE BEAU SUD WHITE 75X6</v>
          </cell>
          <cell r="D3854" t="str">
            <v>Le Beau Sud Sauvignon Blanc Colombard Gros Manseng, Côtes de Gascogne</v>
          </cell>
          <cell r="E3854" t="str">
            <v>EA</v>
          </cell>
          <cell r="F3854">
            <v>6</v>
          </cell>
          <cell r="G3854" t="str">
            <v>75 cl x 6</v>
          </cell>
          <cell r="H3854" t="str">
            <v>S</v>
          </cell>
          <cell r="I3854" t="str">
            <v>France</v>
          </cell>
          <cell r="J3854" t="str">
            <v>France</v>
          </cell>
          <cell r="K3854" t="str">
            <v>South West France</v>
          </cell>
          <cell r="M3854" t="str">
            <v>Price Fighter</v>
          </cell>
          <cell r="N3854">
            <v>2.3361999999999998</v>
          </cell>
          <cell r="O3854">
            <v>2.6718999999999999</v>
          </cell>
        </row>
        <row r="3855">
          <cell r="B3855">
            <v>37689</v>
          </cell>
          <cell r="C3855" t="str">
            <v>PONTEBELLO SANGIOVESE 75X12</v>
          </cell>
          <cell r="D3855" t="str">
            <v>Pontebello Sangiovese IGT Puglia</v>
          </cell>
          <cell r="E3855" t="str">
            <v>EA</v>
          </cell>
          <cell r="F3855">
            <v>12</v>
          </cell>
          <cell r="G3855" t="str">
            <v>75 cl x 12</v>
          </cell>
          <cell r="H3855" t="str">
            <v>U</v>
          </cell>
          <cell r="I3855" t="str">
            <v>Italy</v>
          </cell>
          <cell r="J3855" t="str">
            <v>Italy</v>
          </cell>
          <cell r="K3855" t="str">
            <v>Puglia</v>
          </cell>
          <cell r="M3855" t="str">
            <v>Price Fighter</v>
          </cell>
          <cell r="N3855">
            <v>1.4271</v>
          </cell>
          <cell r="O3855">
            <v>2.6718999999999999</v>
          </cell>
        </row>
        <row r="3856">
          <cell r="B3856">
            <v>46062</v>
          </cell>
          <cell r="C3856" t="str">
            <v>PONTEBELLO SANGIOVESE 11%75X12</v>
          </cell>
          <cell r="D3856" t="str">
            <v>Pontebello Sangiovese IGT Puglia</v>
          </cell>
          <cell r="E3856" t="str">
            <v>EA</v>
          </cell>
          <cell r="F3856">
            <v>12</v>
          </cell>
          <cell r="G3856" t="str">
            <v>75 cl x 12</v>
          </cell>
          <cell r="H3856" t="str">
            <v>S</v>
          </cell>
          <cell r="I3856" t="str">
            <v>Italy</v>
          </cell>
          <cell r="J3856" t="str">
            <v>Italy</v>
          </cell>
          <cell r="K3856" t="str">
            <v>Puglia</v>
          </cell>
          <cell r="M3856" t="str">
            <v>Price Fighter</v>
          </cell>
          <cell r="N3856">
            <v>1.4271</v>
          </cell>
          <cell r="O3856">
            <v>2.3513000000000002</v>
          </cell>
        </row>
        <row r="3857">
          <cell r="B3857">
            <v>37686</v>
          </cell>
          <cell r="C3857" t="str">
            <v>BONAVITA NEGROMARO 75X12</v>
          </cell>
          <cell r="D3857" t="str">
            <v>Bonavita Negroamaro, IGT Salento</v>
          </cell>
          <cell r="E3857" t="str">
            <v>EA</v>
          </cell>
          <cell r="F3857">
            <v>12</v>
          </cell>
          <cell r="G3857" t="str">
            <v>75 cl x 12</v>
          </cell>
          <cell r="H3857" t="str">
            <v>U</v>
          </cell>
          <cell r="I3857" t="str">
            <v>Italy</v>
          </cell>
          <cell r="J3857" t="str">
            <v>Italy</v>
          </cell>
          <cell r="K3857" t="str">
            <v>Puglia</v>
          </cell>
          <cell r="M3857" t="str">
            <v>Price Fighter</v>
          </cell>
          <cell r="N3857">
            <v>1.6375999999999999</v>
          </cell>
          <cell r="O3857">
            <v>2.6718999999999999</v>
          </cell>
        </row>
        <row r="3858">
          <cell r="B3858">
            <v>44825</v>
          </cell>
          <cell r="C3858" t="str">
            <v>BONAVITA PG 11% 75X12</v>
          </cell>
          <cell r="D3858" t="str">
            <v>Bonavita Pinot Grigio, IGT Terre Di Chieti</v>
          </cell>
          <cell r="E3858" t="str">
            <v>EA</v>
          </cell>
          <cell r="F3858">
            <v>12</v>
          </cell>
          <cell r="G3858" t="str">
            <v>75 cl x 12</v>
          </cell>
          <cell r="H3858" t="str">
            <v>U</v>
          </cell>
          <cell r="I3858" t="str">
            <v>Italy</v>
          </cell>
          <cell r="J3858" t="str">
            <v>Italy</v>
          </cell>
          <cell r="K3858" t="str">
            <v>Abruzzo</v>
          </cell>
          <cell r="L3858" t="str">
            <v>Still White</v>
          </cell>
          <cell r="M3858" t="str">
            <v>Price Fighter</v>
          </cell>
          <cell r="N3858">
            <v>1.4884999999999999</v>
          </cell>
          <cell r="O3858">
            <v>2.3513000000000002</v>
          </cell>
        </row>
        <row r="3859">
          <cell r="B3859">
            <v>46010</v>
          </cell>
          <cell r="C3859" t="str">
            <v>BONAVITA PG 10.5% 75X12</v>
          </cell>
          <cell r="D3859" t="str">
            <v>Bonavita Pinot Grigio, IGT Terre Di Chieti</v>
          </cell>
          <cell r="E3859" t="str">
            <v>EA</v>
          </cell>
          <cell r="F3859">
            <v>12</v>
          </cell>
          <cell r="G3859" t="str">
            <v>75 cl x 12</v>
          </cell>
          <cell r="H3859" t="str">
            <v>S</v>
          </cell>
          <cell r="I3859" t="str">
            <v>Italy</v>
          </cell>
          <cell r="J3859" t="str">
            <v>Italy</v>
          </cell>
          <cell r="K3859" t="str">
            <v>Abruzzo</v>
          </cell>
          <cell r="L3859" t="str">
            <v>Still White</v>
          </cell>
          <cell r="M3859" t="str">
            <v>Price Fighter</v>
          </cell>
          <cell r="N3859">
            <v>1.5974999999999999</v>
          </cell>
          <cell r="O3859">
            <v>2.2444000000000002</v>
          </cell>
        </row>
        <row r="3860">
          <cell r="B3860">
            <v>37692</v>
          </cell>
          <cell r="C3860" t="str">
            <v>PERNICI ASTI 75X6</v>
          </cell>
          <cell r="D3860" t="str">
            <v>Pernici Asti Spumante</v>
          </cell>
          <cell r="E3860" t="str">
            <v>EA</v>
          </cell>
          <cell r="F3860">
            <v>6</v>
          </cell>
          <cell r="G3860" t="str">
            <v>75 cl x 6</v>
          </cell>
          <cell r="H3860" t="str">
            <v>U</v>
          </cell>
          <cell r="I3860" t="str">
            <v>Italy</v>
          </cell>
          <cell r="J3860" t="str">
            <v>Italy</v>
          </cell>
          <cell r="K3860" t="str">
            <v>Piemonte</v>
          </cell>
          <cell r="L3860" t="str">
            <v>Sparkling White</v>
          </cell>
          <cell r="M3860" t="str">
            <v>Price Fighter</v>
          </cell>
          <cell r="N3860">
            <v>2.5375999999999999</v>
          </cell>
          <cell r="O3860">
            <v>1.3933</v>
          </cell>
        </row>
        <row r="3861">
          <cell r="B3861">
            <v>37693</v>
          </cell>
          <cell r="C3861" t="str">
            <v>PERNICI MOSCATO 75X6</v>
          </cell>
          <cell r="D3861" t="str">
            <v>Pernici Moscato Spumante</v>
          </cell>
          <cell r="E3861" t="str">
            <v>EA</v>
          </cell>
          <cell r="F3861">
            <v>6</v>
          </cell>
          <cell r="G3861" t="str">
            <v>75 cl x 6</v>
          </cell>
          <cell r="H3861" t="str">
            <v>U</v>
          </cell>
          <cell r="I3861" t="str">
            <v>Italy</v>
          </cell>
          <cell r="J3861" t="str">
            <v>Italy</v>
          </cell>
          <cell r="K3861" t="str">
            <v>Campania</v>
          </cell>
          <cell r="L3861" t="str">
            <v>Sparkling White</v>
          </cell>
          <cell r="M3861" t="str">
            <v>Price Fighter</v>
          </cell>
          <cell r="N3861">
            <v>2.1261000000000001</v>
          </cell>
          <cell r="O3861">
            <v>1.3004</v>
          </cell>
        </row>
        <row r="3862">
          <cell r="B3862">
            <v>37660</v>
          </cell>
          <cell r="C3862" t="str">
            <v>CASA ROJO MUSSO BLANC 75X6</v>
          </cell>
          <cell r="D3862" t="str">
            <v>Musso de Casa Rojo Sauvignon Blanc, Castilla y Leon</v>
          </cell>
          <cell r="E3862" t="str">
            <v>EA</v>
          </cell>
          <cell r="F3862">
            <v>6</v>
          </cell>
          <cell r="G3862" t="str">
            <v>75 cl x 6</v>
          </cell>
          <cell r="H3862" t="str">
            <v>U</v>
          </cell>
          <cell r="I3862" t="str">
            <v>Spain</v>
          </cell>
          <cell r="J3862" t="str">
            <v>Spain</v>
          </cell>
          <cell r="K3862" t="str">
            <v>Spain</v>
          </cell>
          <cell r="L3862" t="str">
            <v>Still White</v>
          </cell>
          <cell r="M3862" t="str">
            <v>Good</v>
          </cell>
          <cell r="N3862">
            <v>3.6556000000000002</v>
          </cell>
          <cell r="O3862">
            <v>2.6718999999999999</v>
          </cell>
        </row>
        <row r="3863">
          <cell r="B3863">
            <v>37661</v>
          </cell>
          <cell r="C3863" t="str">
            <v>CASA ROJO MUSSO CAVA 75X6</v>
          </cell>
          <cell r="D3863" t="str">
            <v>Musso De Casa Rojo Cava</v>
          </cell>
          <cell r="E3863" t="str">
            <v>EA</v>
          </cell>
          <cell r="F3863">
            <v>6</v>
          </cell>
          <cell r="G3863" t="str">
            <v>75 cl x 6</v>
          </cell>
          <cell r="H3863" t="str">
            <v>U</v>
          </cell>
          <cell r="I3863" t="str">
            <v>Spain</v>
          </cell>
          <cell r="J3863" t="str">
            <v>Spain</v>
          </cell>
          <cell r="K3863" t="str">
            <v>Catalunya</v>
          </cell>
          <cell r="L3863" t="str">
            <v>Sparkling White</v>
          </cell>
          <cell r="M3863" t="str">
            <v>Good</v>
          </cell>
          <cell r="N3863">
            <v>4.5632999999999999</v>
          </cell>
          <cell r="O3863">
            <v>2.6718999999999999</v>
          </cell>
        </row>
        <row r="3864">
          <cell r="B3864">
            <v>37662</v>
          </cell>
          <cell r="C3864" t="str">
            <v>CASA ROJO MUSSO ROSE  75X6</v>
          </cell>
          <cell r="D3864" t="str">
            <v>Musso de Casa Rojo Tempranillo Rosado, Castilla y Leon</v>
          </cell>
          <cell r="E3864" t="str">
            <v>EA</v>
          </cell>
          <cell r="F3864">
            <v>6</v>
          </cell>
          <cell r="G3864" t="str">
            <v>75 cl x 6</v>
          </cell>
          <cell r="H3864" t="str">
            <v>U</v>
          </cell>
          <cell r="I3864" t="str">
            <v>Spain</v>
          </cell>
          <cell r="J3864" t="str">
            <v>Spain</v>
          </cell>
          <cell r="K3864" t="str">
            <v>Spain</v>
          </cell>
          <cell r="L3864" t="str">
            <v>Still Rose</v>
          </cell>
          <cell r="M3864" t="str">
            <v>Good</v>
          </cell>
          <cell r="N3864">
            <v>3.6556000000000002</v>
          </cell>
          <cell r="O3864">
            <v>2.6718999999999999</v>
          </cell>
        </row>
        <row r="3865">
          <cell r="B3865">
            <v>37664</v>
          </cell>
          <cell r="C3865" t="str">
            <v>LE COQ PERDU VERMENTINO 75X6</v>
          </cell>
          <cell r="D3865" t="str">
            <v>Le Coq Perdu Vermentino, Pays d'Oc</v>
          </cell>
          <cell r="E3865" t="str">
            <v>EA</v>
          </cell>
          <cell r="F3865">
            <v>6</v>
          </cell>
          <cell r="G3865" t="str">
            <v>75 cl x 6</v>
          </cell>
          <cell r="H3865" t="str">
            <v>U</v>
          </cell>
          <cell r="I3865" t="str">
            <v>France</v>
          </cell>
          <cell r="J3865" t="str">
            <v>France</v>
          </cell>
          <cell r="K3865" t="str">
            <v>Languedoc-Roussillon</v>
          </cell>
          <cell r="L3865" t="str">
            <v>Still White</v>
          </cell>
          <cell r="M3865" t="str">
            <v>Price Fighter</v>
          </cell>
          <cell r="N3865">
            <v>2.2660999999999998</v>
          </cell>
          <cell r="O3865">
            <v>2.6718999999999999</v>
          </cell>
        </row>
        <row r="3866">
          <cell r="B3866">
            <v>35766</v>
          </cell>
          <cell r="C3866" t="str">
            <v>LOS INTOCABLES MALBEC 75X6</v>
          </cell>
          <cell r="D3866" t="str">
            <v>Los Intocables Bourbon Barrel Malbec, San Juan</v>
          </cell>
          <cell r="E3866" t="str">
            <v>EA</v>
          </cell>
          <cell r="F3866">
            <v>6</v>
          </cell>
          <cell r="G3866" t="str">
            <v>75 cl x 6</v>
          </cell>
          <cell r="H3866" t="str">
            <v>S</v>
          </cell>
          <cell r="I3866" t="str">
            <v>Argentina</v>
          </cell>
          <cell r="J3866" t="str">
            <v>Argentina</v>
          </cell>
          <cell r="K3866" t="str">
            <v>San Juan</v>
          </cell>
          <cell r="L3866" t="str">
            <v>Still Red</v>
          </cell>
          <cell r="M3866" t="str">
            <v>Good</v>
          </cell>
          <cell r="N3866">
            <v>3.6334</v>
          </cell>
          <cell r="O3866">
            <v>2.6718999999999999</v>
          </cell>
        </row>
        <row r="3867">
          <cell r="B3867">
            <v>37845</v>
          </cell>
          <cell r="C3867" t="str">
            <v>CH GRAND JAUGA SAUTERNES 75X12</v>
          </cell>
          <cell r="D3867" t="str">
            <v>Château Grand Jauga, Sauternes</v>
          </cell>
          <cell r="E3867" t="str">
            <v>EA</v>
          </cell>
          <cell r="F3867">
            <v>12</v>
          </cell>
          <cell r="G3867" t="str">
            <v>75 cl x 12</v>
          </cell>
          <cell r="H3867" t="str">
            <v>U</v>
          </cell>
          <cell r="I3867" t="str">
            <v>France</v>
          </cell>
          <cell r="J3867" t="str">
            <v>France</v>
          </cell>
          <cell r="K3867" t="str">
            <v>Bordeaux</v>
          </cell>
          <cell r="L3867" t="str">
            <v>Still White</v>
          </cell>
          <cell r="M3867" t="str">
            <v>Better</v>
          </cell>
          <cell r="N3867">
            <v>8.2104999999999997</v>
          </cell>
          <cell r="O3867">
            <v>2.6718999999999999</v>
          </cell>
        </row>
        <row r="3868">
          <cell r="B3868">
            <v>42019</v>
          </cell>
          <cell r="C3868" t="str">
            <v>CH GRAND JAUGA SAUTERNES 75X6</v>
          </cell>
          <cell r="D3868" t="str">
            <v>Château Grand Jauga, Sauternes</v>
          </cell>
          <cell r="E3868" t="str">
            <v>EA</v>
          </cell>
          <cell r="F3868">
            <v>6</v>
          </cell>
          <cell r="G3868" t="str">
            <v>75 cl x 6</v>
          </cell>
          <cell r="H3868" t="str">
            <v>S</v>
          </cell>
          <cell r="I3868" t="str">
            <v>France</v>
          </cell>
          <cell r="J3868" t="str">
            <v>France</v>
          </cell>
          <cell r="K3868" t="str">
            <v>Bordeaux</v>
          </cell>
          <cell r="L3868" t="str">
            <v>Still White</v>
          </cell>
          <cell r="M3868" t="str">
            <v>Better</v>
          </cell>
          <cell r="N3868">
            <v>8.2835999999999999</v>
          </cell>
          <cell r="O3868">
            <v>2.6718999999999999</v>
          </cell>
        </row>
        <row r="3869">
          <cell r="B3869">
            <v>37846</v>
          </cell>
          <cell r="C3869" t="str">
            <v>GRAND JAUGA SAUTERNES 37.5X12</v>
          </cell>
          <cell r="D3869" t="str">
            <v>Château Grand Jauga, Sauternes</v>
          </cell>
          <cell r="E3869" t="str">
            <v>EA</v>
          </cell>
          <cell r="F3869">
            <v>12</v>
          </cell>
          <cell r="G3869" t="str">
            <v>37.5 cl x 12</v>
          </cell>
          <cell r="H3869" t="str">
            <v>S</v>
          </cell>
          <cell r="I3869" t="str">
            <v>France</v>
          </cell>
          <cell r="J3869" t="str">
            <v>France</v>
          </cell>
          <cell r="K3869" t="str">
            <v>Bordeaux</v>
          </cell>
          <cell r="L3869" t="str">
            <v>Still White</v>
          </cell>
          <cell r="M3869" t="str">
            <v>Better</v>
          </cell>
          <cell r="N3869">
            <v>4.3613</v>
          </cell>
          <cell r="O3869">
            <v>1.3359000000000001</v>
          </cell>
        </row>
        <row r="3870">
          <cell r="B3870">
            <v>38072</v>
          </cell>
          <cell r="C3870" t="str">
            <v>ORG ALLUMEA GRILLO CHARD 75X6</v>
          </cell>
          <cell r="D3870" t="str">
            <v>Allumea Organic Grillo Chardonnay, Sicilia</v>
          </cell>
          <cell r="E3870" t="str">
            <v>EA</v>
          </cell>
          <cell r="F3870">
            <v>6</v>
          </cell>
          <cell r="G3870" t="str">
            <v>75 cl x 6</v>
          </cell>
          <cell r="H3870" t="str">
            <v>S</v>
          </cell>
          <cell r="I3870" t="str">
            <v>Italy</v>
          </cell>
          <cell r="J3870" t="str">
            <v>Italy</v>
          </cell>
          <cell r="K3870" t="str">
            <v>Sicilia</v>
          </cell>
          <cell r="L3870" t="str">
            <v>Still White</v>
          </cell>
          <cell r="M3870" t="str">
            <v>Good</v>
          </cell>
          <cell r="N3870">
            <v>2.4321000000000002</v>
          </cell>
          <cell r="O3870">
            <v>2.6718999999999999</v>
          </cell>
        </row>
        <row r="3871">
          <cell r="B3871">
            <v>38073</v>
          </cell>
          <cell r="C3871" t="str">
            <v>ORG ALLUMEA NERO MERLOT 75X6</v>
          </cell>
          <cell r="D3871" t="str">
            <v>Allumea Organic Nero d'Avola Merlot, Sicilia</v>
          </cell>
          <cell r="E3871" t="str">
            <v>EA</v>
          </cell>
          <cell r="F3871">
            <v>6</v>
          </cell>
          <cell r="G3871" t="str">
            <v>75 cl x 6</v>
          </cell>
          <cell r="H3871" t="str">
            <v>S</v>
          </cell>
          <cell r="I3871" t="str">
            <v>Italy</v>
          </cell>
          <cell r="J3871" t="str">
            <v>Italy</v>
          </cell>
          <cell r="K3871" t="str">
            <v>Sicilia</v>
          </cell>
          <cell r="L3871" t="str">
            <v>Still Red</v>
          </cell>
          <cell r="M3871" t="str">
            <v>Good</v>
          </cell>
          <cell r="N3871">
            <v>2.4321000000000002</v>
          </cell>
          <cell r="O3871">
            <v>2.6718999999999999</v>
          </cell>
        </row>
        <row r="3872">
          <cell r="B3872">
            <v>38180</v>
          </cell>
          <cell r="C3872" t="str">
            <v>REIGN OF TERROIR CHENIN 75X6</v>
          </cell>
          <cell r="D3872" t="str">
            <v>Reign of Terroir Chenin Blanc, Swartland</v>
          </cell>
          <cell r="E3872" t="str">
            <v>EA</v>
          </cell>
          <cell r="F3872">
            <v>6</v>
          </cell>
          <cell r="G3872" t="str">
            <v>75 cl x 6</v>
          </cell>
          <cell r="H3872" t="str">
            <v>S</v>
          </cell>
          <cell r="I3872" t="str">
            <v>South Africa</v>
          </cell>
          <cell r="J3872" t="str">
            <v>South Africa</v>
          </cell>
          <cell r="K3872" t="str">
            <v>Swartland</v>
          </cell>
          <cell r="L3872" t="str">
            <v>Still White</v>
          </cell>
          <cell r="M3872" t="str">
            <v>Good</v>
          </cell>
          <cell r="N3872">
            <v>2.2795999999999998</v>
          </cell>
          <cell r="O3872">
            <v>2.6718999999999999</v>
          </cell>
        </row>
        <row r="3873">
          <cell r="B3873">
            <v>38181</v>
          </cell>
          <cell r="C3873" t="str">
            <v>REIGN OF TERROIR PINOTAGE 75X6</v>
          </cell>
          <cell r="D3873" t="str">
            <v>Reign of Terroir Pinotage, Swartland</v>
          </cell>
          <cell r="E3873" t="str">
            <v>EA</v>
          </cell>
          <cell r="F3873">
            <v>6</v>
          </cell>
          <cell r="G3873" t="str">
            <v>75 cl x 6</v>
          </cell>
          <cell r="H3873" t="str">
            <v>S</v>
          </cell>
          <cell r="I3873" t="str">
            <v>South Africa</v>
          </cell>
          <cell r="J3873" t="str">
            <v>South Africa</v>
          </cell>
          <cell r="K3873" t="str">
            <v>Swartland</v>
          </cell>
          <cell r="L3873" t="str">
            <v>Still Red</v>
          </cell>
          <cell r="M3873" t="str">
            <v>Good</v>
          </cell>
          <cell r="N3873">
            <v>2.3445999999999998</v>
          </cell>
          <cell r="O3873">
            <v>2.6718999999999999</v>
          </cell>
        </row>
        <row r="3874">
          <cell r="B3874">
            <v>38182</v>
          </cell>
          <cell r="C3874" t="str">
            <v>REIGN OF TERROIR RED 75X6</v>
          </cell>
          <cell r="D3874" t="str">
            <v>Reign of Terroir Red Blend, Swartland</v>
          </cell>
          <cell r="E3874" t="str">
            <v>EA</v>
          </cell>
          <cell r="F3874">
            <v>6</v>
          </cell>
          <cell r="G3874" t="str">
            <v>75 cl x 6</v>
          </cell>
          <cell r="H3874" t="str">
            <v>S</v>
          </cell>
          <cell r="I3874" t="str">
            <v>South Africa</v>
          </cell>
          <cell r="J3874" t="str">
            <v>South Africa</v>
          </cell>
          <cell r="K3874" t="str">
            <v>Swartland</v>
          </cell>
          <cell r="L3874" t="str">
            <v>Still Red</v>
          </cell>
          <cell r="M3874" t="str">
            <v>Good</v>
          </cell>
          <cell r="N3874">
            <v>2.6545999999999998</v>
          </cell>
          <cell r="O3874">
            <v>2.6718999999999999</v>
          </cell>
        </row>
        <row r="3875">
          <cell r="B3875">
            <v>38183</v>
          </cell>
          <cell r="C3875" t="str">
            <v>REIGN OF TERROIR WHITE 75X6</v>
          </cell>
          <cell r="D3875" t="str">
            <v>Reign of Terroir White Blend, Swartland</v>
          </cell>
          <cell r="E3875" t="str">
            <v>EA</v>
          </cell>
          <cell r="F3875">
            <v>6</v>
          </cell>
          <cell r="G3875" t="str">
            <v>75 cl x 6</v>
          </cell>
          <cell r="H3875" t="str">
            <v>S</v>
          </cell>
          <cell r="I3875" t="str">
            <v>South Africa</v>
          </cell>
          <cell r="J3875" t="str">
            <v>South Africa</v>
          </cell>
          <cell r="K3875" t="str">
            <v>Swartland</v>
          </cell>
          <cell r="L3875" t="str">
            <v>Still White</v>
          </cell>
          <cell r="M3875" t="str">
            <v>Good</v>
          </cell>
          <cell r="N3875">
            <v>2.7296</v>
          </cell>
          <cell r="O3875">
            <v>2.6718999999999999</v>
          </cell>
        </row>
        <row r="3876">
          <cell r="B3876">
            <v>43452</v>
          </cell>
          <cell r="C3876" t="str">
            <v>REIGN OF TERROIR SHIRAZ 75X6</v>
          </cell>
          <cell r="D3876" t="str">
            <v>Reign Of Terroir Shiraz, Swartland</v>
          </cell>
          <cell r="E3876" t="str">
            <v>EA</v>
          </cell>
          <cell r="F3876">
            <v>6</v>
          </cell>
          <cell r="G3876" t="str">
            <v>75 cl x 6</v>
          </cell>
          <cell r="H3876" t="str">
            <v>S</v>
          </cell>
          <cell r="I3876" t="str">
            <v>South Africa</v>
          </cell>
          <cell r="J3876" t="str">
            <v>South Africa</v>
          </cell>
          <cell r="K3876" t="str">
            <v>Swartland</v>
          </cell>
          <cell r="M3876" t="str">
            <v>Good</v>
          </cell>
          <cell r="N3876">
            <v>2.2545999999999999</v>
          </cell>
          <cell r="O3876">
            <v>2.6718999999999999</v>
          </cell>
        </row>
        <row r="3877">
          <cell r="B3877">
            <v>73874</v>
          </cell>
          <cell r="C3877" t="str">
            <v>REIGN OF TERROIR CHENIN19 75X6</v>
          </cell>
          <cell r="D3877" t="str">
            <v>Reign of Terroir Chenin Blanc 2019</v>
          </cell>
          <cell r="E3877" t="str">
            <v>EA</v>
          </cell>
          <cell r="F3877">
            <v>6</v>
          </cell>
          <cell r="G3877" t="str">
            <v>75 cl x 6</v>
          </cell>
          <cell r="H3877" t="str">
            <v>U</v>
          </cell>
          <cell r="I3877" t="str">
            <v>South Africa</v>
          </cell>
          <cell r="J3877" t="str">
            <v>South Africa</v>
          </cell>
          <cell r="K3877" t="str">
            <v>Swartland</v>
          </cell>
          <cell r="L3877" t="str">
            <v>sw</v>
          </cell>
          <cell r="M3877" t="str">
            <v>Good</v>
          </cell>
          <cell r="N3877">
            <v>2.0512999999999999</v>
          </cell>
          <cell r="O3877">
            <v>2.6718999999999999</v>
          </cell>
        </row>
        <row r="3878">
          <cell r="B3878">
            <v>76363</v>
          </cell>
          <cell r="C3878" t="str">
            <v>REIGN OF TERROIR CHENIN 75X6</v>
          </cell>
          <cell r="D3878" t="str">
            <v>Reign of Terroir Chenin Blanc</v>
          </cell>
          <cell r="E3878" t="str">
            <v>EA</v>
          </cell>
          <cell r="F3878">
            <v>6</v>
          </cell>
          <cell r="G3878" t="str">
            <v>75 cl x 6</v>
          </cell>
          <cell r="H3878" t="str">
            <v>U</v>
          </cell>
          <cell r="I3878" t="str">
            <v>South Africa</v>
          </cell>
          <cell r="J3878" t="str">
            <v>South Africa</v>
          </cell>
          <cell r="K3878" t="str">
            <v>Swartland</v>
          </cell>
          <cell r="L3878" t="str">
            <v>Still White</v>
          </cell>
          <cell r="M3878" t="str">
            <v>Good</v>
          </cell>
          <cell r="N3878">
            <v>2.0512999999999999</v>
          </cell>
          <cell r="O3878">
            <v>2.6718999999999999</v>
          </cell>
        </row>
        <row r="3879">
          <cell r="B3879">
            <v>38177</v>
          </cell>
          <cell r="C3879" t="str">
            <v>SETTE BELLO PROSECCO 75X6</v>
          </cell>
          <cell r="D3879" t="str">
            <v>Sette Bello Prosecco</v>
          </cell>
          <cell r="E3879" t="str">
            <v>EA</v>
          </cell>
          <cell r="F3879">
            <v>6</v>
          </cell>
          <cell r="G3879" t="str">
            <v>75 cl x 6</v>
          </cell>
          <cell r="H3879" t="str">
            <v>S</v>
          </cell>
          <cell r="I3879" t="str">
            <v>Italy</v>
          </cell>
          <cell r="J3879" t="str">
            <v>Italy</v>
          </cell>
          <cell r="K3879" t="str">
            <v>Prosecco</v>
          </cell>
          <cell r="L3879" t="str">
            <v>Sparkling Red</v>
          </cell>
          <cell r="M3879" t="str">
            <v>Price Fighter</v>
          </cell>
          <cell r="N3879">
            <v>3.8332999999999999</v>
          </cell>
          <cell r="O3879">
            <v>2.3513000000000002</v>
          </cell>
        </row>
        <row r="3880">
          <cell r="B3880">
            <v>38211</v>
          </cell>
          <cell r="C3880" t="str">
            <v>ANGUS THE BULL CAB SAUV 75X6</v>
          </cell>
          <cell r="D3880" t="str">
            <v>Angus The Bull Cabernet Sauvignon, Central Victoria</v>
          </cell>
          <cell r="E3880" t="str">
            <v>EA</v>
          </cell>
          <cell r="F3880">
            <v>6</v>
          </cell>
          <cell r="G3880" t="str">
            <v>75 cl x 6</v>
          </cell>
          <cell r="H3880" t="str">
            <v>S</v>
          </cell>
          <cell r="I3880" t="str">
            <v>Australia</v>
          </cell>
          <cell r="J3880" t="str">
            <v>Australia</v>
          </cell>
          <cell r="K3880" t="str">
            <v>Victoria</v>
          </cell>
          <cell r="L3880" t="str">
            <v>Still Red</v>
          </cell>
          <cell r="M3880" t="str">
            <v>Good</v>
          </cell>
          <cell r="N3880">
            <v>4.4292999999999996</v>
          </cell>
          <cell r="O3880">
            <v>2.6718999999999999</v>
          </cell>
        </row>
        <row r="3881">
          <cell r="B3881">
            <v>38212</v>
          </cell>
          <cell r="C3881" t="str">
            <v>WEE ANGUS MERLOT 75X6</v>
          </cell>
          <cell r="D3881" t="str">
            <v>Wee Angus Merlot, Central Victoria</v>
          </cell>
          <cell r="E3881" t="str">
            <v>EA</v>
          </cell>
          <cell r="F3881">
            <v>6</v>
          </cell>
          <cell r="G3881" t="str">
            <v>75 cl x 6</v>
          </cell>
          <cell r="H3881" t="str">
            <v>S</v>
          </cell>
          <cell r="I3881" t="str">
            <v>Australia</v>
          </cell>
          <cell r="J3881" t="str">
            <v>Australia</v>
          </cell>
          <cell r="K3881" t="str">
            <v>Victoria</v>
          </cell>
          <cell r="L3881" t="str">
            <v>Still Red</v>
          </cell>
          <cell r="M3881" t="str">
            <v>Good</v>
          </cell>
          <cell r="N3881">
            <v>3.1861000000000002</v>
          </cell>
          <cell r="O3881">
            <v>2.6718999999999999</v>
          </cell>
        </row>
        <row r="3882">
          <cell r="B3882">
            <v>40489</v>
          </cell>
          <cell r="C3882" t="str">
            <v>BLACK ANGUS CAB SAUV 75X6</v>
          </cell>
          <cell r="D3882" t="str">
            <v>Black Angus Cabernet Sauvignon [Single Vineyard], Heathcote Victoria</v>
          </cell>
          <cell r="E3882" t="str">
            <v>EA</v>
          </cell>
          <cell r="F3882">
            <v>6</v>
          </cell>
          <cell r="G3882" t="str">
            <v>75 cl x 6</v>
          </cell>
          <cell r="H3882" t="str">
            <v>S</v>
          </cell>
          <cell r="I3882" t="str">
            <v>Australia</v>
          </cell>
          <cell r="J3882" t="str">
            <v>Australia</v>
          </cell>
          <cell r="K3882" t="str">
            <v>Victoria</v>
          </cell>
          <cell r="M3882" t="str">
            <v>Better</v>
          </cell>
          <cell r="N3882">
            <v>11.762600000000001</v>
          </cell>
          <cell r="O3882">
            <v>2.6718999999999999</v>
          </cell>
        </row>
        <row r="3883">
          <cell r="B3883">
            <v>38284</v>
          </cell>
          <cell r="C3883" t="str">
            <v>ACROBAT PINOT GRIS 75X12</v>
          </cell>
          <cell r="D3883" t="str">
            <v>Acrobat Pinot Gris, Oregon</v>
          </cell>
          <cell r="E3883" t="str">
            <v>EA</v>
          </cell>
          <cell r="F3883">
            <v>12</v>
          </cell>
          <cell r="G3883" t="str">
            <v>75 cl x 12</v>
          </cell>
          <cell r="H3883" t="str">
            <v>S</v>
          </cell>
          <cell r="I3883" t="str">
            <v>United States</v>
          </cell>
          <cell r="J3883" t="str">
            <v>USA</v>
          </cell>
          <cell r="K3883" t="str">
            <v>Oregon</v>
          </cell>
          <cell r="L3883" t="str">
            <v>Still White</v>
          </cell>
          <cell r="M3883" t="str">
            <v>Better</v>
          </cell>
          <cell r="N3883">
            <v>6.1685999999999996</v>
          </cell>
          <cell r="O3883">
            <v>2.6718999999999999</v>
          </cell>
        </row>
        <row r="3884">
          <cell r="B3884">
            <v>38285</v>
          </cell>
          <cell r="C3884" t="str">
            <v>ACROBAT PINOT NOIR 75X12</v>
          </cell>
          <cell r="D3884" t="str">
            <v>Acrobat Pinot Noir, Oregon</v>
          </cell>
          <cell r="E3884" t="str">
            <v>EA</v>
          </cell>
          <cell r="F3884">
            <v>12</v>
          </cell>
          <cell r="G3884" t="str">
            <v>75 cl x 12</v>
          </cell>
          <cell r="H3884" t="str">
            <v>U</v>
          </cell>
          <cell r="I3884" t="str">
            <v>United States</v>
          </cell>
          <cell r="J3884" t="str">
            <v>USA</v>
          </cell>
          <cell r="K3884" t="str">
            <v>Oregon</v>
          </cell>
          <cell r="L3884" t="str">
            <v>Still Red</v>
          </cell>
          <cell r="M3884" t="str">
            <v>Better</v>
          </cell>
          <cell r="N3884">
            <v>8.0128000000000004</v>
          </cell>
          <cell r="O3884">
            <v>2.6718999999999999</v>
          </cell>
        </row>
        <row r="3885">
          <cell r="B3885">
            <v>38345</v>
          </cell>
          <cell r="C3885" t="str">
            <v>ELEPHANT ROOM CHARD CANS 25X24</v>
          </cell>
          <cell r="D3885" t="str">
            <v>Elephant in the Room Chardonnay Cans, Limestone Coast</v>
          </cell>
          <cell r="E3885" t="str">
            <v>CS</v>
          </cell>
          <cell r="F3885">
            <v>1</v>
          </cell>
          <cell r="G3885" t="str">
            <v>25 cl x 24</v>
          </cell>
          <cell r="H3885" t="str">
            <v>U</v>
          </cell>
          <cell r="I3885" t="str">
            <v>Australia</v>
          </cell>
          <cell r="J3885" t="str">
            <v>Australia</v>
          </cell>
          <cell r="K3885" t="str">
            <v>South Australia</v>
          </cell>
          <cell r="L3885" t="str">
            <v>Still White</v>
          </cell>
          <cell r="M3885" t="str">
            <v>Good</v>
          </cell>
          <cell r="N3885">
            <v>28.213000000000001</v>
          </cell>
          <cell r="O3885">
            <v>21.375</v>
          </cell>
        </row>
        <row r="3886">
          <cell r="B3886">
            <v>38346</v>
          </cell>
          <cell r="C3886" t="str">
            <v>ELEPHANT ROOM PNOIR CANS 25X24</v>
          </cell>
          <cell r="D3886" t="str">
            <v>Elephant in the Room Pinot Noir Cans, South Australia</v>
          </cell>
          <cell r="E3886" t="str">
            <v>CS</v>
          </cell>
          <cell r="F3886">
            <v>1</v>
          </cell>
          <cell r="G3886" t="str">
            <v>25 cl x 24</v>
          </cell>
          <cell r="H3886" t="str">
            <v>U</v>
          </cell>
          <cell r="I3886" t="str">
            <v>Australia</v>
          </cell>
          <cell r="J3886" t="str">
            <v>Australia</v>
          </cell>
          <cell r="K3886" t="str">
            <v>South Australia</v>
          </cell>
          <cell r="L3886" t="str">
            <v>Still Red</v>
          </cell>
          <cell r="M3886" t="str">
            <v>Good</v>
          </cell>
          <cell r="N3886">
            <v>28.213000000000001</v>
          </cell>
          <cell r="O3886">
            <v>21.375</v>
          </cell>
        </row>
        <row r="3887">
          <cell r="B3887">
            <v>38294</v>
          </cell>
          <cell r="C3887" t="str">
            <v>MURPHY-GOODE CAB SAUV 75X6</v>
          </cell>
          <cell r="D3887" t="str">
            <v>Murphy-Goode Cabernet Sauvignon, California</v>
          </cell>
          <cell r="E3887" t="str">
            <v>EA</v>
          </cell>
          <cell r="F3887">
            <v>6</v>
          </cell>
          <cell r="G3887" t="str">
            <v>75 cl x 6</v>
          </cell>
          <cell r="H3887" t="str">
            <v>U</v>
          </cell>
          <cell r="I3887" t="str">
            <v>United States</v>
          </cell>
          <cell r="J3887" t="str">
            <v>USA</v>
          </cell>
          <cell r="K3887" t="str">
            <v>California</v>
          </cell>
          <cell r="L3887" t="str">
            <v>Still Red</v>
          </cell>
          <cell r="M3887" t="str">
            <v>Better</v>
          </cell>
          <cell r="N3887">
            <v>7.2112999999999996</v>
          </cell>
          <cell r="O3887">
            <v>2.6718999999999999</v>
          </cell>
        </row>
        <row r="3888">
          <cell r="B3888">
            <v>38295</v>
          </cell>
          <cell r="C3888" t="str">
            <v>MURPHY-GOODE CHARD 75X6</v>
          </cell>
          <cell r="D3888" t="str">
            <v>Murphy-Goode Chardonnay, California</v>
          </cell>
          <cell r="E3888" t="str">
            <v>EA</v>
          </cell>
          <cell r="F3888">
            <v>6</v>
          </cell>
          <cell r="G3888" t="str">
            <v>75 cl x 6</v>
          </cell>
          <cell r="H3888" t="str">
            <v>U</v>
          </cell>
          <cell r="I3888" t="str">
            <v>United States</v>
          </cell>
          <cell r="J3888" t="str">
            <v>USA</v>
          </cell>
          <cell r="K3888" t="str">
            <v>California</v>
          </cell>
          <cell r="L3888" t="str">
            <v>Still White</v>
          </cell>
          <cell r="M3888" t="str">
            <v>Better</v>
          </cell>
          <cell r="N3888">
            <v>7.2112999999999996</v>
          </cell>
          <cell r="O3888">
            <v>2.6718999999999999</v>
          </cell>
        </row>
        <row r="3889">
          <cell r="B3889">
            <v>38296</v>
          </cell>
          <cell r="C3889" t="str">
            <v>MURPHY-GOODE PINOT NOIR 75X6</v>
          </cell>
          <cell r="D3889" t="str">
            <v>Murphy-Goode Pinot Noir, California</v>
          </cell>
          <cell r="E3889" t="str">
            <v>EA</v>
          </cell>
          <cell r="F3889">
            <v>6</v>
          </cell>
          <cell r="G3889" t="str">
            <v>75 cl x 6</v>
          </cell>
          <cell r="H3889" t="str">
            <v>U</v>
          </cell>
          <cell r="I3889" t="str">
            <v>United States</v>
          </cell>
          <cell r="J3889" t="str">
            <v>USA</v>
          </cell>
          <cell r="K3889" t="str">
            <v>California</v>
          </cell>
          <cell r="L3889" t="str">
            <v>Still Red</v>
          </cell>
          <cell r="M3889" t="str">
            <v>Better</v>
          </cell>
          <cell r="N3889">
            <v>7.2112999999999996</v>
          </cell>
          <cell r="O3889">
            <v>2.6718999999999999</v>
          </cell>
        </row>
        <row r="3890">
          <cell r="B3890">
            <v>38297</v>
          </cell>
          <cell r="C3890" t="str">
            <v>MURPHY-GOODE RED BLEND 75X6</v>
          </cell>
          <cell r="D3890" t="str">
            <v>Murphy-Goode Red Blend, California</v>
          </cell>
          <cell r="E3890" t="str">
            <v>EA</v>
          </cell>
          <cell r="F3890">
            <v>6</v>
          </cell>
          <cell r="G3890" t="str">
            <v>75 cl x 6</v>
          </cell>
          <cell r="H3890" t="str">
            <v>U</v>
          </cell>
          <cell r="I3890" t="str">
            <v>United States</v>
          </cell>
          <cell r="J3890" t="str">
            <v>USA</v>
          </cell>
          <cell r="K3890" t="str">
            <v>California</v>
          </cell>
          <cell r="L3890" t="str">
            <v>Still Red</v>
          </cell>
          <cell r="M3890" t="str">
            <v>Better</v>
          </cell>
          <cell r="N3890">
            <v>6.1867000000000001</v>
          </cell>
          <cell r="O3890">
            <v>2.6718999999999999</v>
          </cell>
        </row>
        <row r="3891">
          <cell r="B3891">
            <v>38298</v>
          </cell>
          <cell r="C3891" t="str">
            <v>MURPHY-GOODE SAUV BLANC 75X6</v>
          </cell>
          <cell r="D3891" t="str">
            <v>Murphy-Goode Sauvignon Blanc, California</v>
          </cell>
          <cell r="E3891" t="str">
            <v>EA</v>
          </cell>
          <cell r="F3891">
            <v>6</v>
          </cell>
          <cell r="G3891" t="str">
            <v>75 cl x 6</v>
          </cell>
          <cell r="H3891" t="str">
            <v>U</v>
          </cell>
          <cell r="I3891" t="str">
            <v>United States</v>
          </cell>
          <cell r="J3891" t="str">
            <v>USA</v>
          </cell>
          <cell r="K3891" t="str">
            <v>California</v>
          </cell>
          <cell r="L3891" t="str">
            <v>Still White</v>
          </cell>
          <cell r="M3891" t="str">
            <v>Better</v>
          </cell>
          <cell r="N3891">
            <v>6.1867000000000001</v>
          </cell>
          <cell r="O3891">
            <v>2.6718999999999999</v>
          </cell>
        </row>
        <row r="3892">
          <cell r="B3892">
            <v>40842</v>
          </cell>
          <cell r="C3892" t="str">
            <v>MURPHY GOODE ZINFANDEL 75X6</v>
          </cell>
          <cell r="D3892" t="str">
            <v>Murphy-Goode Liar's Dice Zinfandel, California</v>
          </cell>
          <cell r="E3892" t="str">
            <v>EA</v>
          </cell>
          <cell r="F3892">
            <v>6</v>
          </cell>
          <cell r="G3892" t="str">
            <v>75 cl x 6</v>
          </cell>
          <cell r="H3892" t="str">
            <v>U</v>
          </cell>
          <cell r="I3892" t="str">
            <v>United States</v>
          </cell>
          <cell r="J3892" t="str">
            <v>USA</v>
          </cell>
          <cell r="K3892" t="str">
            <v>California</v>
          </cell>
          <cell r="L3892" t="str">
            <v>Still Red</v>
          </cell>
          <cell r="M3892" t="str">
            <v>Better</v>
          </cell>
          <cell r="N3892">
            <v>7.5753000000000004</v>
          </cell>
          <cell r="O3892">
            <v>3.2063000000000001</v>
          </cell>
        </row>
        <row r="3893">
          <cell r="B3893">
            <v>46426</v>
          </cell>
          <cell r="C3893" t="str">
            <v>LISBOA TINTO 75X6</v>
          </cell>
          <cell r="D3893" t="str">
            <v>Flor de Lisboa Tinto</v>
          </cell>
          <cell r="E3893" t="str">
            <v>EA</v>
          </cell>
          <cell r="F3893">
            <v>6</v>
          </cell>
          <cell r="G3893" t="str">
            <v>75 cl x 6</v>
          </cell>
          <cell r="H3893" t="str">
            <v>S</v>
          </cell>
          <cell r="I3893" t="str">
            <v>Portugal</v>
          </cell>
          <cell r="J3893" t="str">
            <v>Portugal</v>
          </cell>
          <cell r="K3893" t="str">
            <v>Lisboa</v>
          </cell>
          <cell r="L3893" t="str">
            <v>Still Red</v>
          </cell>
          <cell r="M3893" t="str">
            <v>Price Fighter</v>
          </cell>
          <cell r="N3893">
            <v>1.8867</v>
          </cell>
          <cell r="O3893">
            <v>2.6718999999999999</v>
          </cell>
        </row>
        <row r="3894">
          <cell r="B3894">
            <v>46427</v>
          </cell>
          <cell r="C3894" t="str">
            <v>LISBOA RESERVA 75X6</v>
          </cell>
          <cell r="D3894" t="str">
            <v>Flor de Lisboa Reserva Tinto</v>
          </cell>
          <cell r="E3894" t="str">
            <v>EA</v>
          </cell>
          <cell r="F3894">
            <v>6</v>
          </cell>
          <cell r="G3894" t="str">
            <v>75 cl x 6</v>
          </cell>
          <cell r="H3894" t="str">
            <v>S</v>
          </cell>
          <cell r="I3894" t="str">
            <v>Portugal</v>
          </cell>
          <cell r="J3894" t="str">
            <v>Portugal</v>
          </cell>
          <cell r="K3894" t="str">
            <v>Lisboa</v>
          </cell>
          <cell r="L3894" t="str">
            <v>Still Red</v>
          </cell>
          <cell r="M3894" t="str">
            <v>Price Fighter</v>
          </cell>
          <cell r="N3894">
            <v>2.1196000000000002</v>
          </cell>
          <cell r="O3894">
            <v>2.6718999999999999</v>
          </cell>
        </row>
        <row r="3895">
          <cell r="B3895">
            <v>46428</v>
          </cell>
          <cell r="C3895" t="str">
            <v>LISBOA BRANCO 75X6</v>
          </cell>
          <cell r="D3895" t="str">
            <v>Flor de Lisboa Branco</v>
          </cell>
          <cell r="E3895" t="str">
            <v>EA</v>
          </cell>
          <cell r="F3895">
            <v>6</v>
          </cell>
          <cell r="G3895" t="str">
            <v>75 cl x 6</v>
          </cell>
          <cell r="H3895" t="str">
            <v>S</v>
          </cell>
          <cell r="I3895" t="str">
            <v>Portugal</v>
          </cell>
          <cell r="J3895" t="str">
            <v>Portugal</v>
          </cell>
          <cell r="K3895" t="str">
            <v>Lisboa</v>
          </cell>
          <cell r="L3895" t="str">
            <v>Still White</v>
          </cell>
          <cell r="M3895" t="str">
            <v>Price Fighter</v>
          </cell>
          <cell r="N3895">
            <v>1.8867</v>
          </cell>
          <cell r="O3895">
            <v>2.6718999999999999</v>
          </cell>
        </row>
        <row r="3896">
          <cell r="B3896">
            <v>76122</v>
          </cell>
          <cell r="C3896" t="str">
            <v>FLOR DE LISBOA TINTO 75X6</v>
          </cell>
          <cell r="D3896" t="str">
            <v>Flor de Lisboa Tinto</v>
          </cell>
          <cell r="E3896" t="str">
            <v>CS</v>
          </cell>
          <cell r="F3896">
            <v>1</v>
          </cell>
          <cell r="G3896" t="str">
            <v>75 cl x 6</v>
          </cell>
          <cell r="H3896" t="str">
            <v>U</v>
          </cell>
          <cell r="I3896" t="str">
            <v>Portugal</v>
          </cell>
          <cell r="J3896" t="str">
            <v>Portugal</v>
          </cell>
          <cell r="K3896" t="str">
            <v>Lisboa</v>
          </cell>
          <cell r="L3896" t="str">
            <v>Still Red</v>
          </cell>
          <cell r="M3896" t="str">
            <v>Price Fighter</v>
          </cell>
          <cell r="N3896">
            <v>11.320399999999999</v>
          </cell>
          <cell r="O3896">
            <v>16.031300000000002</v>
          </cell>
        </row>
        <row r="3897">
          <cell r="B3897">
            <v>76123</v>
          </cell>
          <cell r="C3897" t="str">
            <v>FLOR DE LISBOA RESERVA 75X6</v>
          </cell>
          <cell r="D3897" t="str">
            <v>Flor de Lisboa Reserva Tinto</v>
          </cell>
          <cell r="E3897" t="str">
            <v>CS</v>
          </cell>
          <cell r="F3897">
            <v>1</v>
          </cell>
          <cell r="G3897" t="str">
            <v>75 cl x 6</v>
          </cell>
          <cell r="H3897" t="str">
            <v>U</v>
          </cell>
          <cell r="I3897" t="str">
            <v>Portugal</v>
          </cell>
          <cell r="J3897" t="str">
            <v>Portugal</v>
          </cell>
          <cell r="K3897" t="str">
            <v>Lisboa</v>
          </cell>
          <cell r="L3897" t="str">
            <v>Still Red</v>
          </cell>
          <cell r="M3897" t="str">
            <v>Price Fighter</v>
          </cell>
          <cell r="N3897">
            <v>12.6889</v>
          </cell>
          <cell r="O3897">
            <v>16.031300000000002</v>
          </cell>
        </row>
        <row r="3898">
          <cell r="B3898">
            <v>76124</v>
          </cell>
          <cell r="C3898" t="str">
            <v>FLOR DE LISBOA BRANCO 75X6</v>
          </cell>
          <cell r="D3898" t="str">
            <v>Flor de Lisboa Branco</v>
          </cell>
          <cell r="E3898" t="str">
            <v>CS</v>
          </cell>
          <cell r="F3898">
            <v>1</v>
          </cell>
          <cell r="G3898" t="str">
            <v>75 cl x 6</v>
          </cell>
          <cell r="H3898" t="str">
            <v>U</v>
          </cell>
          <cell r="I3898" t="str">
            <v>Portugal</v>
          </cell>
          <cell r="J3898" t="str">
            <v>Portugal</v>
          </cell>
          <cell r="K3898" t="str">
            <v>Lisboa</v>
          </cell>
          <cell r="L3898" t="str">
            <v>Still White</v>
          </cell>
          <cell r="M3898" t="str">
            <v>Price Fighter</v>
          </cell>
          <cell r="N3898">
            <v>11.320399999999999</v>
          </cell>
          <cell r="O3898">
            <v>16.031300000000002</v>
          </cell>
        </row>
        <row r="3899">
          <cell r="B3899">
            <v>63070</v>
          </cell>
          <cell r="C3899" t="str">
            <v>WARRE'S HERITAGE RUBY 75X6</v>
          </cell>
          <cell r="D3899" t="str">
            <v>Warre's Heritage Ruby Port NV</v>
          </cell>
          <cell r="E3899" t="str">
            <v>EA</v>
          </cell>
          <cell r="F3899">
            <v>6</v>
          </cell>
          <cell r="G3899" t="str">
            <v>75 cl x 6</v>
          </cell>
          <cell r="H3899" t="str">
            <v>S</v>
          </cell>
          <cell r="I3899" t="str">
            <v>Portugal</v>
          </cell>
          <cell r="J3899" t="str">
            <v>Portugal</v>
          </cell>
          <cell r="K3899" t="str">
            <v>Douro</v>
          </cell>
          <cell r="M3899" t="str">
            <v>Good</v>
          </cell>
          <cell r="N3899">
            <v>4.2290000000000001</v>
          </cell>
          <cell r="O3899">
            <v>4.0613000000000001</v>
          </cell>
        </row>
        <row r="3900">
          <cell r="B3900">
            <v>63072</v>
          </cell>
          <cell r="C3900" t="str">
            <v>WARRE'S WARRIOR RESERVE  75X6</v>
          </cell>
          <cell r="D3900" t="str">
            <v>Warre's Warrior Reserve NV</v>
          </cell>
          <cell r="E3900" t="str">
            <v>EA</v>
          </cell>
          <cell r="F3900">
            <v>6</v>
          </cell>
          <cell r="G3900" t="str">
            <v>75 cl x 6</v>
          </cell>
          <cell r="H3900" t="str">
            <v>S</v>
          </cell>
          <cell r="I3900" t="str">
            <v>Portugal</v>
          </cell>
          <cell r="J3900" t="str">
            <v>Portugal</v>
          </cell>
          <cell r="K3900" t="str">
            <v>Douro</v>
          </cell>
          <cell r="M3900" t="str">
            <v>Better</v>
          </cell>
          <cell r="N3900">
            <v>5.2656999999999998</v>
          </cell>
          <cell r="O3900">
            <v>4.2750000000000004</v>
          </cell>
        </row>
        <row r="3901">
          <cell r="B3901">
            <v>72389</v>
          </cell>
          <cell r="C3901" t="str">
            <v>WARRE'S LBV 75X6</v>
          </cell>
          <cell r="D3901" t="str">
            <v>Warre's LBV</v>
          </cell>
          <cell r="E3901" t="str">
            <v>EA</v>
          </cell>
          <cell r="F3901">
            <v>6</v>
          </cell>
          <cell r="G3901" t="str">
            <v>75 cl x 6</v>
          </cell>
          <cell r="H3901" t="str">
            <v>U</v>
          </cell>
          <cell r="I3901" t="str">
            <v>Portugal</v>
          </cell>
          <cell r="J3901" t="str">
            <v>Portugal</v>
          </cell>
          <cell r="K3901" t="str">
            <v>Douro</v>
          </cell>
          <cell r="M3901" t="str">
            <v>Better</v>
          </cell>
          <cell r="N3901">
            <v>5.0023</v>
          </cell>
          <cell r="O3901">
            <v>4.2750000000000004</v>
          </cell>
        </row>
        <row r="3902">
          <cell r="B3902">
            <v>10546</v>
          </cell>
          <cell r="C3902" t="str">
            <v>WARRES OTIMA 10YO TAWNY 50x6</v>
          </cell>
          <cell r="D3902" t="str">
            <v>Warre's Otima, 10 Year Old Tawny</v>
          </cell>
          <cell r="E3902" t="str">
            <v>EA</v>
          </cell>
          <cell r="F3902">
            <v>6</v>
          </cell>
          <cell r="G3902" t="str">
            <v>50 cl x 6</v>
          </cell>
          <cell r="H3902" t="str">
            <v>U</v>
          </cell>
          <cell r="I3902" t="str">
            <v>Portugal</v>
          </cell>
          <cell r="J3902" t="str">
            <v>Portugal</v>
          </cell>
          <cell r="K3902" t="str">
            <v>Douro</v>
          </cell>
          <cell r="M3902" t="str">
            <v>Port</v>
          </cell>
          <cell r="N3902">
            <v>6.8174000000000001</v>
          </cell>
          <cell r="O3902">
            <v>2.85</v>
          </cell>
        </row>
        <row r="3903">
          <cell r="B3903">
            <v>63071</v>
          </cell>
          <cell r="C3903" t="str">
            <v>WARRE'S OTIMA 10 YO NV 50X6</v>
          </cell>
          <cell r="D3903" t="str">
            <v>Warre's Otima 10 Year Old Tawny NV</v>
          </cell>
          <cell r="E3903" t="str">
            <v>EA</v>
          </cell>
          <cell r="F3903">
            <v>6</v>
          </cell>
          <cell r="G3903" t="str">
            <v>50 cl x 6</v>
          </cell>
          <cell r="H3903" t="str">
            <v>U</v>
          </cell>
          <cell r="I3903" t="str">
            <v>Portugal</v>
          </cell>
          <cell r="J3903" t="str">
            <v>Portugal</v>
          </cell>
          <cell r="K3903" t="str">
            <v>Douro</v>
          </cell>
          <cell r="M3903" t="str">
            <v>Best</v>
          </cell>
          <cell r="N3903">
            <v>6.6605999999999996</v>
          </cell>
          <cell r="O3903">
            <v>2.85</v>
          </cell>
        </row>
        <row r="3904">
          <cell r="B3904">
            <v>31994</v>
          </cell>
          <cell r="C3904" t="str">
            <v>JANSZ ROSE SPARKLING 75X6</v>
          </cell>
          <cell r="D3904" t="str">
            <v>Jansz Premium Rosé Sparkling, Tasmania (M Restaurant &amp; PKR Only)</v>
          </cell>
          <cell r="E3904" t="str">
            <v>EA</v>
          </cell>
          <cell r="F3904">
            <v>6</v>
          </cell>
          <cell r="G3904" t="str">
            <v>75 cl x 6</v>
          </cell>
          <cell r="H3904" t="str">
            <v>U</v>
          </cell>
          <cell r="I3904" t="str">
            <v>Australia</v>
          </cell>
          <cell r="J3904" t="str">
            <v>Australia</v>
          </cell>
          <cell r="K3904" t="str">
            <v>Tasmania</v>
          </cell>
          <cell r="L3904" t="str">
            <v>Still Rose</v>
          </cell>
          <cell r="M3904" t="str">
            <v>Better</v>
          </cell>
          <cell r="N3904">
            <v>7.7964000000000002</v>
          </cell>
          <cell r="O3904">
            <v>2.6718999999999999</v>
          </cell>
        </row>
        <row r="3905">
          <cell r="B3905">
            <v>31952</v>
          </cell>
          <cell r="C3905" t="str">
            <v>OTT MIRREILLE ROSE 75X6</v>
          </cell>
          <cell r="D3905" t="str">
            <v>Domaine Ott Clos Mirreille Rosé (M Restaurant &amp; PKR Only)</v>
          </cell>
          <cell r="E3905" t="str">
            <v>EA</v>
          </cell>
          <cell r="F3905">
            <v>6</v>
          </cell>
          <cell r="G3905" t="str">
            <v>75 cl x 6</v>
          </cell>
          <cell r="H3905" t="str">
            <v>U</v>
          </cell>
          <cell r="I3905" t="str">
            <v>France</v>
          </cell>
          <cell r="J3905" t="str">
            <v>France</v>
          </cell>
          <cell r="K3905" t="str">
            <v>Provence</v>
          </cell>
          <cell r="L3905" t="str">
            <v>Still Rose</v>
          </cell>
          <cell r="M3905" t="str">
            <v>Best</v>
          </cell>
          <cell r="N3905">
            <v>18.404499999999999</v>
          </cell>
          <cell r="O3905">
            <v>2.6718999999999999</v>
          </cell>
        </row>
        <row r="3906">
          <cell r="B3906">
            <v>40896</v>
          </cell>
          <cell r="C3906" t="str">
            <v>SCHMITT SOHNE RIES PINOT 75X12</v>
          </cell>
          <cell r="D3906" t="str">
            <v>Schmitt Söhne Riesling-Pinot Blanc, Rheinhessen</v>
          </cell>
          <cell r="E3906" t="str">
            <v>EA</v>
          </cell>
          <cell r="F3906">
            <v>12</v>
          </cell>
          <cell r="G3906" t="str">
            <v>75 cl x 12</v>
          </cell>
          <cell r="H3906" t="str">
            <v>U</v>
          </cell>
          <cell r="I3906" t="str">
            <v>Germany</v>
          </cell>
          <cell r="J3906" t="str">
            <v>Germany</v>
          </cell>
          <cell r="K3906" t="str">
            <v>Rheinhessen</v>
          </cell>
          <cell r="L3906" t="str">
            <v>Still White</v>
          </cell>
          <cell r="M3906" t="str">
            <v>Price Fighter</v>
          </cell>
          <cell r="N3906">
            <v>2.3464999999999998</v>
          </cell>
          <cell r="O3906">
            <v>2.2444000000000002</v>
          </cell>
        </row>
        <row r="3907">
          <cell r="B3907">
            <v>60485</v>
          </cell>
          <cell r="C3907" t="str">
            <v>NESPOLINO BIANCO 10LX1</v>
          </cell>
          <cell r="D3907" t="str">
            <v>Nespolino Bianco Trebbiano Rubicone IGT</v>
          </cell>
          <cell r="E3907" t="str">
            <v>CS</v>
          </cell>
          <cell r="F3907">
            <v>1</v>
          </cell>
          <cell r="G3907" t="str">
            <v>1000 cl x 1</v>
          </cell>
          <cell r="H3907" t="str">
            <v>S</v>
          </cell>
          <cell r="I3907" t="str">
            <v>Italy</v>
          </cell>
          <cell r="J3907" t="str">
            <v>Italy</v>
          </cell>
          <cell r="K3907" t="str">
            <v>Emilia Romagna</v>
          </cell>
          <cell r="M3907" t="str">
            <v>Price Fighter</v>
          </cell>
          <cell r="N3907">
            <v>17.6587</v>
          </cell>
          <cell r="O3907">
            <v>35.625</v>
          </cell>
        </row>
        <row r="3908">
          <cell r="B3908">
            <v>60486</v>
          </cell>
          <cell r="C3908" t="str">
            <v>NESPOLINO ROSSO 10LX1</v>
          </cell>
          <cell r="D3908" t="str">
            <v>Nespolino Rosso Sangiovese Rubicone IGT</v>
          </cell>
          <cell r="E3908" t="str">
            <v>CS</v>
          </cell>
          <cell r="F3908">
            <v>1</v>
          </cell>
          <cell r="G3908" t="str">
            <v>1000 cl x 1</v>
          </cell>
          <cell r="H3908" t="str">
            <v>S</v>
          </cell>
          <cell r="I3908" t="str">
            <v>Italy</v>
          </cell>
          <cell r="J3908" t="str">
            <v>Italy</v>
          </cell>
          <cell r="K3908" t="str">
            <v>Emilia Romagna</v>
          </cell>
          <cell r="M3908" t="str">
            <v>Price Fighter</v>
          </cell>
          <cell r="N3908">
            <v>17.6587</v>
          </cell>
          <cell r="O3908">
            <v>35.625</v>
          </cell>
        </row>
        <row r="3909">
          <cell r="B3909">
            <v>41669</v>
          </cell>
          <cell r="C3909" t="str">
            <v>QUINTARELLI BIANCO SEC20 75X12</v>
          </cell>
          <cell r="D3909" t="str">
            <v>Bianco Secco IGP Quintarelli 2020</v>
          </cell>
          <cell r="E3909" t="str">
            <v>EA</v>
          </cell>
          <cell r="F3909">
            <v>12</v>
          </cell>
          <cell r="G3909" t="str">
            <v>75 cl x 12</v>
          </cell>
          <cell r="H3909" t="str">
            <v>U</v>
          </cell>
          <cell r="I3909" t="str">
            <v>Italy</v>
          </cell>
          <cell r="J3909" t="str">
            <v>Italy</v>
          </cell>
          <cell r="K3909" t="str">
            <v>Veneto</v>
          </cell>
          <cell r="M3909" t="str">
            <v>Best</v>
          </cell>
          <cell r="N3909">
            <v>14.431699999999999</v>
          </cell>
          <cell r="O3909">
            <v>2.6718999999999999</v>
          </cell>
        </row>
        <row r="3910">
          <cell r="B3910">
            <v>41670</v>
          </cell>
          <cell r="C3910" t="str">
            <v>FW QUINTARELLI PRIMOFR19 75X12</v>
          </cell>
          <cell r="D3910" t="str">
            <v>Primofiore IGP Quintarelli 2019</v>
          </cell>
          <cell r="E3910" t="str">
            <v>EA</v>
          </cell>
          <cell r="F3910">
            <v>12</v>
          </cell>
          <cell r="G3910" t="str">
            <v>75 cl x 12</v>
          </cell>
          <cell r="H3910" t="str">
            <v>Z</v>
          </cell>
          <cell r="I3910" t="str">
            <v>Italy</v>
          </cell>
          <cell r="J3910" t="str">
            <v>Italy</v>
          </cell>
          <cell r="K3910" t="str">
            <v>Veneto</v>
          </cell>
          <cell r="M3910" t="str">
            <v>Fine Wine</v>
          </cell>
          <cell r="N3910">
            <v>21.045000000000002</v>
          </cell>
          <cell r="O3910">
            <v>2.6718999999999999</v>
          </cell>
        </row>
        <row r="3911">
          <cell r="B3911">
            <v>43954</v>
          </cell>
          <cell r="C3911" t="str">
            <v>FW QUINTARELLI MERLO 15 12X75</v>
          </cell>
          <cell r="D3911" t="str">
            <v>Quintarelli C d Merlo 2015</v>
          </cell>
          <cell r="E3911" t="str">
            <v>EA</v>
          </cell>
          <cell r="F3911">
            <v>12</v>
          </cell>
          <cell r="G3911" t="str">
            <v>75 cl x 12</v>
          </cell>
          <cell r="H3911" t="str">
            <v>U</v>
          </cell>
          <cell r="I3911" t="str">
            <v>Italy</v>
          </cell>
          <cell r="J3911" t="str">
            <v>Italy</v>
          </cell>
          <cell r="K3911" t="str">
            <v>Veneto</v>
          </cell>
          <cell r="M3911" t="str">
            <v>Fine Wine</v>
          </cell>
          <cell r="N3911">
            <v>39.464700000000001</v>
          </cell>
          <cell r="O3911">
            <v>3.2063000000000001</v>
          </cell>
        </row>
        <row r="3912">
          <cell r="B3912">
            <v>44893</v>
          </cell>
          <cell r="C3912" t="str">
            <v>FW QUINTARELLI C D MER16 75X12</v>
          </cell>
          <cell r="D3912" t="str">
            <v>Quintarelli C d Merlo 2016</v>
          </cell>
          <cell r="E3912" t="str">
            <v>EA</v>
          </cell>
          <cell r="F3912">
            <v>12</v>
          </cell>
          <cell r="G3912" t="str">
            <v>75 cl x 12</v>
          </cell>
          <cell r="H3912" t="str">
            <v>U</v>
          </cell>
          <cell r="I3912" t="str">
            <v>Italy</v>
          </cell>
          <cell r="J3912" t="str">
            <v>Italy</v>
          </cell>
          <cell r="K3912" t="str">
            <v>Veneto</v>
          </cell>
          <cell r="M3912" t="str">
            <v>Fine Wine</v>
          </cell>
          <cell r="N3912">
            <v>44.225299999999997</v>
          </cell>
          <cell r="O3912">
            <v>3.2063000000000001</v>
          </cell>
        </row>
        <row r="3913">
          <cell r="B3913">
            <v>44895</v>
          </cell>
          <cell r="C3913" t="str">
            <v>FW QUINTARELLI BIA SEC22 75X12</v>
          </cell>
          <cell r="D3913" t="str">
            <v>Bianco Secco IGP Quintarelli 2022</v>
          </cell>
          <cell r="E3913" t="str">
            <v>EA</v>
          </cell>
          <cell r="F3913">
            <v>12</v>
          </cell>
          <cell r="G3913" t="str">
            <v>75 cl x 12</v>
          </cell>
          <cell r="H3913" t="str">
            <v>A</v>
          </cell>
          <cell r="I3913" t="str">
            <v>Italy</v>
          </cell>
          <cell r="J3913" t="str">
            <v>Italy</v>
          </cell>
          <cell r="K3913" t="str">
            <v>Veneto</v>
          </cell>
          <cell r="M3913" t="str">
            <v>Fine Wine</v>
          </cell>
          <cell r="N3913">
            <v>17.909600000000001</v>
          </cell>
          <cell r="O3913">
            <v>2.6718999999999999</v>
          </cell>
        </row>
        <row r="3914">
          <cell r="B3914">
            <v>46350</v>
          </cell>
          <cell r="C3914" t="str">
            <v>FW QUINTARELLI C D MER17 75X12</v>
          </cell>
          <cell r="D3914" t="str">
            <v>Quintarelli C d Merlo 2016</v>
          </cell>
          <cell r="E3914" t="str">
            <v>EA</v>
          </cell>
          <cell r="F3914">
            <v>12</v>
          </cell>
          <cell r="G3914" t="str">
            <v>75 cl x 12</v>
          </cell>
          <cell r="H3914" t="str">
            <v>S</v>
          </cell>
          <cell r="I3914" t="str">
            <v>Italy</v>
          </cell>
          <cell r="J3914" t="str">
            <v>Italy</v>
          </cell>
          <cell r="K3914" t="str">
            <v>Veneto</v>
          </cell>
          <cell r="M3914" t="str">
            <v>Fine Wine</v>
          </cell>
          <cell r="N3914">
            <v>46.124200000000002</v>
          </cell>
          <cell r="O3914">
            <v>3.2063000000000001</v>
          </cell>
        </row>
        <row r="3915">
          <cell r="B3915">
            <v>46353</v>
          </cell>
          <cell r="C3915" t="str">
            <v>FW QUINTARELLI BIA SEC23 75X12</v>
          </cell>
          <cell r="D3915" t="str">
            <v>Bianco Secco IGP Quintarelli 2023</v>
          </cell>
          <cell r="E3915" t="str">
            <v>EA</v>
          </cell>
          <cell r="F3915">
            <v>12</v>
          </cell>
          <cell r="G3915" t="str">
            <v>75 cl x 12</v>
          </cell>
          <cell r="H3915" t="str">
            <v>S</v>
          </cell>
          <cell r="I3915" t="str">
            <v>Italy</v>
          </cell>
          <cell r="J3915" t="str">
            <v>Italy</v>
          </cell>
          <cell r="K3915" t="str">
            <v>Veneto</v>
          </cell>
          <cell r="M3915" t="str">
            <v>Fine Wine</v>
          </cell>
          <cell r="N3915">
            <v>18.845099999999999</v>
          </cell>
          <cell r="O3915">
            <v>2.6718999999999999</v>
          </cell>
        </row>
        <row r="3916">
          <cell r="B3916">
            <v>74742</v>
          </cell>
          <cell r="C3916" t="str">
            <v>QUINTARELLI BIANCO SEC19 75X12</v>
          </cell>
          <cell r="D3916" t="str">
            <v>Bianco Secco IGP Quintarelli 2019</v>
          </cell>
          <cell r="E3916" t="str">
            <v>EA</v>
          </cell>
          <cell r="F3916">
            <v>12</v>
          </cell>
          <cell r="G3916" t="str">
            <v>75 cl x 12</v>
          </cell>
          <cell r="H3916" t="str">
            <v>U</v>
          </cell>
          <cell r="I3916" t="str">
            <v>Italy</v>
          </cell>
          <cell r="J3916" t="str">
            <v>Italy</v>
          </cell>
          <cell r="K3916" t="str">
            <v>Veneto</v>
          </cell>
          <cell r="M3916" t="str">
            <v>Best</v>
          </cell>
          <cell r="N3916">
            <v>13.9918</v>
          </cell>
          <cell r="O3916">
            <v>2.6718999999999999</v>
          </cell>
        </row>
        <row r="3917">
          <cell r="B3917">
            <v>41806</v>
          </cell>
          <cell r="C3917" t="str">
            <v>FW QUINTARELLI ALZERO 13 75X6</v>
          </cell>
          <cell r="D3917" t="str">
            <v>Quintarelli Alzero 2013</v>
          </cell>
          <cell r="E3917" t="str">
            <v>EA</v>
          </cell>
          <cell r="F3917">
            <v>6</v>
          </cell>
          <cell r="G3917" t="str">
            <v>75 cl x 6</v>
          </cell>
          <cell r="H3917" t="str">
            <v>Z</v>
          </cell>
          <cell r="I3917" t="str">
            <v>Italy</v>
          </cell>
          <cell r="J3917" t="str">
            <v>Italy</v>
          </cell>
          <cell r="K3917" t="str">
            <v>Veneto</v>
          </cell>
          <cell r="M3917" t="str">
            <v>Fine Wine</v>
          </cell>
          <cell r="N3917">
            <v>153.56720000000001</v>
          </cell>
          <cell r="O3917">
            <v>2.6718999999999999</v>
          </cell>
        </row>
        <row r="3918">
          <cell r="B3918">
            <v>41807</v>
          </cell>
          <cell r="C3918" t="str">
            <v>FW QUINTAREL ROSS D BEP14 75X6</v>
          </cell>
          <cell r="D3918" t="str">
            <v>Quintarelli Rosso del Bepi 2014</v>
          </cell>
          <cell r="E3918" t="str">
            <v>EA</v>
          </cell>
          <cell r="F3918">
            <v>6</v>
          </cell>
          <cell r="G3918" t="str">
            <v>75 cl x 6</v>
          </cell>
          <cell r="H3918" t="str">
            <v>S</v>
          </cell>
          <cell r="I3918" t="str">
            <v>Italy</v>
          </cell>
          <cell r="J3918" t="str">
            <v>Italy</v>
          </cell>
          <cell r="K3918" t="str">
            <v>Veneto</v>
          </cell>
          <cell r="M3918" t="str">
            <v>Fine Wine</v>
          </cell>
          <cell r="N3918">
            <v>59.950600000000001</v>
          </cell>
          <cell r="O3918">
            <v>2.6718999999999999</v>
          </cell>
        </row>
        <row r="3919">
          <cell r="B3919">
            <v>43957</v>
          </cell>
          <cell r="C3919" t="str">
            <v>FW QUINTARELLI ALZERO 14 75X6</v>
          </cell>
          <cell r="D3919" t="str">
            <v>Quintarelli Alzero 2014</v>
          </cell>
          <cell r="E3919" t="str">
            <v>EA</v>
          </cell>
          <cell r="F3919">
            <v>6</v>
          </cell>
          <cell r="G3919" t="str">
            <v>75 cl x 6</v>
          </cell>
          <cell r="H3919" t="str">
            <v>A</v>
          </cell>
          <cell r="I3919" t="str">
            <v>Italy</v>
          </cell>
          <cell r="J3919" t="str">
            <v>Italy</v>
          </cell>
          <cell r="K3919" t="str">
            <v>Veneto</v>
          </cell>
          <cell r="M3919" t="str">
            <v>Fine Wine</v>
          </cell>
          <cell r="N3919">
            <v>153.4521</v>
          </cell>
          <cell r="O3919">
            <v>3.5268999999999999</v>
          </cell>
        </row>
        <row r="3920">
          <cell r="B3920">
            <v>43968</v>
          </cell>
          <cell r="C3920" t="str">
            <v>QUINTARELLI ROSSO D BEP14 75X6</v>
          </cell>
          <cell r="D3920" t="str">
            <v>Quintarelli Rosso del Bepi 2014</v>
          </cell>
          <cell r="E3920" t="str">
            <v>EA</v>
          </cell>
          <cell r="F3920">
            <v>6</v>
          </cell>
          <cell r="G3920" t="str">
            <v>75 cl x 6</v>
          </cell>
          <cell r="H3920" t="str">
            <v>Z</v>
          </cell>
          <cell r="I3920" t="str">
            <v>Italy</v>
          </cell>
          <cell r="J3920" t="str">
            <v>Italy</v>
          </cell>
          <cell r="K3920" t="str">
            <v>Veneto</v>
          </cell>
          <cell r="M3920" t="str">
            <v>Fine Wine</v>
          </cell>
          <cell r="N3920">
            <v>64.200500000000005</v>
          </cell>
          <cell r="O3920">
            <v>3.3130999999999999</v>
          </cell>
        </row>
        <row r="3921">
          <cell r="B3921">
            <v>44757</v>
          </cell>
          <cell r="C3921" t="str">
            <v>FW QUINTARELLI BIAN SEC21 75X6</v>
          </cell>
          <cell r="D3921" t="str">
            <v>Bianco Secco IGP Quintarelli 2021</v>
          </cell>
          <cell r="E3921" t="str">
            <v>EA</v>
          </cell>
          <cell r="F3921">
            <v>6</v>
          </cell>
          <cell r="G3921" t="str">
            <v>75 cl x 6</v>
          </cell>
          <cell r="H3921" t="str">
            <v>A</v>
          </cell>
          <cell r="I3921" t="str">
            <v>Italy</v>
          </cell>
          <cell r="J3921" t="str">
            <v>Italy</v>
          </cell>
          <cell r="K3921" t="str">
            <v>Veneto</v>
          </cell>
          <cell r="L3921" t="str">
            <v>Still White</v>
          </cell>
          <cell r="M3921" t="str">
            <v>Fine Wine</v>
          </cell>
          <cell r="N3921">
            <v>16.680199999999999</v>
          </cell>
          <cell r="O3921">
            <v>2.6718999999999999</v>
          </cell>
        </row>
        <row r="3922">
          <cell r="B3922">
            <v>44890</v>
          </cell>
          <cell r="C3922" t="str">
            <v>FW QUINTARELLI RS D BEP16 75X6</v>
          </cell>
          <cell r="D3922" t="str">
            <v>Quintarelli Rosso del Bepi 2016</v>
          </cell>
          <cell r="E3922" t="str">
            <v>EA</v>
          </cell>
          <cell r="F3922">
            <v>6</v>
          </cell>
          <cell r="G3922" t="str">
            <v>75 cl x 6</v>
          </cell>
          <cell r="H3922" t="str">
            <v>A</v>
          </cell>
          <cell r="I3922" t="str">
            <v>Italy</v>
          </cell>
          <cell r="J3922" t="str">
            <v>Italy</v>
          </cell>
          <cell r="K3922" t="str">
            <v>Veneto</v>
          </cell>
          <cell r="M3922" t="str">
            <v>Fine Wine</v>
          </cell>
          <cell r="N3922">
            <v>70.627499999999998</v>
          </cell>
          <cell r="O3922">
            <v>3.3130999999999999</v>
          </cell>
        </row>
        <row r="3923">
          <cell r="B3923">
            <v>44892</v>
          </cell>
          <cell r="C3923" t="str">
            <v>FW QUINTARELLI VALPOLI 16 75X6</v>
          </cell>
          <cell r="D3923" t="str">
            <v>Valpolicella Classico Superiore DOP Quintarelli 2016</v>
          </cell>
          <cell r="E3923" t="str">
            <v>EA</v>
          </cell>
          <cell r="F3923">
            <v>6</v>
          </cell>
          <cell r="G3923" t="str">
            <v>75 cl x 6</v>
          </cell>
          <cell r="H3923" t="str">
            <v>U</v>
          </cell>
          <cell r="I3923" t="str">
            <v>Italy</v>
          </cell>
          <cell r="J3923" t="str">
            <v>Italy</v>
          </cell>
          <cell r="K3923" t="str">
            <v>Veneto</v>
          </cell>
          <cell r="L3923" t="str">
            <v>Still Red</v>
          </cell>
          <cell r="M3923" t="str">
            <v>Fine Wine</v>
          </cell>
          <cell r="N3923">
            <v>46.943300000000001</v>
          </cell>
          <cell r="O3923">
            <v>3.2063000000000001</v>
          </cell>
        </row>
        <row r="3924">
          <cell r="B3924">
            <v>44894</v>
          </cell>
          <cell r="C3924" t="str">
            <v>FW QUINTARELLI AMARONE 21 75X6</v>
          </cell>
          <cell r="D3924" t="str">
            <v>Amarone della Valpolicella Classico DOP Quintarelli 2021</v>
          </cell>
          <cell r="E3924" t="str">
            <v>EA</v>
          </cell>
          <cell r="F3924">
            <v>6</v>
          </cell>
          <cell r="G3924" t="str">
            <v>75 cl x 6</v>
          </cell>
          <cell r="H3924" t="str">
            <v>U</v>
          </cell>
          <cell r="I3924" t="str">
            <v>Italy</v>
          </cell>
          <cell r="J3924" t="str">
            <v>Italy</v>
          </cell>
          <cell r="K3924" t="str">
            <v>Veneto</v>
          </cell>
          <cell r="M3924" t="str">
            <v>Fine Wine</v>
          </cell>
          <cell r="N3924">
            <v>123.2591</v>
          </cell>
          <cell r="O3924">
            <v>3.5268999999999999</v>
          </cell>
        </row>
        <row r="3925">
          <cell r="B3925">
            <v>45065</v>
          </cell>
          <cell r="C3925" t="str">
            <v>FW QUINTARELLI C D MER 15 75X6</v>
          </cell>
          <cell r="D3925" t="str">
            <v>Quintarelli C d Merlo 2015</v>
          </cell>
          <cell r="E3925" t="str">
            <v>EA</v>
          </cell>
          <cell r="F3925">
            <v>6</v>
          </cell>
          <cell r="G3925" t="str">
            <v>75 cl x 6</v>
          </cell>
          <cell r="H3925" t="str">
            <v>A</v>
          </cell>
          <cell r="I3925" t="str">
            <v>Italy</v>
          </cell>
          <cell r="J3925" t="str">
            <v>Italy</v>
          </cell>
          <cell r="K3925" t="str">
            <v>Veneto</v>
          </cell>
          <cell r="L3925" t="str">
            <v>Still Red</v>
          </cell>
          <cell r="M3925" t="str">
            <v>Fine Wine</v>
          </cell>
          <cell r="N3925">
            <v>40.802999999999997</v>
          </cell>
          <cell r="O3925">
            <v>3.2063000000000001</v>
          </cell>
        </row>
        <row r="3926">
          <cell r="B3926">
            <v>45194</v>
          </cell>
          <cell r="C3926" t="str">
            <v>FW QUINTARELLI PRIMOFI 21 75X6</v>
          </cell>
          <cell r="D3926" t="str">
            <v>Primofiore IGP Quintarelli 2021</v>
          </cell>
          <cell r="E3926" t="str">
            <v>EA</v>
          </cell>
          <cell r="F3926">
            <v>6</v>
          </cell>
          <cell r="G3926" t="str">
            <v>75 cl x 6</v>
          </cell>
          <cell r="H3926" t="str">
            <v>U</v>
          </cell>
          <cell r="I3926" t="str">
            <v>Italy</v>
          </cell>
          <cell r="J3926" t="str">
            <v>Italy</v>
          </cell>
          <cell r="K3926" t="str">
            <v>Veneto</v>
          </cell>
          <cell r="L3926" t="str">
            <v>Still Red</v>
          </cell>
          <cell r="M3926" t="str">
            <v>Fine Wine</v>
          </cell>
          <cell r="N3926">
            <v>27.617899999999999</v>
          </cell>
          <cell r="O3926">
            <v>2.6718999999999999</v>
          </cell>
        </row>
        <row r="3927">
          <cell r="B3927">
            <v>46348</v>
          </cell>
          <cell r="C3927" t="str">
            <v>FW QUINTARELLI ALZERO 16 75X6</v>
          </cell>
          <cell r="D3927" t="str">
            <v>Quintarelli Alzero 2016</v>
          </cell>
          <cell r="E3927" t="str">
            <v>EA</v>
          </cell>
          <cell r="F3927">
            <v>6</v>
          </cell>
          <cell r="G3927" t="str">
            <v>75 cl x 6</v>
          </cell>
          <cell r="H3927" t="str">
            <v>S</v>
          </cell>
          <cell r="I3927" t="str">
            <v>Italy</v>
          </cell>
          <cell r="J3927" t="str">
            <v>Italy</v>
          </cell>
          <cell r="K3927" t="str">
            <v>Veneto</v>
          </cell>
          <cell r="M3927" t="str">
            <v>Fine Wine</v>
          </cell>
          <cell r="N3927">
            <v>163.24700000000001</v>
          </cell>
          <cell r="O3927">
            <v>3.5268999999999999</v>
          </cell>
        </row>
        <row r="3928">
          <cell r="B3928">
            <v>46349</v>
          </cell>
          <cell r="C3928" t="str">
            <v>FW QUINTARELLI AMARONE 17 75X6</v>
          </cell>
          <cell r="D3928" t="str">
            <v>Amarone della Valpolicella Classico DOP Quintarelli 2017</v>
          </cell>
          <cell r="E3928" t="str">
            <v>EA</v>
          </cell>
          <cell r="F3928">
            <v>6</v>
          </cell>
          <cell r="G3928" t="str">
            <v>75 cl x 6</v>
          </cell>
          <cell r="H3928" t="str">
            <v>S</v>
          </cell>
          <cell r="I3928" t="str">
            <v>Italy</v>
          </cell>
          <cell r="J3928" t="str">
            <v>Italy</v>
          </cell>
          <cell r="K3928" t="str">
            <v>Veneto</v>
          </cell>
          <cell r="M3928" t="str">
            <v>Fine Wine</v>
          </cell>
          <cell r="N3928">
            <v>141.24770000000001</v>
          </cell>
          <cell r="O3928">
            <v>3.5268999999999999</v>
          </cell>
        </row>
        <row r="3929">
          <cell r="B3929">
            <v>46351</v>
          </cell>
          <cell r="C3929" t="str">
            <v>FW QUINTARELLI VALPOLI 17 75X6</v>
          </cell>
          <cell r="D3929" t="str">
            <v>Valpolicella Classico Superiore DOP Quintarelli 2017</v>
          </cell>
          <cell r="E3929" t="str">
            <v>EA</v>
          </cell>
          <cell r="F3929">
            <v>6</v>
          </cell>
          <cell r="G3929" t="str">
            <v>75 cl x 6</v>
          </cell>
          <cell r="H3929" t="str">
            <v>S</v>
          </cell>
          <cell r="I3929" t="str">
            <v>Italy</v>
          </cell>
          <cell r="J3929" t="str">
            <v>Italy</v>
          </cell>
          <cell r="K3929" t="str">
            <v>Veneto</v>
          </cell>
          <cell r="L3929" t="str">
            <v>Still Red</v>
          </cell>
          <cell r="M3929" t="str">
            <v>Fine Wine</v>
          </cell>
          <cell r="N3929">
            <v>47.970700000000001</v>
          </cell>
          <cell r="O3929">
            <v>3.2063000000000001</v>
          </cell>
        </row>
        <row r="3930">
          <cell r="B3930">
            <v>46352</v>
          </cell>
          <cell r="C3930" t="str">
            <v>QUINTARELLI PRIMOFIORE 22 75X6</v>
          </cell>
          <cell r="D3930" t="str">
            <v>Primofiore IGP Quintarelli 2022</v>
          </cell>
          <cell r="E3930" t="str">
            <v>EA</v>
          </cell>
          <cell r="F3930">
            <v>6</v>
          </cell>
          <cell r="G3930" t="str">
            <v>75 cl x 6</v>
          </cell>
          <cell r="H3930" t="str">
            <v>S</v>
          </cell>
          <cell r="I3930" t="str">
            <v>Italy</v>
          </cell>
          <cell r="J3930" t="str">
            <v>Italy</v>
          </cell>
          <cell r="K3930" t="str">
            <v>Veneto</v>
          </cell>
          <cell r="L3930" t="str">
            <v>Still Red</v>
          </cell>
          <cell r="M3930" t="str">
            <v>Fine Wine</v>
          </cell>
          <cell r="N3930">
            <v>28.6113</v>
          </cell>
          <cell r="O3930">
            <v>2.6718999999999999</v>
          </cell>
        </row>
        <row r="3931">
          <cell r="B3931">
            <v>71392</v>
          </cell>
          <cell r="C3931" t="str">
            <v>FW AMABILE DEL CERE 37.5X6</v>
          </cell>
          <cell r="D3931" t="str">
            <v>Quintarelli Amabile del Cerè 2006</v>
          </cell>
          <cell r="E3931" t="str">
            <v>EA</v>
          </cell>
          <cell r="F3931">
            <v>6</v>
          </cell>
          <cell r="G3931" t="str">
            <v>37.5 cl x 6</v>
          </cell>
          <cell r="H3931" t="str">
            <v>Z</v>
          </cell>
          <cell r="I3931" t="str">
            <v>Italy</v>
          </cell>
          <cell r="J3931" t="str">
            <v>Italy</v>
          </cell>
          <cell r="K3931" t="str">
            <v>Veneto</v>
          </cell>
          <cell r="L3931" t="str">
            <v>Still White</v>
          </cell>
          <cell r="M3931" t="str">
            <v>Fine Wine</v>
          </cell>
          <cell r="N3931">
            <v>86.095200000000006</v>
          </cell>
          <cell r="O3931">
            <v>1.3359000000000001</v>
          </cell>
        </row>
        <row r="3932">
          <cell r="B3932">
            <v>41675</v>
          </cell>
          <cell r="C3932" t="str">
            <v>QUINTARELLI AMARONE 13 150X1</v>
          </cell>
          <cell r="D3932" t="str">
            <v>Amarone della Valpolicella Classico DOP Quintarelli 2013</v>
          </cell>
          <cell r="E3932" t="str">
            <v>EA</v>
          </cell>
          <cell r="F3932">
            <v>1</v>
          </cell>
          <cell r="G3932" t="str">
            <v>150cl x 1</v>
          </cell>
          <cell r="H3932" t="str">
            <v>U</v>
          </cell>
          <cell r="I3932" t="str">
            <v>Italy</v>
          </cell>
          <cell r="J3932" t="str">
            <v>Italy</v>
          </cell>
          <cell r="K3932" t="str">
            <v>Italy</v>
          </cell>
          <cell r="L3932" t="str">
            <v>Still Red</v>
          </cell>
          <cell r="M3932" t="str">
            <v>Limited Allocation</v>
          </cell>
          <cell r="N3932">
            <v>309.42090000000002</v>
          </cell>
          <cell r="O3932">
            <v>6.4124999999999996</v>
          </cell>
        </row>
        <row r="3933">
          <cell r="B3933">
            <v>43965</v>
          </cell>
          <cell r="C3933" t="str">
            <v>QUINTARELLI AMARONE 15 150X1</v>
          </cell>
          <cell r="D3933" t="str">
            <v>Amarone della Valpolicella Classico DOP Quintarelli 2015</v>
          </cell>
          <cell r="E3933" t="str">
            <v>EA</v>
          </cell>
          <cell r="F3933">
            <v>1</v>
          </cell>
          <cell r="G3933" t="str">
            <v>150cl x 1</v>
          </cell>
          <cell r="H3933" t="str">
            <v>Z</v>
          </cell>
          <cell r="I3933" t="str">
            <v>Italy</v>
          </cell>
          <cell r="J3933" t="str">
            <v>Italy</v>
          </cell>
          <cell r="K3933" t="str">
            <v>Italy</v>
          </cell>
          <cell r="L3933" t="str">
            <v>Still Red</v>
          </cell>
          <cell r="M3933" t="str">
            <v>Fine Wine</v>
          </cell>
          <cell r="N3933">
            <v>328.83730000000003</v>
          </cell>
          <cell r="O3933">
            <v>7.0537999999999998</v>
          </cell>
        </row>
        <row r="3934">
          <cell r="B3934">
            <v>74805</v>
          </cell>
          <cell r="C3934" t="str">
            <v>QUINTARELLI AMARONE 12 150X1</v>
          </cell>
          <cell r="D3934" t="str">
            <v>Amarone della Valpolicella Classico DOP Quintarelli 2012</v>
          </cell>
          <cell r="E3934" t="str">
            <v>EA</v>
          </cell>
          <cell r="F3934">
            <v>1</v>
          </cell>
          <cell r="G3934" t="str">
            <v>150cl x 1</v>
          </cell>
          <cell r="H3934" t="str">
            <v>U</v>
          </cell>
          <cell r="I3934" t="str">
            <v>Italy</v>
          </cell>
          <cell r="J3934" t="str">
            <v>Italy</v>
          </cell>
          <cell r="K3934" t="str">
            <v>Italy</v>
          </cell>
          <cell r="L3934" t="str">
            <v>Still Red</v>
          </cell>
          <cell r="M3934" t="str">
            <v>Limited Allocation</v>
          </cell>
          <cell r="N3934">
            <v>309.4812</v>
          </cell>
          <cell r="O3934">
            <v>6.4124999999999996</v>
          </cell>
        </row>
        <row r="3935">
          <cell r="B3935">
            <v>44707</v>
          </cell>
          <cell r="C3935" t="str">
            <v>CH KIRWAN MARGAUX 16 75x6</v>
          </cell>
          <cell r="D3935" t="str">
            <v>Chateau Kirwan Margaux 2016</v>
          </cell>
          <cell r="E3935" t="str">
            <v>EA</v>
          </cell>
          <cell r="F3935">
            <v>6</v>
          </cell>
          <cell r="G3935" t="str">
            <v>75 cl x 6</v>
          </cell>
          <cell r="H3935" t="str">
            <v>U</v>
          </cell>
          <cell r="I3935" t="str">
            <v>France</v>
          </cell>
          <cell r="J3935" t="str">
            <v>France</v>
          </cell>
          <cell r="K3935" t="str">
            <v>Bordeaux</v>
          </cell>
          <cell r="M3935" t="str">
            <v>Fine Wine</v>
          </cell>
          <cell r="N3935">
            <v>37.2913</v>
          </cell>
          <cell r="O3935">
            <v>2.6718999999999999</v>
          </cell>
        </row>
        <row r="3936">
          <cell r="B3936">
            <v>66711</v>
          </cell>
          <cell r="C3936" t="str">
            <v>VAL D'OCA PROS ARGENTO NV 75X6</v>
          </cell>
          <cell r="D3936" t="str">
            <v>Val D'Oca Prosecco Spumante Argento NV</v>
          </cell>
          <cell r="E3936" t="str">
            <v>EA</v>
          </cell>
          <cell r="F3936">
            <v>6</v>
          </cell>
          <cell r="G3936" t="str">
            <v>75 cl x 6</v>
          </cell>
          <cell r="H3936" t="str">
            <v>S</v>
          </cell>
          <cell r="I3936" t="str">
            <v>Italy</v>
          </cell>
          <cell r="J3936" t="str">
            <v>Italy</v>
          </cell>
          <cell r="K3936" t="str">
            <v>Prosecco</v>
          </cell>
          <cell r="M3936" t="str">
            <v>Good</v>
          </cell>
          <cell r="N3936">
            <v>3.24</v>
          </cell>
          <cell r="O3936">
            <v>2.3513000000000002</v>
          </cell>
        </row>
        <row r="3937">
          <cell r="B3937">
            <v>72046</v>
          </cell>
          <cell r="C3937" t="str">
            <v>VAL D'OCA PROSECCO BLUENV 75X6</v>
          </cell>
          <cell r="D3937" t="str">
            <v>Val d Oca Prosecco DOC Blue Kosher NV</v>
          </cell>
          <cell r="E3937" t="str">
            <v>EA</v>
          </cell>
          <cell r="F3937">
            <v>6</v>
          </cell>
          <cell r="G3937" t="str">
            <v>75 cl x 6</v>
          </cell>
          <cell r="H3937" t="str">
            <v>U</v>
          </cell>
          <cell r="I3937" t="str">
            <v>Italy</v>
          </cell>
          <cell r="J3937" t="str">
            <v>Italy</v>
          </cell>
          <cell r="K3937" t="str">
            <v>Prosecco</v>
          </cell>
          <cell r="L3937" t="str">
            <v>Sparkling White</v>
          </cell>
          <cell r="M3937" t="str">
            <v>Better</v>
          </cell>
          <cell r="N3937">
            <v>3.1678999999999999</v>
          </cell>
          <cell r="O3937">
            <v>2.3513000000000002</v>
          </cell>
        </row>
        <row r="3938">
          <cell r="B3938">
            <v>74208</v>
          </cell>
          <cell r="C3938" t="str">
            <v>VAL D'OCA PROSECCO VALD 75X6</v>
          </cell>
          <cell r="D3938" t="str">
            <v>Val D'Oca Prosecco Valdobidene DOCG Rive Di Colbertaldo</v>
          </cell>
          <cell r="E3938" t="str">
            <v>EA</v>
          </cell>
          <cell r="F3938">
            <v>6</v>
          </cell>
          <cell r="G3938" t="str">
            <v>75 cl x 6</v>
          </cell>
          <cell r="H3938" t="str">
            <v>S</v>
          </cell>
          <cell r="I3938" t="str">
            <v>Italy</v>
          </cell>
          <cell r="J3938" t="str">
            <v>Italy</v>
          </cell>
          <cell r="K3938" t="str">
            <v>Prosecco</v>
          </cell>
          <cell r="M3938" t="str">
            <v>Good</v>
          </cell>
          <cell r="N3938">
            <v>4.6254999999999997</v>
          </cell>
          <cell r="O3938">
            <v>2.3513000000000002</v>
          </cell>
        </row>
        <row r="3939">
          <cell r="B3939">
            <v>61888</v>
          </cell>
          <cell r="C3939" t="str">
            <v>VINEMIND SHIRAZ MALBEC 75X12</v>
          </cell>
          <cell r="D3939" t="str">
            <v>VineMind Shiraz Malbec</v>
          </cell>
          <cell r="E3939" t="str">
            <v>EA</v>
          </cell>
          <cell r="F3939">
            <v>12</v>
          </cell>
          <cell r="G3939" t="str">
            <v>75 cl x 12</v>
          </cell>
          <cell r="H3939" t="str">
            <v>U</v>
          </cell>
          <cell r="I3939" t="str">
            <v>Australia</v>
          </cell>
          <cell r="J3939" t="str">
            <v>Australia</v>
          </cell>
          <cell r="K3939" t="str">
            <v>South Australia</v>
          </cell>
          <cell r="M3939" t="str">
            <v>Better</v>
          </cell>
          <cell r="N3939">
            <v>6.0183</v>
          </cell>
          <cell r="O3939">
            <v>2.6718999999999999</v>
          </cell>
        </row>
        <row r="3940">
          <cell r="B3940">
            <v>70768</v>
          </cell>
          <cell r="C3940" t="str">
            <v>VINEMIND RIESLING 75X12</v>
          </cell>
          <cell r="D3940" t="str">
            <v>VineMind Riesling</v>
          </cell>
          <cell r="E3940" t="str">
            <v>EA</v>
          </cell>
          <cell r="F3940">
            <v>12</v>
          </cell>
          <cell r="G3940" t="str">
            <v>75 cl x 12</v>
          </cell>
          <cell r="H3940" t="str">
            <v>U</v>
          </cell>
          <cell r="I3940" t="str">
            <v>Australia</v>
          </cell>
          <cell r="J3940" t="str">
            <v>Australia</v>
          </cell>
          <cell r="K3940" t="str">
            <v>South Australia</v>
          </cell>
          <cell r="M3940" t="str">
            <v>Better</v>
          </cell>
          <cell r="N3940">
            <v>4.6966000000000001</v>
          </cell>
          <cell r="O3940">
            <v>2.6718999999999999</v>
          </cell>
        </row>
        <row r="3941">
          <cell r="B3941">
            <v>75407</v>
          </cell>
          <cell r="C3941" t="str">
            <v>LA SCOLCA GAVI DEI GAVI 75X6</v>
          </cell>
          <cell r="D3941" t="str">
            <v>La Scolca Black Label Gavi dei Gavi</v>
          </cell>
          <cell r="E3941" t="str">
            <v>EA</v>
          </cell>
          <cell r="F3941">
            <v>6</v>
          </cell>
          <cell r="G3941" t="str">
            <v>75 cl x 6</v>
          </cell>
          <cell r="H3941" t="str">
            <v>U</v>
          </cell>
          <cell r="I3941" t="str">
            <v>Italy</v>
          </cell>
          <cell r="J3941" t="str">
            <v>Italy</v>
          </cell>
          <cell r="K3941" t="str">
            <v>Piemonte</v>
          </cell>
          <cell r="L3941" t="str">
            <v>Still White</v>
          </cell>
          <cell r="M3941" t="str">
            <v>Best</v>
          </cell>
          <cell r="N3941">
            <v>15.3203</v>
          </cell>
          <cell r="O3941">
            <v>2.6718999999999999</v>
          </cell>
        </row>
        <row r="3942">
          <cell r="B3942">
            <v>70679</v>
          </cell>
          <cell r="C3942" t="str">
            <v>ERMITAGE ST AGNES RGE 15 75X12</v>
          </cell>
          <cell r="D3942" t="str">
            <v>Ermitage Pic Saint Loup Saint Agnes Rouge 2015</v>
          </cell>
          <cell r="E3942" t="str">
            <v>EA</v>
          </cell>
          <cell r="F3942">
            <v>12</v>
          </cell>
          <cell r="G3942" t="str">
            <v>75 cl x 12</v>
          </cell>
          <cell r="H3942" t="str">
            <v>U</v>
          </cell>
          <cell r="I3942" t="str">
            <v>France</v>
          </cell>
          <cell r="J3942" t="str">
            <v>France</v>
          </cell>
          <cell r="K3942" t="str">
            <v>Languedoc-Roussillon</v>
          </cell>
          <cell r="L3942" t="str">
            <v>Still Red</v>
          </cell>
          <cell r="M3942" t="str">
            <v>Better</v>
          </cell>
          <cell r="N3942">
            <v>8.7010000000000005</v>
          </cell>
          <cell r="O3942">
            <v>2.6718999999999999</v>
          </cell>
        </row>
        <row r="3943">
          <cell r="B3943">
            <v>73997</v>
          </cell>
          <cell r="C3943" t="str">
            <v>ORG ERMITAGE ST AGNES 18 75X12</v>
          </cell>
          <cell r="D3943" t="str">
            <v>Ermitage Pic Saint Loup Saint Agnes Blanc 2018</v>
          </cell>
          <cell r="E3943" t="str">
            <v>EA</v>
          </cell>
          <cell r="F3943">
            <v>12</v>
          </cell>
          <cell r="G3943" t="str">
            <v>75 cl x 12</v>
          </cell>
          <cell r="H3943" t="str">
            <v>U</v>
          </cell>
          <cell r="I3943" t="str">
            <v>France</v>
          </cell>
          <cell r="J3943" t="str">
            <v>France</v>
          </cell>
          <cell r="K3943" t="str">
            <v>Languedoc-Roussillon</v>
          </cell>
          <cell r="L3943" t="str">
            <v>Still White</v>
          </cell>
          <cell r="M3943" t="str">
            <v>Best</v>
          </cell>
          <cell r="N3943">
            <v>7.8593999999999999</v>
          </cell>
          <cell r="O3943">
            <v>2.6718999999999999</v>
          </cell>
        </row>
        <row r="3944">
          <cell r="B3944">
            <v>75930</v>
          </cell>
          <cell r="C3944" t="str">
            <v>ORG ERMITAGE ST AGNES 75X12</v>
          </cell>
          <cell r="D3944" t="str">
            <v>Ermitage Pic Saint Loup Saint Agnes Blanc</v>
          </cell>
          <cell r="E3944" t="str">
            <v>EA</v>
          </cell>
          <cell r="F3944">
            <v>12</v>
          </cell>
          <cell r="G3944" t="str">
            <v>75 cl x 12</v>
          </cell>
          <cell r="H3944" t="str">
            <v>U</v>
          </cell>
          <cell r="I3944" t="str">
            <v>France</v>
          </cell>
          <cell r="J3944" t="str">
            <v>France</v>
          </cell>
          <cell r="K3944" t="str">
            <v>Languedoc-Roussillon</v>
          </cell>
          <cell r="L3944" t="str">
            <v>Still White</v>
          </cell>
          <cell r="M3944" t="str">
            <v>Best</v>
          </cell>
          <cell r="N3944">
            <v>8.1964000000000006</v>
          </cell>
          <cell r="O3944">
            <v>2.6718999999999999</v>
          </cell>
        </row>
        <row r="3945">
          <cell r="B3945">
            <v>76343</v>
          </cell>
          <cell r="C3945" t="str">
            <v>ORG ERMITAGE PIERRES 75X12</v>
          </cell>
          <cell r="D3945" t="str">
            <v>Ermitage Pic Saint Loup Tour de Pierres Rouge</v>
          </cell>
          <cell r="E3945" t="str">
            <v>EA</v>
          </cell>
          <cell r="F3945">
            <v>12</v>
          </cell>
          <cell r="G3945" t="str">
            <v>75 cl x 12</v>
          </cell>
          <cell r="H3945" t="str">
            <v>U</v>
          </cell>
          <cell r="I3945" t="str">
            <v>France</v>
          </cell>
          <cell r="J3945" t="str">
            <v>France</v>
          </cell>
          <cell r="K3945" t="str">
            <v>Languedoc-Roussillon</v>
          </cell>
          <cell r="L3945" t="str">
            <v>Still Red</v>
          </cell>
          <cell r="M3945" t="str">
            <v>Better</v>
          </cell>
          <cell r="N3945">
            <v>5.4939999999999998</v>
          </cell>
          <cell r="O3945">
            <v>2.6718999999999999</v>
          </cell>
        </row>
        <row r="3946">
          <cell r="B3946">
            <v>35902</v>
          </cell>
          <cell r="C3946" t="str">
            <v>MUSCADET PETITES SARDINES 75X6</v>
          </cell>
          <cell r="D3946" t="str">
            <v>Muscadet de Sèvre et Maine, Petites Sardines</v>
          </cell>
          <cell r="E3946" t="str">
            <v>EA</v>
          </cell>
          <cell r="F3946">
            <v>6</v>
          </cell>
          <cell r="G3946" t="str">
            <v>75 cl x 6</v>
          </cell>
          <cell r="H3946" t="str">
            <v>U</v>
          </cell>
          <cell r="I3946" t="str">
            <v>France</v>
          </cell>
          <cell r="J3946" t="str">
            <v>France</v>
          </cell>
          <cell r="K3946" t="str">
            <v>Loire Valley</v>
          </cell>
          <cell r="M3946" t="str">
            <v>Good</v>
          </cell>
          <cell r="N3946">
            <v>2.3174000000000001</v>
          </cell>
          <cell r="O3946">
            <v>2.6718999999999999</v>
          </cell>
        </row>
        <row r="3947">
          <cell r="B3947">
            <v>71043</v>
          </cell>
          <cell r="C3947" t="str">
            <v>VINEWOOD ENOUGH SAID RED 75X12</v>
          </cell>
          <cell r="D3947" t="str">
            <v>Vinewood Series Enough Said Red NV</v>
          </cell>
          <cell r="E3947" t="str">
            <v>EA</v>
          </cell>
          <cell r="F3947">
            <v>12</v>
          </cell>
          <cell r="G3947" t="str">
            <v>75 cl x 12</v>
          </cell>
          <cell r="H3947" t="str">
            <v>S</v>
          </cell>
          <cell r="I3947" t="str">
            <v>South Africa</v>
          </cell>
          <cell r="J3947" t="str">
            <v>South Africa</v>
          </cell>
          <cell r="K3947" t="str">
            <v>Western Cape</v>
          </cell>
          <cell r="L3947" t="str">
            <v>Still Red</v>
          </cell>
          <cell r="M3947" t="str">
            <v>Price Fighter</v>
          </cell>
          <cell r="N3947">
            <v>1.0517000000000001</v>
          </cell>
          <cell r="O3947">
            <v>2.6718999999999999</v>
          </cell>
        </row>
        <row r="3948">
          <cell r="B3948">
            <v>71054</v>
          </cell>
          <cell r="C3948" t="str">
            <v>VINEWOOD ONLY WAY ROSE 75X12</v>
          </cell>
          <cell r="D3948" t="str">
            <v>Vinewood Series The Only Way Rose NV</v>
          </cell>
          <cell r="E3948" t="str">
            <v>EA</v>
          </cell>
          <cell r="F3948">
            <v>12</v>
          </cell>
          <cell r="G3948" t="str">
            <v>75 cl x 12</v>
          </cell>
          <cell r="H3948" t="str">
            <v>S</v>
          </cell>
          <cell r="I3948" t="str">
            <v>South Africa</v>
          </cell>
          <cell r="J3948" t="str">
            <v>South Africa</v>
          </cell>
          <cell r="K3948" t="str">
            <v>Western Cape</v>
          </cell>
          <cell r="L3948" t="str">
            <v>Still Rose</v>
          </cell>
          <cell r="M3948" t="str">
            <v>Price Fighter</v>
          </cell>
          <cell r="N3948">
            <v>0.74580000000000002</v>
          </cell>
          <cell r="O3948">
            <v>2.6718999999999999</v>
          </cell>
        </row>
        <row r="3949">
          <cell r="B3949">
            <v>71055</v>
          </cell>
          <cell r="C3949" t="str">
            <v>VINEWOOD MORE WHITE 75X12</v>
          </cell>
          <cell r="D3949" t="str">
            <v>Vinewood Series More White Less Whine NV</v>
          </cell>
          <cell r="E3949" t="str">
            <v>EA</v>
          </cell>
          <cell r="F3949">
            <v>12</v>
          </cell>
          <cell r="G3949" t="str">
            <v>75 cl x 12</v>
          </cell>
          <cell r="H3949" t="str">
            <v>S</v>
          </cell>
          <cell r="I3949" t="str">
            <v>South Africa</v>
          </cell>
          <cell r="J3949" t="str">
            <v>South Africa</v>
          </cell>
          <cell r="K3949" t="str">
            <v>Western Cape</v>
          </cell>
          <cell r="L3949" t="str">
            <v>Still White</v>
          </cell>
          <cell r="M3949" t="str">
            <v>Price Fighter</v>
          </cell>
          <cell r="N3949">
            <v>1.0225</v>
          </cell>
          <cell r="O3949">
            <v>2.6718999999999999</v>
          </cell>
        </row>
        <row r="3950">
          <cell r="B3950">
            <v>42323</v>
          </cell>
          <cell r="C3950" t="str">
            <v>FW POL ROGER CHURCHILL 12 75X6</v>
          </cell>
          <cell r="D3950" t="str">
            <v>Pol Roger Cuvee Winston Churchill 2012</v>
          </cell>
          <cell r="E3950" t="str">
            <v>EA</v>
          </cell>
          <cell r="F3950">
            <v>6</v>
          </cell>
          <cell r="G3950" t="str">
            <v>75 cl x 6</v>
          </cell>
          <cell r="H3950" t="str">
            <v>U</v>
          </cell>
          <cell r="I3950" t="str">
            <v>France</v>
          </cell>
          <cell r="J3950" t="str">
            <v>France</v>
          </cell>
          <cell r="K3950" t="str">
            <v>Champagne</v>
          </cell>
          <cell r="M3950" t="str">
            <v>Fine Wine</v>
          </cell>
          <cell r="N3950">
            <v>150.44929999999999</v>
          </cell>
          <cell r="O3950">
            <v>2.6718999999999999</v>
          </cell>
        </row>
        <row r="3951">
          <cell r="B3951">
            <v>46562</v>
          </cell>
          <cell r="C3951" t="str">
            <v>POL ROGER CHURCHILL15 75X6</v>
          </cell>
          <cell r="D3951" t="str">
            <v>Pol Roger Cuvee Winston Churchill 2015</v>
          </cell>
          <cell r="E3951" t="str">
            <v>EA</v>
          </cell>
          <cell r="F3951">
            <v>6</v>
          </cell>
          <cell r="G3951" t="str">
            <v>75 cl x 6</v>
          </cell>
          <cell r="H3951" t="str">
            <v>S</v>
          </cell>
          <cell r="I3951" t="str">
            <v>France</v>
          </cell>
          <cell r="J3951" t="str">
            <v>France</v>
          </cell>
          <cell r="K3951" t="str">
            <v>Champagne</v>
          </cell>
          <cell r="M3951" t="str">
            <v>Fine Wine</v>
          </cell>
          <cell r="N3951">
            <v>138.3794</v>
          </cell>
          <cell r="O3951">
            <v>2.6718999999999999</v>
          </cell>
        </row>
        <row r="3952">
          <cell r="B3952">
            <v>76256</v>
          </cell>
          <cell r="C3952" t="str">
            <v>FW POL ROGER CHURCHILL13 75X6</v>
          </cell>
          <cell r="D3952" t="str">
            <v>Pol Roger Cuvee Winston Churchill 2013</v>
          </cell>
          <cell r="E3952" t="str">
            <v>EA</v>
          </cell>
          <cell r="F3952">
            <v>6</v>
          </cell>
          <cell r="G3952" t="str">
            <v>75 cl x 6</v>
          </cell>
          <cell r="H3952" t="str">
            <v>S</v>
          </cell>
          <cell r="I3952" t="str">
            <v>France</v>
          </cell>
          <cell r="J3952" t="str">
            <v>France</v>
          </cell>
          <cell r="K3952" t="str">
            <v>Champagne</v>
          </cell>
          <cell r="M3952" t="str">
            <v>Fine Wine</v>
          </cell>
          <cell r="N3952">
            <v>149.99979999999999</v>
          </cell>
          <cell r="O3952">
            <v>2.6718999999999999</v>
          </cell>
        </row>
        <row r="3953">
          <cell r="B3953">
            <v>41492</v>
          </cell>
          <cell r="C3953" t="str">
            <v>LANGI CLIFF EDGE SHIRAZ19 75X6</v>
          </cell>
          <cell r="D3953" t="str">
            <v>Mount Langi Ghiran Cliff Edge Shiraz 2019</v>
          </cell>
          <cell r="E3953" t="str">
            <v>EA</v>
          </cell>
          <cell r="F3953">
            <v>6</v>
          </cell>
          <cell r="G3953" t="str">
            <v>75 cl x 6</v>
          </cell>
          <cell r="H3953" t="str">
            <v>U</v>
          </cell>
          <cell r="I3953" t="str">
            <v>Australia</v>
          </cell>
          <cell r="J3953" t="str">
            <v>Australia</v>
          </cell>
          <cell r="K3953" t="str">
            <v>Victoria</v>
          </cell>
          <cell r="M3953" t="str">
            <v>Better</v>
          </cell>
          <cell r="N3953">
            <v>7.4292999999999996</v>
          </cell>
          <cell r="O3953">
            <v>2.6718999999999999</v>
          </cell>
        </row>
        <row r="3954">
          <cell r="B3954">
            <v>71874</v>
          </cell>
          <cell r="C3954" t="str">
            <v>LANGI CLIFF EDGE SHIRAZ17 75X6</v>
          </cell>
          <cell r="D3954" t="str">
            <v>Mount Langi Ghiran Cliff Edge Shiraz 2017</v>
          </cell>
          <cell r="E3954" t="str">
            <v>EA</v>
          </cell>
          <cell r="F3954">
            <v>6</v>
          </cell>
          <cell r="G3954" t="str">
            <v>75 cl x 6</v>
          </cell>
          <cell r="H3954" t="str">
            <v>U</v>
          </cell>
          <cell r="I3954" t="str">
            <v>Australia</v>
          </cell>
          <cell r="J3954" t="str">
            <v>Australia</v>
          </cell>
          <cell r="K3954" t="str">
            <v>Victoria</v>
          </cell>
          <cell r="M3954" t="str">
            <v>Better</v>
          </cell>
          <cell r="N3954">
            <v>7.1608000000000001</v>
          </cell>
          <cell r="O3954">
            <v>2.6718999999999999</v>
          </cell>
        </row>
        <row r="3955">
          <cell r="B3955">
            <v>75224</v>
          </cell>
          <cell r="C3955" t="str">
            <v>LANGI CLIFF EDGE SHIRAZ18 75X6</v>
          </cell>
          <cell r="D3955" t="str">
            <v>Mount Langi Ghiran Cliff Edge Shiraz 2018</v>
          </cell>
          <cell r="E3955" t="str">
            <v>EA</v>
          </cell>
          <cell r="F3955">
            <v>6</v>
          </cell>
          <cell r="G3955" t="str">
            <v>75 cl x 6</v>
          </cell>
          <cell r="H3955" t="str">
            <v>U</v>
          </cell>
          <cell r="I3955" t="str">
            <v>Australia</v>
          </cell>
          <cell r="J3955" t="str">
            <v>Australia</v>
          </cell>
          <cell r="K3955" t="str">
            <v>Victoria</v>
          </cell>
          <cell r="M3955" t="str">
            <v>Better</v>
          </cell>
          <cell r="N3955">
            <v>7.1859999999999999</v>
          </cell>
          <cell r="O3955">
            <v>2.6718999999999999</v>
          </cell>
        </row>
        <row r="3956">
          <cell r="B3956">
            <v>74899</v>
          </cell>
          <cell r="C3956" t="str">
            <v>JOHNSON ESTATE SAUVIGN 75X6</v>
          </cell>
          <cell r="D3956" t="str">
            <v>Johnson Estate Sauvignon Blanc</v>
          </cell>
          <cell r="E3956" t="str">
            <v>EA</v>
          </cell>
          <cell r="F3956">
            <v>6</v>
          </cell>
          <cell r="G3956" t="str">
            <v>75 cl x 6</v>
          </cell>
          <cell r="H3956" t="str">
            <v>S</v>
          </cell>
          <cell r="I3956" t="str">
            <v>New Zealand</v>
          </cell>
          <cell r="J3956" t="str">
            <v>New Zealand</v>
          </cell>
          <cell r="K3956" t="str">
            <v>Marlborough</v>
          </cell>
          <cell r="M3956" t="str">
            <v>Good</v>
          </cell>
          <cell r="N3956">
            <v>4.085</v>
          </cell>
          <cell r="O3956">
            <v>2.6718999999999999</v>
          </cell>
        </row>
        <row r="3957">
          <cell r="B3957">
            <v>70592</v>
          </cell>
          <cell r="C3957" t="str">
            <v>PALENA SAUV BLANC 75X6</v>
          </cell>
          <cell r="D3957" t="str">
            <v>Palena Sauvignon Blanc</v>
          </cell>
          <cell r="E3957" t="str">
            <v>EA</v>
          </cell>
          <cell r="F3957">
            <v>6</v>
          </cell>
          <cell r="G3957" t="str">
            <v>75 cl x 6</v>
          </cell>
          <cell r="H3957" t="str">
            <v>S</v>
          </cell>
          <cell r="I3957" t="str">
            <v>Chile</v>
          </cell>
          <cell r="J3957" t="str">
            <v>Chile</v>
          </cell>
          <cell r="K3957" t="str">
            <v>Central Valley</v>
          </cell>
          <cell r="M3957" t="str">
            <v>Good</v>
          </cell>
          <cell r="N3957">
            <v>2.1396000000000002</v>
          </cell>
          <cell r="O3957">
            <v>2.6718999999999999</v>
          </cell>
        </row>
        <row r="3958">
          <cell r="B3958">
            <v>70595</v>
          </cell>
          <cell r="C3958" t="str">
            <v>PALENA MERLOT 75X6</v>
          </cell>
          <cell r="D3958" t="str">
            <v>Palena Merlot</v>
          </cell>
          <cell r="E3958" t="str">
            <v>EA</v>
          </cell>
          <cell r="F3958">
            <v>6</v>
          </cell>
          <cell r="G3958" t="str">
            <v>75 cl x 6</v>
          </cell>
          <cell r="H3958" t="str">
            <v>S</v>
          </cell>
          <cell r="I3958" t="str">
            <v>Chile</v>
          </cell>
          <cell r="J3958" t="str">
            <v>Chile</v>
          </cell>
          <cell r="K3958" t="str">
            <v>Central Valley</v>
          </cell>
          <cell r="M3958" t="str">
            <v>Price Fighter</v>
          </cell>
          <cell r="N3958">
            <v>2.1396000000000002</v>
          </cell>
          <cell r="O3958">
            <v>2.6718999999999999</v>
          </cell>
        </row>
        <row r="3959">
          <cell r="B3959">
            <v>66531</v>
          </cell>
          <cell r="C3959" t="str">
            <v>FW POMMERY LOUISE ROSE 00 75X6</v>
          </cell>
          <cell r="D3959" t="str">
            <v>Pommery Cuvee Louise Rose 2000</v>
          </cell>
          <cell r="E3959" t="str">
            <v>EA</v>
          </cell>
          <cell r="F3959">
            <v>6</v>
          </cell>
          <cell r="G3959" t="str">
            <v>75 cl x 6</v>
          </cell>
          <cell r="H3959" t="str">
            <v>U</v>
          </cell>
          <cell r="I3959" t="str">
            <v>France</v>
          </cell>
          <cell r="J3959" t="str">
            <v>France</v>
          </cell>
          <cell r="K3959" t="str">
            <v>Champagne</v>
          </cell>
          <cell r="M3959" t="str">
            <v>Fine Wine</v>
          </cell>
          <cell r="N3959">
            <v>256.39269999999999</v>
          </cell>
          <cell r="O3959">
            <v>2.6718999999999999</v>
          </cell>
        </row>
        <row r="3960">
          <cell r="B3960">
            <v>45247</v>
          </cell>
          <cell r="C3960" t="str">
            <v>COOPERS SELECT RED NV 75X12</v>
          </cell>
          <cell r="D3960" t="str">
            <v>Coopers Select Red (M&amp;B ONLY (DIRECT))</v>
          </cell>
          <cell r="E3960" t="str">
            <v>EA</v>
          </cell>
          <cell r="F3960">
            <v>12</v>
          </cell>
          <cell r="G3960" t="str">
            <v>75 cl x 12</v>
          </cell>
          <cell r="H3960" t="str">
            <v>S</v>
          </cell>
          <cell r="I3960" t="str">
            <v>South Africa</v>
          </cell>
          <cell r="J3960" t="str">
            <v>South Africa</v>
          </cell>
          <cell r="K3960" t="str">
            <v>Western Cape</v>
          </cell>
          <cell r="L3960" t="str">
            <v>Still Red</v>
          </cell>
          <cell r="M3960" t="str">
            <v>Price Fighter</v>
          </cell>
          <cell r="N3960">
            <v>1.0188999999999999</v>
          </cell>
          <cell r="O3960">
            <v>2.3513000000000002</v>
          </cell>
        </row>
        <row r="3961">
          <cell r="B3961">
            <v>45251</v>
          </cell>
          <cell r="C3961" t="str">
            <v>COOPERS SELECT ROSE NV 75X12</v>
          </cell>
          <cell r="D3961" t="str">
            <v>Coopers Select Rose</v>
          </cell>
          <cell r="E3961" t="str">
            <v>EA</v>
          </cell>
          <cell r="F3961">
            <v>12</v>
          </cell>
          <cell r="G3961" t="str">
            <v>75 cl x 12</v>
          </cell>
          <cell r="H3961" t="str">
            <v>S</v>
          </cell>
          <cell r="I3961" t="str">
            <v>South Africa</v>
          </cell>
          <cell r="J3961" t="str">
            <v>South Africa</v>
          </cell>
          <cell r="K3961" t="str">
            <v>Western Cape</v>
          </cell>
          <cell r="L3961" t="str">
            <v>Still Rose</v>
          </cell>
          <cell r="M3961" t="str">
            <v>Price Fighter</v>
          </cell>
          <cell r="N3961">
            <v>1.4014</v>
          </cell>
          <cell r="O3961">
            <v>2.3513000000000002</v>
          </cell>
        </row>
        <row r="3962">
          <cell r="B3962">
            <v>45440</v>
          </cell>
          <cell r="C3962" t="str">
            <v>COOPERS SELECT WHITE NV 75X12</v>
          </cell>
          <cell r="D3962" t="str">
            <v>Coopers Select White</v>
          </cell>
          <cell r="E3962" t="str">
            <v>EA</v>
          </cell>
          <cell r="F3962">
            <v>12</v>
          </cell>
          <cell r="G3962" t="str">
            <v>75 cl x 12</v>
          </cell>
          <cell r="H3962" t="str">
            <v>S</v>
          </cell>
          <cell r="I3962" t="str">
            <v>South Africa</v>
          </cell>
          <cell r="J3962" t="str">
            <v>South Africa</v>
          </cell>
          <cell r="K3962" t="str">
            <v>Western Cape</v>
          </cell>
          <cell r="L3962" t="str">
            <v>Still White</v>
          </cell>
          <cell r="M3962" t="str">
            <v>Price Fighter</v>
          </cell>
          <cell r="N3962">
            <v>0.99690000000000001</v>
          </cell>
          <cell r="O3962">
            <v>2.3513000000000002</v>
          </cell>
        </row>
        <row r="3963">
          <cell r="B3963">
            <v>46592</v>
          </cell>
          <cell r="C3963" t="str">
            <v>COOPERS SELECT RED NV 75X12</v>
          </cell>
          <cell r="D3963" t="str">
            <v>Coopers Select Red (M&amp;B ONLY (DIRECT))</v>
          </cell>
          <cell r="E3963" t="str">
            <v>EA</v>
          </cell>
          <cell r="F3963">
            <v>12</v>
          </cell>
          <cell r="G3963" t="str">
            <v>75 cl x 12</v>
          </cell>
          <cell r="H3963" t="str">
            <v>S</v>
          </cell>
          <cell r="I3963" t="str">
            <v>South Africa</v>
          </cell>
          <cell r="J3963" t="str">
            <v>South Africa</v>
          </cell>
          <cell r="K3963" t="str">
            <v>Western Cape</v>
          </cell>
          <cell r="L3963" t="str">
            <v>Still Red</v>
          </cell>
          <cell r="M3963" t="str">
            <v>Price Fighter</v>
          </cell>
          <cell r="N3963">
            <v>1.0651999999999999</v>
          </cell>
          <cell r="O3963">
            <v>2.3513000000000002</v>
          </cell>
        </row>
        <row r="3964">
          <cell r="B3964">
            <v>71046</v>
          </cell>
          <cell r="C3964" t="str">
            <v>COOPERS SELECT RED NV 75X12</v>
          </cell>
          <cell r="D3964" t="str">
            <v>Cooper's Select Red NV</v>
          </cell>
          <cell r="E3964" t="str">
            <v>EA</v>
          </cell>
          <cell r="F3964">
            <v>12</v>
          </cell>
          <cell r="G3964" t="str">
            <v>75 cl x 12</v>
          </cell>
          <cell r="H3964" t="str">
            <v>S</v>
          </cell>
          <cell r="I3964" t="str">
            <v>South Africa</v>
          </cell>
          <cell r="J3964" t="str">
            <v>South Africa</v>
          </cell>
          <cell r="K3964" t="str">
            <v>Western Cape</v>
          </cell>
          <cell r="L3964" t="str">
            <v>Still Red</v>
          </cell>
          <cell r="M3964" t="str">
            <v>Price Fighter</v>
          </cell>
          <cell r="N3964">
            <v>0.99309999999999998</v>
          </cell>
          <cell r="O3964">
            <v>2.6718999999999999</v>
          </cell>
        </row>
        <row r="3965">
          <cell r="B3965">
            <v>71047</v>
          </cell>
          <cell r="C3965" t="str">
            <v>COOPERS SELECT ROSE NV 75X12</v>
          </cell>
          <cell r="D3965" t="str">
            <v>Cooper's Select Rose NV</v>
          </cell>
          <cell r="E3965" t="str">
            <v>EA</v>
          </cell>
          <cell r="F3965">
            <v>12</v>
          </cell>
          <cell r="G3965" t="str">
            <v>75 cl x 12</v>
          </cell>
          <cell r="H3965" t="str">
            <v>U</v>
          </cell>
          <cell r="I3965" t="str">
            <v>South Africa</v>
          </cell>
          <cell r="J3965" t="str">
            <v>South Africa</v>
          </cell>
          <cell r="K3965" t="str">
            <v>Western Cape</v>
          </cell>
          <cell r="L3965" t="str">
            <v>Still Rose</v>
          </cell>
          <cell r="M3965" t="str">
            <v>Price Fighter</v>
          </cell>
          <cell r="N3965">
            <v>0.92589999999999995</v>
          </cell>
          <cell r="O3965">
            <v>2.6718999999999999</v>
          </cell>
        </row>
        <row r="3966">
          <cell r="B3966">
            <v>71048</v>
          </cell>
          <cell r="C3966" t="str">
            <v>COOPERS SELECT WHITE NV 75X12</v>
          </cell>
          <cell r="D3966" t="str">
            <v>Cooper's Select White NV</v>
          </cell>
          <cell r="E3966" t="str">
            <v>EA</v>
          </cell>
          <cell r="F3966">
            <v>12</v>
          </cell>
          <cell r="G3966" t="str">
            <v>75 cl x 12</v>
          </cell>
          <cell r="H3966" t="str">
            <v>U</v>
          </cell>
          <cell r="I3966" t="str">
            <v>South Africa</v>
          </cell>
          <cell r="J3966" t="str">
            <v>South Africa</v>
          </cell>
          <cell r="K3966" t="str">
            <v>Western Cape</v>
          </cell>
          <cell r="L3966" t="str">
            <v>Still White</v>
          </cell>
          <cell r="M3966" t="str">
            <v>Price Fighter</v>
          </cell>
          <cell r="N3966">
            <v>0.96879999999999999</v>
          </cell>
          <cell r="O3966">
            <v>2.6718999999999999</v>
          </cell>
        </row>
        <row r="3967">
          <cell r="B3967">
            <v>72286</v>
          </cell>
          <cell r="C3967" t="str">
            <v>MURMURE ST EMILION 14 75X6</v>
          </cell>
          <cell r="D3967" t="str">
            <v>Murmure de Larcis Ducasse St Emilion 2014</v>
          </cell>
          <cell r="E3967" t="str">
            <v>EA</v>
          </cell>
          <cell r="F3967">
            <v>6</v>
          </cell>
          <cell r="G3967" t="str">
            <v>75 cl x 6</v>
          </cell>
          <cell r="H3967" t="str">
            <v>U</v>
          </cell>
          <cell r="I3967" t="str">
            <v>France</v>
          </cell>
          <cell r="J3967" t="str">
            <v>France</v>
          </cell>
          <cell r="K3967" t="str">
            <v>Bordeaux</v>
          </cell>
          <cell r="L3967" t="str">
            <v>Still Red</v>
          </cell>
          <cell r="M3967" t="str">
            <v>Fine Wine</v>
          </cell>
          <cell r="N3967">
            <v>12.757300000000001</v>
          </cell>
          <cell r="O3967">
            <v>2.6718999999999999</v>
          </cell>
        </row>
        <row r="3968">
          <cell r="B3968">
            <v>44480</v>
          </cell>
          <cell r="C3968" t="str">
            <v>WISE WOLF CAB SAUVIGNON 75X6</v>
          </cell>
          <cell r="D3968" t="str">
            <v>Wise Wolf Cabernet Sauvignon, Languedoc-Roussillon</v>
          </cell>
          <cell r="E3968" t="str">
            <v>EA</v>
          </cell>
          <cell r="F3968">
            <v>6</v>
          </cell>
          <cell r="G3968" t="str">
            <v>75 cl x 6</v>
          </cell>
          <cell r="H3968" t="str">
            <v>S</v>
          </cell>
          <cell r="I3968" t="str">
            <v>France</v>
          </cell>
          <cell r="J3968" t="str">
            <v>France</v>
          </cell>
          <cell r="K3968" t="str">
            <v>France</v>
          </cell>
          <cell r="L3968" t="str">
            <v>Still Red</v>
          </cell>
          <cell r="M3968" t="str">
            <v>Good</v>
          </cell>
          <cell r="N3968">
            <v>3.9011</v>
          </cell>
          <cell r="O3968">
            <v>2.6718999999999999</v>
          </cell>
        </row>
        <row r="3969">
          <cell r="B3969">
            <v>44481</v>
          </cell>
          <cell r="C3969" t="str">
            <v>WISE WOLF CHARDONNAY 75X6</v>
          </cell>
          <cell r="D3969" t="str">
            <v>Wise Wolf Chardonnay, Languedoc-Roussillon</v>
          </cell>
          <cell r="E3969" t="str">
            <v>EA</v>
          </cell>
          <cell r="F3969">
            <v>6</v>
          </cell>
          <cell r="G3969" t="str">
            <v>75 cl x 6</v>
          </cell>
          <cell r="H3969" t="str">
            <v>S</v>
          </cell>
          <cell r="I3969" t="str">
            <v>France</v>
          </cell>
          <cell r="J3969" t="str">
            <v>France</v>
          </cell>
          <cell r="K3969" t="str">
            <v>France</v>
          </cell>
          <cell r="L3969" t="str">
            <v>Still White</v>
          </cell>
          <cell r="M3969" t="str">
            <v>Good</v>
          </cell>
          <cell r="N3969">
            <v>3.9011</v>
          </cell>
          <cell r="O3969">
            <v>2.6718999999999999</v>
          </cell>
        </row>
        <row r="3970">
          <cell r="B3970">
            <v>44482</v>
          </cell>
          <cell r="C3970" t="str">
            <v>WISE WOLF ROSE 75X6</v>
          </cell>
          <cell r="D3970" t="str">
            <v>Wise Wolf Rose, Languedoc-Roussillon</v>
          </cell>
          <cell r="E3970" t="str">
            <v>EA</v>
          </cell>
          <cell r="F3970">
            <v>6</v>
          </cell>
          <cell r="G3970" t="str">
            <v>75 cl x 6</v>
          </cell>
          <cell r="H3970" t="str">
            <v>S</v>
          </cell>
          <cell r="I3970" t="str">
            <v>France</v>
          </cell>
          <cell r="J3970" t="str">
            <v>France</v>
          </cell>
          <cell r="K3970" t="str">
            <v>France</v>
          </cell>
          <cell r="L3970" t="str">
            <v>Still Rose</v>
          </cell>
          <cell r="M3970" t="str">
            <v>Good</v>
          </cell>
          <cell r="N3970">
            <v>3.9011</v>
          </cell>
          <cell r="O3970">
            <v>2.6718999999999999</v>
          </cell>
        </row>
        <row r="3971">
          <cell r="B3971">
            <v>46089</v>
          </cell>
          <cell r="C3971" t="str">
            <v>FLAGSTONE POETRY CAB SAUV 75X6</v>
          </cell>
          <cell r="D3971" t="str">
            <v xml:space="preserve">Flagstone Poetry Cabernet Sauvignon, Western Cape
</v>
          </cell>
          <cell r="E3971" t="str">
            <v>EA</v>
          </cell>
          <cell r="F3971">
            <v>6</v>
          </cell>
          <cell r="G3971" t="str">
            <v>75 cl x 6</v>
          </cell>
          <cell r="H3971" t="str">
            <v>S</v>
          </cell>
          <cell r="I3971" t="str">
            <v>South Africa</v>
          </cell>
          <cell r="J3971" t="str">
            <v>South Africa</v>
          </cell>
          <cell r="K3971" t="str">
            <v>Western Cape</v>
          </cell>
          <cell r="L3971" t="str">
            <v>Still Red</v>
          </cell>
          <cell r="M3971" t="str">
            <v>Price Fighter</v>
          </cell>
          <cell r="N3971">
            <v>2.0743999999999998</v>
          </cell>
          <cell r="O3971">
            <v>2.6718999999999999</v>
          </cell>
        </row>
        <row r="3972">
          <cell r="B3972">
            <v>46091</v>
          </cell>
          <cell r="C3972" t="str">
            <v>FLAGSTONE POETRY CHENIN B 75X6</v>
          </cell>
          <cell r="D3972" t="str">
            <v>Flagstone Poetry Chenin Blanc, Western Cape</v>
          </cell>
          <cell r="E3972" t="str">
            <v>EA</v>
          </cell>
          <cell r="F3972">
            <v>6</v>
          </cell>
          <cell r="G3972" t="str">
            <v>75 cl x 6</v>
          </cell>
          <cell r="H3972" t="str">
            <v>S</v>
          </cell>
          <cell r="I3972" t="str">
            <v>South Africa</v>
          </cell>
          <cell r="J3972" t="str">
            <v>South Africa</v>
          </cell>
          <cell r="K3972" t="str">
            <v>Western Cape</v>
          </cell>
          <cell r="L3972" t="str">
            <v>Still White</v>
          </cell>
          <cell r="M3972" t="str">
            <v>Price Fighter</v>
          </cell>
          <cell r="N3972">
            <v>2.0743999999999998</v>
          </cell>
          <cell r="O3972">
            <v>2.6718999999999999</v>
          </cell>
        </row>
        <row r="3973">
          <cell r="B3973">
            <v>46165</v>
          </cell>
          <cell r="C3973" t="str">
            <v>JAM SHED SPARKLING ROSE 75X6</v>
          </cell>
          <cell r="D3973" t="str">
            <v>Jam Shed Sparkling Rose, South Eastern Australia</v>
          </cell>
          <cell r="E3973" t="str">
            <v>EA</v>
          </cell>
          <cell r="F3973">
            <v>6</v>
          </cell>
          <cell r="G3973" t="str">
            <v>75 cl x 6</v>
          </cell>
          <cell r="H3973" t="str">
            <v>S</v>
          </cell>
          <cell r="I3973" t="str">
            <v>Australia</v>
          </cell>
          <cell r="J3973" t="str">
            <v>Australia</v>
          </cell>
          <cell r="K3973" t="str">
            <v>South Australia</v>
          </cell>
          <cell r="L3973" t="str">
            <v>Sparkling Rose</v>
          </cell>
          <cell r="M3973" t="str">
            <v>Good</v>
          </cell>
          <cell r="N3973">
            <v>3.3744000000000001</v>
          </cell>
          <cell r="O3973">
            <v>2.6718999999999999</v>
          </cell>
        </row>
        <row r="3974">
          <cell r="B3974">
            <v>68762</v>
          </cell>
          <cell r="C3974" t="str">
            <v>EXPLORATEUR SHIRAZ 75X6</v>
          </cell>
          <cell r="D3974" t="str">
            <v>The Colonial Estate Explorateur Shiraz</v>
          </cell>
          <cell r="E3974" t="str">
            <v>EA</v>
          </cell>
          <cell r="F3974">
            <v>6</v>
          </cell>
          <cell r="G3974" t="str">
            <v>75 cl x 6</v>
          </cell>
          <cell r="H3974" t="str">
            <v>U</v>
          </cell>
          <cell r="I3974" t="str">
            <v>Australia</v>
          </cell>
          <cell r="J3974" t="str">
            <v>Australia</v>
          </cell>
          <cell r="K3974" t="str">
            <v>South Australia</v>
          </cell>
          <cell r="M3974" t="str">
            <v>Good</v>
          </cell>
          <cell r="N3974">
            <v>3.754</v>
          </cell>
          <cell r="O3974">
            <v>2.6718999999999999</v>
          </cell>
        </row>
        <row r="3975">
          <cell r="B3975">
            <v>4318918</v>
          </cell>
          <cell r="C3975" t="str">
            <v>FW GRENOUILLES CHAB GC 18 75X6</v>
          </cell>
          <cell r="D3975" t="str">
            <v>La Chablisienne Chablis Grand Cru Chateau Les Grenouilles 2018</v>
          </cell>
          <cell r="E3975" t="str">
            <v>EA</v>
          </cell>
          <cell r="F3975">
            <v>6</v>
          </cell>
          <cell r="G3975" t="str">
            <v>75 cl x 6</v>
          </cell>
          <cell r="H3975" t="str">
            <v>U</v>
          </cell>
          <cell r="I3975" t="str">
            <v>France</v>
          </cell>
          <cell r="J3975" t="str">
            <v>France</v>
          </cell>
          <cell r="K3975" t="str">
            <v>Burgundy</v>
          </cell>
          <cell r="M3975" t="str">
            <v>Fine Wine</v>
          </cell>
          <cell r="N3975">
            <v>34.805999999999997</v>
          </cell>
          <cell r="O3975">
            <v>2.6718999999999999</v>
          </cell>
        </row>
        <row r="3976">
          <cell r="B3976">
            <v>4318920</v>
          </cell>
          <cell r="C3976" t="str">
            <v>FW GRENOUILS CHABLIS GC20 75X6</v>
          </cell>
          <cell r="D3976" t="str">
            <v>La Chablisienne Chablis Grand Cru Chateau Les Grenouilles 2020</v>
          </cell>
          <cell r="E3976" t="str">
            <v>EA</v>
          </cell>
          <cell r="F3976">
            <v>6</v>
          </cell>
          <cell r="G3976" t="str">
            <v>75 cl x 6</v>
          </cell>
          <cell r="H3976" t="str">
            <v>S</v>
          </cell>
          <cell r="I3976" t="str">
            <v>France</v>
          </cell>
          <cell r="J3976" t="str">
            <v>France</v>
          </cell>
          <cell r="K3976" t="str">
            <v>Burgundy</v>
          </cell>
          <cell r="M3976" t="str">
            <v>Fine Wine</v>
          </cell>
          <cell r="N3976">
            <v>38.459099999999999</v>
          </cell>
          <cell r="O3976">
            <v>2.6718999999999999</v>
          </cell>
        </row>
        <row r="3977">
          <cell r="B3977">
            <v>73974</v>
          </cell>
          <cell r="C3977" t="str">
            <v>GABLES END CHENIN BLANC 75X6</v>
          </cell>
          <cell r="D3977" t="str">
            <v>Gables End Chenin Blanc</v>
          </cell>
          <cell r="E3977" t="str">
            <v>EA</v>
          </cell>
          <cell r="F3977">
            <v>6</v>
          </cell>
          <cell r="G3977" t="str">
            <v>75 cl x 6</v>
          </cell>
          <cell r="H3977" t="str">
            <v>U</v>
          </cell>
          <cell r="I3977" t="str">
            <v>South Africa</v>
          </cell>
          <cell r="J3977" t="str">
            <v>South Africa</v>
          </cell>
          <cell r="K3977" t="str">
            <v>Western Cape</v>
          </cell>
          <cell r="M3977" t="str">
            <v>Price Fighter</v>
          </cell>
          <cell r="N3977">
            <v>1.0998000000000001</v>
          </cell>
          <cell r="O3977">
            <v>2.6718999999999999</v>
          </cell>
        </row>
        <row r="3978">
          <cell r="B3978">
            <v>75082</v>
          </cell>
          <cell r="C3978" t="str">
            <v>CH L'EVANGILE 2011 75X6</v>
          </cell>
          <cell r="D3978" t="str">
            <v>Chateau L'Evangile Pomerol 2011</v>
          </cell>
          <cell r="E3978" t="str">
            <v>EA</v>
          </cell>
          <cell r="F3978">
            <v>6</v>
          </cell>
          <cell r="G3978" t="str">
            <v>75 cl x 6</v>
          </cell>
          <cell r="H3978" t="str">
            <v>U</v>
          </cell>
          <cell r="I3978" t="str">
            <v>France</v>
          </cell>
          <cell r="J3978" t="str">
            <v>France</v>
          </cell>
          <cell r="K3978" t="str">
            <v>Bordeaux</v>
          </cell>
          <cell r="L3978" t="str">
            <v>Still Red</v>
          </cell>
          <cell r="M3978" t="str">
            <v>Fine Wine</v>
          </cell>
          <cell r="N3978">
            <v>92.846299999999999</v>
          </cell>
          <cell r="O3978">
            <v>2.6718999999999999</v>
          </cell>
        </row>
        <row r="3979">
          <cell r="B3979">
            <v>70270</v>
          </cell>
          <cell r="C3979" t="str">
            <v>ORG PARADIS SANC MELLOT13 75X6</v>
          </cell>
          <cell r="D3979" t="str">
            <v>Sancerre Blanc Le Paradis Alphonse Mellot 2013</v>
          </cell>
          <cell r="E3979" t="str">
            <v>EA</v>
          </cell>
          <cell r="F3979">
            <v>6</v>
          </cell>
          <cell r="G3979" t="str">
            <v>75 cl x 6</v>
          </cell>
          <cell r="H3979" t="str">
            <v>U</v>
          </cell>
          <cell r="I3979" t="str">
            <v>France</v>
          </cell>
          <cell r="J3979" t="str">
            <v>France</v>
          </cell>
          <cell r="K3979" t="str">
            <v>Loire Valley</v>
          </cell>
          <cell r="L3979" t="str">
            <v>Still White</v>
          </cell>
          <cell r="M3979" t="str">
            <v>Best</v>
          </cell>
          <cell r="N3979">
            <v>19.8278</v>
          </cell>
          <cell r="O3979">
            <v>2.6718999999999999</v>
          </cell>
        </row>
        <row r="3980">
          <cell r="B3980">
            <v>73004</v>
          </cell>
          <cell r="C3980" t="str">
            <v>ORG MOUSSI SANC MELLOT 18 75X6</v>
          </cell>
          <cell r="D3980" t="str">
            <v>Sancerre Blanc La Moussiere Domaine Alphonse Mellot 2018</v>
          </cell>
          <cell r="E3980" t="str">
            <v>EA</v>
          </cell>
          <cell r="F3980">
            <v>6</v>
          </cell>
          <cell r="G3980" t="str">
            <v>75 cl x 6</v>
          </cell>
          <cell r="H3980" t="str">
            <v>U</v>
          </cell>
          <cell r="I3980" t="str">
            <v>France</v>
          </cell>
          <cell r="J3980" t="str">
            <v>France</v>
          </cell>
          <cell r="K3980" t="str">
            <v>Loire Valley</v>
          </cell>
          <cell r="L3980" t="str">
            <v>Still White</v>
          </cell>
          <cell r="M3980" t="str">
            <v>Best</v>
          </cell>
          <cell r="N3980">
            <v>10.5724</v>
          </cell>
          <cell r="O3980">
            <v>2.6718999999999999</v>
          </cell>
        </row>
        <row r="3981">
          <cell r="B3981">
            <v>73091</v>
          </cell>
          <cell r="C3981" t="str">
            <v>POUILLY FUME PF MELLOT 18 75X6</v>
          </cell>
          <cell r="D3981" t="str">
            <v>Pouilly Fume PF Domaine Alphonse Mellot 2018</v>
          </cell>
          <cell r="E3981" t="str">
            <v>EA</v>
          </cell>
          <cell r="F3981">
            <v>6</v>
          </cell>
          <cell r="G3981" t="str">
            <v>75 cl x 6</v>
          </cell>
          <cell r="H3981" t="str">
            <v>U</v>
          </cell>
          <cell r="I3981" t="str">
            <v>France</v>
          </cell>
          <cell r="J3981" t="str">
            <v>France</v>
          </cell>
          <cell r="K3981" t="str">
            <v>Loire Valley</v>
          </cell>
          <cell r="L3981" t="str">
            <v>Still White</v>
          </cell>
          <cell r="M3981" t="str">
            <v>Best</v>
          </cell>
          <cell r="N3981">
            <v>9.6923999999999992</v>
          </cell>
          <cell r="O3981">
            <v>2.6718999999999999</v>
          </cell>
        </row>
        <row r="3982">
          <cell r="B3982">
            <v>74698</v>
          </cell>
          <cell r="C3982" t="str">
            <v>ORG MOUSSI SANC MELLOT 19 75X6</v>
          </cell>
          <cell r="D3982" t="str">
            <v>Sancerre Blanc La Moussiere Domaine Alphonse Mellot 2019</v>
          </cell>
          <cell r="E3982" t="str">
            <v>EA</v>
          </cell>
          <cell r="F3982">
            <v>6</v>
          </cell>
          <cell r="G3982" t="str">
            <v>75 cl x 6</v>
          </cell>
          <cell r="H3982" t="str">
            <v>U</v>
          </cell>
          <cell r="I3982" t="str">
            <v>France</v>
          </cell>
          <cell r="J3982" t="str">
            <v>France</v>
          </cell>
          <cell r="K3982" t="str">
            <v>Loire Valley</v>
          </cell>
          <cell r="L3982" t="str">
            <v>Still White</v>
          </cell>
          <cell r="M3982" t="str">
            <v>Best</v>
          </cell>
          <cell r="N3982">
            <v>10.5724</v>
          </cell>
          <cell r="O3982">
            <v>2.6718999999999999</v>
          </cell>
        </row>
        <row r="3983">
          <cell r="B3983">
            <v>72288</v>
          </cell>
          <cell r="C3983" t="str">
            <v>MOONSENG ROUGE MV 75X6</v>
          </cell>
          <cell r="D3983" t="str">
            <v>Moonseng Merlot Manseng Noir MV</v>
          </cell>
          <cell r="E3983" t="str">
            <v>EA</v>
          </cell>
          <cell r="F3983">
            <v>6</v>
          </cell>
          <cell r="G3983" t="str">
            <v>75 cl x 6</v>
          </cell>
          <cell r="H3983" t="str">
            <v>S</v>
          </cell>
          <cell r="I3983" t="str">
            <v>France</v>
          </cell>
          <cell r="J3983" t="str">
            <v>France</v>
          </cell>
          <cell r="K3983" t="str">
            <v>South West France</v>
          </cell>
          <cell r="L3983" t="str">
            <v>Still Red</v>
          </cell>
          <cell r="M3983" t="str">
            <v>Good</v>
          </cell>
          <cell r="N3983">
            <v>2.8889</v>
          </cell>
          <cell r="O3983">
            <v>2.6718999999999999</v>
          </cell>
        </row>
        <row r="3984">
          <cell r="B3984">
            <v>42507</v>
          </cell>
          <cell r="C3984" t="str">
            <v>VALDIVIESO SV CAB FRANC18 75X6</v>
          </cell>
          <cell r="D3984" t="str">
            <v>Valdivieso Single Vineyard Cabernet Franc 2018</v>
          </cell>
          <cell r="E3984" t="str">
            <v>EA</v>
          </cell>
          <cell r="F3984">
            <v>6</v>
          </cell>
          <cell r="G3984" t="str">
            <v>75 cl x 6</v>
          </cell>
          <cell r="H3984" t="str">
            <v>U</v>
          </cell>
          <cell r="I3984" t="str">
            <v>Chile</v>
          </cell>
          <cell r="J3984" t="str">
            <v>Chile</v>
          </cell>
          <cell r="K3984" t="str">
            <v>Curicó Valley</v>
          </cell>
          <cell r="M3984" t="str">
            <v>Good</v>
          </cell>
          <cell r="N3984">
            <v>5.1123000000000003</v>
          </cell>
          <cell r="O3984">
            <v>2.6718999999999999</v>
          </cell>
        </row>
        <row r="3985">
          <cell r="B3985">
            <v>69600</v>
          </cell>
          <cell r="C3985" t="str">
            <v>VALDIVIESO SV CAB SAUV 15 75X6</v>
          </cell>
          <cell r="D3985" t="str">
            <v>Valdivieso Single Vineyard Cabernet Sauvignon 2015</v>
          </cell>
          <cell r="E3985" t="str">
            <v>EA</v>
          </cell>
          <cell r="F3985">
            <v>6</v>
          </cell>
          <cell r="G3985" t="str">
            <v>75 cl x 6</v>
          </cell>
          <cell r="H3985" t="str">
            <v>U</v>
          </cell>
          <cell r="I3985" t="str">
            <v>Chile</v>
          </cell>
          <cell r="J3985" t="str">
            <v>Chile</v>
          </cell>
          <cell r="K3985" t="str">
            <v>Maipo Valley</v>
          </cell>
          <cell r="M3985" t="str">
            <v>Better</v>
          </cell>
          <cell r="N3985">
            <v>5.0129999999999999</v>
          </cell>
          <cell r="O3985">
            <v>2.6718999999999999</v>
          </cell>
        </row>
        <row r="3986">
          <cell r="B3986">
            <v>70858</v>
          </cell>
          <cell r="C3986" t="str">
            <v>VALDIVIESO SV MERLOT 75X6</v>
          </cell>
          <cell r="D3986" t="str">
            <v>Valdivieso Single Vineyard Merlot</v>
          </cell>
          <cell r="E3986" t="str">
            <v>EA</v>
          </cell>
          <cell r="F3986">
            <v>6</v>
          </cell>
          <cell r="G3986" t="str">
            <v>75 cl x 6</v>
          </cell>
          <cell r="H3986" t="str">
            <v>U</v>
          </cell>
          <cell r="I3986" t="str">
            <v>Chile</v>
          </cell>
          <cell r="J3986" t="str">
            <v>Chile</v>
          </cell>
          <cell r="K3986" t="str">
            <v>Curicó Valley</v>
          </cell>
          <cell r="M3986" t="str">
            <v>Better</v>
          </cell>
          <cell r="N3986">
            <v>5.0396000000000001</v>
          </cell>
          <cell r="O3986">
            <v>2.6718999999999999</v>
          </cell>
        </row>
        <row r="3987">
          <cell r="B3987">
            <v>73445</v>
          </cell>
          <cell r="C3987" t="str">
            <v>VALDIVIESO SV MERLOT 18 75X6</v>
          </cell>
          <cell r="D3987" t="str">
            <v>Valdivieso Single Vineyard Merlot 2018</v>
          </cell>
          <cell r="E3987" t="str">
            <v>EA</v>
          </cell>
          <cell r="F3987">
            <v>6</v>
          </cell>
          <cell r="G3987" t="str">
            <v>75 cl x 6</v>
          </cell>
          <cell r="H3987" t="str">
            <v>U</v>
          </cell>
          <cell r="I3987" t="str">
            <v>Chile</v>
          </cell>
          <cell r="J3987" t="str">
            <v>Chile</v>
          </cell>
          <cell r="K3987" t="str">
            <v>Curicó Valley</v>
          </cell>
          <cell r="M3987" t="str">
            <v>Better</v>
          </cell>
          <cell r="N3987">
            <v>5.0145999999999997</v>
          </cell>
          <cell r="O3987">
            <v>2.6718999999999999</v>
          </cell>
        </row>
        <row r="3988">
          <cell r="B3988">
            <v>73446</v>
          </cell>
          <cell r="C3988" t="str">
            <v>VALDIVIESO SV CAB SAUV 16 75X6</v>
          </cell>
          <cell r="D3988" t="str">
            <v>Valdivieso Single Vineyard Cabernet Sauvignon 2016</v>
          </cell>
          <cell r="E3988" t="str">
            <v>EA</v>
          </cell>
          <cell r="F3988">
            <v>6</v>
          </cell>
          <cell r="G3988" t="str">
            <v>75 cl x 6</v>
          </cell>
          <cell r="H3988" t="str">
            <v>U</v>
          </cell>
          <cell r="I3988" t="str">
            <v>Chile</v>
          </cell>
          <cell r="J3988" t="str">
            <v>Chile</v>
          </cell>
          <cell r="K3988" t="str">
            <v>Maipo Valley</v>
          </cell>
          <cell r="M3988" t="str">
            <v>Better</v>
          </cell>
          <cell r="N3988">
            <v>5.0129999999999999</v>
          </cell>
          <cell r="O3988">
            <v>2.6718999999999999</v>
          </cell>
        </row>
        <row r="3989">
          <cell r="B3989">
            <v>73755</v>
          </cell>
          <cell r="C3989" t="str">
            <v>VALDIVIESO SV CAB SAUV 75X6</v>
          </cell>
          <cell r="D3989" t="str">
            <v>Valdivieso Single Vineyard Cabernet Sauvignon</v>
          </cell>
          <cell r="E3989" t="str">
            <v>EA</v>
          </cell>
          <cell r="F3989">
            <v>6</v>
          </cell>
          <cell r="G3989" t="str">
            <v>75 cl x 6</v>
          </cell>
          <cell r="H3989" t="str">
            <v>S</v>
          </cell>
          <cell r="I3989" t="str">
            <v>Chile</v>
          </cell>
          <cell r="J3989" t="str">
            <v>Chile</v>
          </cell>
          <cell r="K3989" t="str">
            <v>Maipo Valley</v>
          </cell>
          <cell r="M3989" t="str">
            <v>Better</v>
          </cell>
          <cell r="N3989">
            <v>5.1395999999999997</v>
          </cell>
          <cell r="O3989">
            <v>2.6718999999999999</v>
          </cell>
        </row>
        <row r="3990">
          <cell r="B3990">
            <v>74896</v>
          </cell>
          <cell r="C3990" t="str">
            <v>VALDIVIESO SV CARMENERE 75X6</v>
          </cell>
          <cell r="D3990" t="str">
            <v>Valdivieso Single Vineyard Carmenere</v>
          </cell>
          <cell r="E3990" t="str">
            <v>EA</v>
          </cell>
          <cell r="F3990">
            <v>6</v>
          </cell>
          <cell r="G3990" t="str">
            <v>75 cl x 6</v>
          </cell>
          <cell r="H3990" t="str">
            <v>S</v>
          </cell>
          <cell r="I3990" t="str">
            <v>Argentina</v>
          </cell>
          <cell r="J3990" t="str">
            <v>Chile</v>
          </cell>
          <cell r="K3990" t="str">
            <v>Rapel Valley</v>
          </cell>
          <cell r="M3990" t="str">
            <v>Good</v>
          </cell>
          <cell r="N3990">
            <v>5.2119999999999997</v>
          </cell>
          <cell r="O3990">
            <v>2.6718999999999999</v>
          </cell>
        </row>
        <row r="3991">
          <cell r="B3991">
            <v>75229</v>
          </cell>
          <cell r="C3991" t="str">
            <v>VALDIVIESO SV CAB FRANC 75X6</v>
          </cell>
          <cell r="D3991" t="str">
            <v>Valdivieso Single Vineyard Cabernet Franc</v>
          </cell>
          <cell r="E3991" t="str">
            <v>EA</v>
          </cell>
          <cell r="F3991">
            <v>6</v>
          </cell>
          <cell r="G3991" t="str">
            <v>75 cl x 6</v>
          </cell>
          <cell r="H3991" t="str">
            <v>U</v>
          </cell>
          <cell r="I3991" t="str">
            <v>Chile</v>
          </cell>
          <cell r="J3991" t="str">
            <v>Chile</v>
          </cell>
          <cell r="K3991" t="str">
            <v>Curicó Valley</v>
          </cell>
          <cell r="M3991" t="str">
            <v>Good</v>
          </cell>
          <cell r="N3991">
            <v>5.1395999999999997</v>
          </cell>
          <cell r="O3991">
            <v>2.6718999999999999</v>
          </cell>
        </row>
        <row r="3992">
          <cell r="B3992">
            <v>76244</v>
          </cell>
          <cell r="C3992" t="str">
            <v>VALDIVIESO SV SAUV BLAN 75X6</v>
          </cell>
          <cell r="D3992" t="str">
            <v>Valdivieso Single Vineyard Wild Ferment Sauvignon Blanc</v>
          </cell>
          <cell r="E3992" t="str">
            <v>EA</v>
          </cell>
          <cell r="F3992">
            <v>6</v>
          </cell>
          <cell r="G3992" t="str">
            <v>75 cl x 6</v>
          </cell>
          <cell r="H3992" t="str">
            <v>S</v>
          </cell>
          <cell r="I3992" t="str">
            <v>Chile</v>
          </cell>
          <cell r="J3992" t="str">
            <v>Chile</v>
          </cell>
          <cell r="K3992" t="str">
            <v>Leyda Valley</v>
          </cell>
          <cell r="M3992" t="str">
            <v>Good</v>
          </cell>
          <cell r="N3992">
            <v>5.1395999999999997</v>
          </cell>
          <cell r="O3992">
            <v>2.6718999999999999</v>
          </cell>
        </row>
        <row r="3993">
          <cell r="B3993">
            <v>38763</v>
          </cell>
          <cell r="C3993" t="str">
            <v>CH LAFITE ROTHSCHILD 2002 75X6</v>
          </cell>
          <cell r="D3993" t="str">
            <v>Chateau Lafite Rothschild 2002 (DIRECT DELIVERY)</v>
          </cell>
          <cell r="E3993" t="str">
            <v>EA</v>
          </cell>
          <cell r="F3993">
            <v>6</v>
          </cell>
          <cell r="G3993" t="str">
            <v>75 cl x 6</v>
          </cell>
          <cell r="H3993" t="str">
            <v>U</v>
          </cell>
          <cell r="I3993" t="str">
            <v>France</v>
          </cell>
          <cell r="J3993" t="str">
            <v>France</v>
          </cell>
          <cell r="K3993" t="str">
            <v>Bordeaux</v>
          </cell>
          <cell r="L3993" t="str">
            <v>Still Red</v>
          </cell>
          <cell r="M3993" t="str">
            <v>Best</v>
          </cell>
          <cell r="N3993">
            <v>548.33320000000003</v>
          </cell>
          <cell r="O3993">
            <v>2.6718999999999999</v>
          </cell>
        </row>
        <row r="3994">
          <cell r="B3994">
            <v>73656</v>
          </cell>
          <cell r="C3994" t="str">
            <v>SPIER SEAWARD SHIRAZ 75X6</v>
          </cell>
          <cell r="D3994" t="str">
            <v>Spier Seaward Shiraz</v>
          </cell>
          <cell r="E3994" t="str">
            <v>EA</v>
          </cell>
          <cell r="F3994">
            <v>6</v>
          </cell>
          <cell r="G3994" t="str">
            <v>75 cl x 6</v>
          </cell>
          <cell r="H3994" t="str">
            <v>U</v>
          </cell>
          <cell r="I3994" t="str">
            <v>South Africa</v>
          </cell>
          <cell r="J3994" t="str">
            <v>South Africa</v>
          </cell>
          <cell r="K3994" t="str">
            <v>Coastal Region</v>
          </cell>
          <cell r="L3994" t="str">
            <v>Still Red</v>
          </cell>
          <cell r="M3994" t="str">
            <v>Good</v>
          </cell>
          <cell r="N3994">
            <v>4.2778999999999998</v>
          </cell>
          <cell r="O3994">
            <v>2.6718999999999999</v>
          </cell>
        </row>
        <row r="3995">
          <cell r="B3995">
            <v>70129</v>
          </cell>
          <cell r="C3995" t="str">
            <v>KEY KEG AUS SHIRAZ 20LX1</v>
          </cell>
          <cell r="D3995" t="str">
            <v>Key Keg Australian Shiraz</v>
          </cell>
          <cell r="E3995" t="str">
            <v>EA</v>
          </cell>
          <cell r="F3995">
            <v>1</v>
          </cell>
          <cell r="G3995" t="str">
            <v>20 lt x 1</v>
          </cell>
          <cell r="H3995" t="str">
            <v>U</v>
          </cell>
          <cell r="I3995" t="str">
            <v>Australia</v>
          </cell>
          <cell r="J3995" t="str">
            <v>Australia</v>
          </cell>
          <cell r="K3995" t="str">
            <v>South Australia</v>
          </cell>
          <cell r="M3995" t="str">
            <v>Price Fighter</v>
          </cell>
          <cell r="N3995">
            <v>39.718499999999999</v>
          </cell>
          <cell r="O3995">
            <v>71.25</v>
          </cell>
        </row>
        <row r="3996">
          <cell r="B3996">
            <v>70146</v>
          </cell>
          <cell r="C3996" t="str">
            <v>KEY KEG MALBEC 20LX1</v>
          </cell>
          <cell r="D3996" t="str">
            <v>Key Keg Argentinean Malbec</v>
          </cell>
          <cell r="E3996" t="str">
            <v>EA</v>
          </cell>
          <cell r="F3996">
            <v>1</v>
          </cell>
          <cell r="G3996" t="str">
            <v>20 lt x 1</v>
          </cell>
          <cell r="H3996" t="str">
            <v>S</v>
          </cell>
          <cell r="I3996" t="str">
            <v>Argentina</v>
          </cell>
          <cell r="J3996" t="str">
            <v>Argentina</v>
          </cell>
          <cell r="K3996" t="str">
            <v>Mendoza</v>
          </cell>
          <cell r="M3996" t="str">
            <v>Good</v>
          </cell>
          <cell r="N3996">
            <v>70.157799999999995</v>
          </cell>
          <cell r="O3996">
            <v>71.25</v>
          </cell>
        </row>
        <row r="3997">
          <cell r="B3997">
            <v>70751</v>
          </cell>
          <cell r="C3997" t="str">
            <v>KEY KEG AUS PINOT GRIG 20LX1</v>
          </cell>
          <cell r="D3997" t="str">
            <v>Key Keg Australian Pinot Grigio NV</v>
          </cell>
          <cell r="E3997" t="str">
            <v>EA</v>
          </cell>
          <cell r="F3997">
            <v>1</v>
          </cell>
          <cell r="G3997" t="str">
            <v>20 lt x 1</v>
          </cell>
          <cell r="H3997" t="str">
            <v>U</v>
          </cell>
          <cell r="I3997" t="str">
            <v>Australia</v>
          </cell>
          <cell r="J3997" t="str">
            <v>Australia</v>
          </cell>
          <cell r="K3997" t="str">
            <v>New South Wales</v>
          </cell>
          <cell r="M3997" t="str">
            <v>Price Fighter</v>
          </cell>
          <cell r="N3997">
            <v>34.898499999999999</v>
          </cell>
          <cell r="O3997">
            <v>71.25</v>
          </cell>
        </row>
        <row r="3998">
          <cell r="B3998">
            <v>71313</v>
          </cell>
          <cell r="C3998" t="str">
            <v>KEY KEG NZ SAUV BLANC 20LX1</v>
          </cell>
          <cell r="D3998" t="str">
            <v>Key Keg New Zealand Sauvignon Blanc</v>
          </cell>
          <cell r="E3998" t="str">
            <v>EA</v>
          </cell>
          <cell r="F3998">
            <v>1</v>
          </cell>
          <cell r="G3998" t="str">
            <v>20 lt x 1</v>
          </cell>
          <cell r="H3998" t="str">
            <v>S</v>
          </cell>
          <cell r="I3998" t="str">
            <v>New Zealand</v>
          </cell>
          <cell r="J3998" t="str">
            <v>New Zealand</v>
          </cell>
          <cell r="K3998" t="str">
            <v>Marlborough</v>
          </cell>
          <cell r="M3998" t="str">
            <v>Good</v>
          </cell>
          <cell r="N3998">
            <v>96.666600000000003</v>
          </cell>
          <cell r="O3998">
            <v>71.25</v>
          </cell>
        </row>
        <row r="3999">
          <cell r="B3999">
            <v>43222</v>
          </cell>
          <cell r="C3999" t="str">
            <v>FW YERING RESERVE CHRD 19 75X6</v>
          </cell>
          <cell r="D3999" t="str">
            <v>Yering Station Reserve Chardonnay 2019</v>
          </cell>
          <cell r="E3999" t="str">
            <v>EA</v>
          </cell>
          <cell r="F3999">
            <v>6</v>
          </cell>
          <cell r="G3999" t="str">
            <v>75 cl x 6</v>
          </cell>
          <cell r="H3999" t="str">
            <v>U</v>
          </cell>
          <cell r="I3999" t="str">
            <v>Australia</v>
          </cell>
          <cell r="J3999" t="str">
            <v>Australia</v>
          </cell>
          <cell r="K3999" t="str">
            <v>Victoria</v>
          </cell>
          <cell r="L3999" t="str">
            <v>Still White</v>
          </cell>
          <cell r="M3999" t="str">
            <v>Fine Wine</v>
          </cell>
          <cell r="N3999">
            <v>27.962599999999998</v>
          </cell>
          <cell r="O3999">
            <v>2.6718999999999999</v>
          </cell>
        </row>
        <row r="4000">
          <cell r="B4000">
            <v>45406</v>
          </cell>
          <cell r="C4000" t="str">
            <v>YERING RES CABERNET SV 19 75X6</v>
          </cell>
          <cell r="D4000" t="str">
            <v>Yering Station Reserve Cabernet Sauvignon 2019</v>
          </cell>
          <cell r="E4000" t="str">
            <v>EA</v>
          </cell>
          <cell r="F4000">
            <v>6</v>
          </cell>
          <cell r="G4000" t="str">
            <v>75 cl x 6</v>
          </cell>
          <cell r="H4000" t="str">
            <v>S</v>
          </cell>
          <cell r="I4000" t="str">
            <v>Australia</v>
          </cell>
          <cell r="J4000" t="str">
            <v>Australia</v>
          </cell>
          <cell r="K4000" t="str">
            <v>Victoria</v>
          </cell>
          <cell r="M4000" t="str">
            <v>Fine Wine</v>
          </cell>
          <cell r="N4000">
            <v>27.962599999999998</v>
          </cell>
          <cell r="O4000">
            <v>2.6718999999999999</v>
          </cell>
        </row>
        <row r="4001">
          <cell r="B4001">
            <v>45450</v>
          </cell>
          <cell r="C4001" t="str">
            <v>YERING RES PINOT NOIR 19 75X6</v>
          </cell>
          <cell r="D4001" t="str">
            <v>Yering Station Reserve Pinot Noir 2019</v>
          </cell>
          <cell r="E4001" t="str">
            <v>EA</v>
          </cell>
          <cell r="F4001">
            <v>6</v>
          </cell>
          <cell r="G4001" t="str">
            <v>75 cl x 6</v>
          </cell>
          <cell r="H4001" t="str">
            <v>S</v>
          </cell>
          <cell r="I4001" t="str">
            <v>Australia</v>
          </cell>
          <cell r="J4001" t="str">
            <v>Australia</v>
          </cell>
          <cell r="K4001" t="str">
            <v>Victoria</v>
          </cell>
          <cell r="M4001" t="str">
            <v>Fine Wine</v>
          </cell>
          <cell r="N4001">
            <v>27.962599999999998</v>
          </cell>
          <cell r="O4001">
            <v>2.6718999999999999</v>
          </cell>
        </row>
        <row r="4002">
          <cell r="B4002">
            <v>45451</v>
          </cell>
          <cell r="C4002" t="str">
            <v>YERING RES SHIRAZ VIOG 19 75X6</v>
          </cell>
          <cell r="D4002" t="str">
            <v>Yering Station Reserve Shiraz Viognier 2019</v>
          </cell>
          <cell r="E4002" t="str">
            <v>EA</v>
          </cell>
          <cell r="F4002">
            <v>6</v>
          </cell>
          <cell r="G4002" t="str">
            <v>75 cl x 6</v>
          </cell>
          <cell r="H4002" t="str">
            <v>S</v>
          </cell>
          <cell r="I4002" t="str">
            <v>Australia</v>
          </cell>
          <cell r="J4002" t="str">
            <v>Australia</v>
          </cell>
          <cell r="K4002" t="str">
            <v>Victoria</v>
          </cell>
          <cell r="M4002" t="str">
            <v>Fine Wine</v>
          </cell>
          <cell r="N4002">
            <v>27.962599999999998</v>
          </cell>
          <cell r="O4002">
            <v>2.6718999999999999</v>
          </cell>
        </row>
        <row r="4003">
          <cell r="B4003">
            <v>73705</v>
          </cell>
          <cell r="C4003" t="str">
            <v>YERING RESERVE CHARD 17 75X6</v>
          </cell>
          <cell r="D4003" t="str">
            <v>Yering Station Reserve Chardonnay</v>
          </cell>
          <cell r="E4003" t="str">
            <v>EA</v>
          </cell>
          <cell r="F4003">
            <v>6</v>
          </cell>
          <cell r="G4003" t="str">
            <v>75 cl x 6</v>
          </cell>
          <cell r="H4003" t="str">
            <v>U</v>
          </cell>
          <cell r="I4003" t="str">
            <v>Australia</v>
          </cell>
          <cell r="J4003" t="str">
            <v>Australia</v>
          </cell>
          <cell r="K4003" t="str">
            <v>Victoria</v>
          </cell>
          <cell r="L4003" t="str">
            <v>Still White</v>
          </cell>
          <cell r="M4003" t="str">
            <v>Fine Wine</v>
          </cell>
          <cell r="N4003">
            <v>28.010200000000001</v>
          </cell>
          <cell r="O4003">
            <v>2.6718999999999999</v>
          </cell>
        </row>
        <row r="4004">
          <cell r="B4004">
            <v>44206</v>
          </cell>
          <cell r="C4004" t="str">
            <v>FW GRD VINS SEC GUIRAUD20 75X6</v>
          </cell>
          <cell r="D4004" t="str">
            <v xml:space="preserve">Les Grand Vins Blanc Sec de Chateau Guiraud 2020
</v>
          </cell>
          <cell r="E4004" t="str">
            <v>EA</v>
          </cell>
          <cell r="F4004">
            <v>6</v>
          </cell>
          <cell r="G4004" t="str">
            <v>75 cl x 6</v>
          </cell>
          <cell r="H4004" t="str">
            <v>S</v>
          </cell>
          <cell r="I4004" t="str">
            <v>France</v>
          </cell>
          <cell r="J4004" t="str">
            <v>France</v>
          </cell>
          <cell r="K4004" t="str">
            <v>Sauternes</v>
          </cell>
          <cell r="L4004" t="str">
            <v>Still White</v>
          </cell>
          <cell r="M4004" t="str">
            <v>Fine Wine</v>
          </cell>
          <cell r="N4004">
            <v>28.519400000000001</v>
          </cell>
          <cell r="O4004">
            <v>2.6718999999999999</v>
          </cell>
        </row>
        <row r="4005">
          <cell r="B4005">
            <v>42280</v>
          </cell>
          <cell r="C4005" t="str">
            <v>FW GUIRAUD 06 37.5X12</v>
          </cell>
          <cell r="D4005" t="str">
            <v>Château Guiraud Sauternes 2006</v>
          </cell>
          <cell r="E4005" t="str">
            <v>EA</v>
          </cell>
          <cell r="F4005">
            <v>12</v>
          </cell>
          <cell r="G4005" t="str">
            <v>37.5 cl x 12</v>
          </cell>
          <cell r="H4005" t="str">
            <v>S</v>
          </cell>
          <cell r="I4005" t="str">
            <v>France</v>
          </cell>
          <cell r="J4005" t="str">
            <v>France</v>
          </cell>
          <cell r="K4005" t="str">
            <v>Bordeaux</v>
          </cell>
          <cell r="L4005" t="str">
            <v>Still White</v>
          </cell>
          <cell r="M4005" t="str">
            <v>Fine Wine</v>
          </cell>
          <cell r="N4005">
            <v>13.835000000000001</v>
          </cell>
          <cell r="O4005">
            <v>1.3359000000000001</v>
          </cell>
        </row>
        <row r="4006">
          <cell r="B4006">
            <v>29947</v>
          </cell>
          <cell r="C4006" t="str">
            <v>LOSADA BIERZO TINTO 75x6</v>
          </cell>
          <cell r="D4006" t="str">
            <v>Bierzo Crianza, Losada</v>
          </cell>
          <cell r="E4006" t="str">
            <v>EA</v>
          </cell>
          <cell r="F4006">
            <v>6</v>
          </cell>
          <cell r="G4006" t="str">
            <v>75 cl x 6</v>
          </cell>
          <cell r="H4006" t="str">
            <v>U</v>
          </cell>
          <cell r="I4006" t="str">
            <v>Spain</v>
          </cell>
          <cell r="J4006" t="str">
            <v>Spain</v>
          </cell>
          <cell r="K4006" t="str">
            <v>Castilla y Leon</v>
          </cell>
          <cell r="L4006" t="str">
            <v>Still Red</v>
          </cell>
          <cell r="M4006" t="str">
            <v>Better</v>
          </cell>
          <cell r="N4006">
            <v>5.2253999999999996</v>
          </cell>
          <cell r="O4006">
            <v>2.6718999999999999</v>
          </cell>
        </row>
        <row r="4007">
          <cell r="B4007">
            <v>30465</v>
          </cell>
          <cell r="C4007" t="str">
            <v>DEUTZ BRUT CLASSIC 75x6</v>
          </cell>
          <cell r="D4007" t="str">
            <v>Champagne Deutz Brut Classic</v>
          </cell>
          <cell r="E4007" t="str">
            <v>EA</v>
          </cell>
          <cell r="F4007">
            <v>6</v>
          </cell>
          <cell r="G4007" t="str">
            <v>75 cl x 6</v>
          </cell>
          <cell r="H4007" t="str">
            <v>S</v>
          </cell>
          <cell r="I4007" t="str">
            <v>France</v>
          </cell>
          <cell r="J4007" t="str">
            <v>France</v>
          </cell>
          <cell r="K4007" t="str">
            <v>Champagne</v>
          </cell>
          <cell r="L4007" t="str">
            <v>Sparkling White</v>
          </cell>
          <cell r="M4007" t="str">
            <v>Better</v>
          </cell>
          <cell r="N4007">
            <v>25.4999</v>
          </cell>
          <cell r="O4007">
            <v>2.6718999999999999</v>
          </cell>
        </row>
        <row r="4008">
          <cell r="B4008">
            <v>30466</v>
          </cell>
          <cell r="C4008" t="str">
            <v>DEUTZ ROSE 75X6</v>
          </cell>
          <cell r="D4008" t="str">
            <v>Champagne Deutz Rosé</v>
          </cell>
          <cell r="E4008" t="str">
            <v>EA</v>
          </cell>
          <cell r="F4008">
            <v>6</v>
          </cell>
          <cell r="G4008" t="str">
            <v>75 cl x 6</v>
          </cell>
          <cell r="H4008" t="str">
            <v>S</v>
          </cell>
          <cell r="I4008" t="str">
            <v>France</v>
          </cell>
          <cell r="J4008" t="str">
            <v>France</v>
          </cell>
          <cell r="K4008" t="str">
            <v>Champagne</v>
          </cell>
          <cell r="L4008" t="str">
            <v>Champagne Rose</v>
          </cell>
          <cell r="M4008" t="str">
            <v>Better</v>
          </cell>
          <cell r="N4008">
            <v>31.166599999999999</v>
          </cell>
          <cell r="O4008">
            <v>2.6718999999999999</v>
          </cell>
        </row>
        <row r="4009">
          <cell r="B4009">
            <v>37197</v>
          </cell>
          <cell r="C4009" t="str">
            <v>DEUTZ BLANC DE BLANC 75x6</v>
          </cell>
          <cell r="D4009" t="str">
            <v>Champagne Deutz Blanc de Blanc</v>
          </cell>
          <cell r="E4009" t="str">
            <v>EA</v>
          </cell>
          <cell r="F4009">
            <v>6</v>
          </cell>
          <cell r="G4009" t="str">
            <v>75 cl x 6</v>
          </cell>
          <cell r="H4009" t="str">
            <v>S</v>
          </cell>
          <cell r="I4009" t="str">
            <v>France</v>
          </cell>
          <cell r="J4009" t="str">
            <v>France</v>
          </cell>
          <cell r="K4009" t="str">
            <v>Champagne</v>
          </cell>
          <cell r="L4009" t="str">
            <v>Sparkling White</v>
          </cell>
          <cell r="M4009" t="str">
            <v>Best</v>
          </cell>
          <cell r="N4009">
            <v>45.9283</v>
          </cell>
          <cell r="O4009">
            <v>2.6718999999999999</v>
          </cell>
        </row>
        <row r="4010">
          <cell r="B4010">
            <v>40686</v>
          </cell>
          <cell r="C4010" t="str">
            <v>CHAMPAG DEUTZ PAN PACIFIC 75X6</v>
          </cell>
          <cell r="D4010" t="str">
            <v>Champagne Deutz Brut Classic NV (Pan Pacific only)</v>
          </cell>
          <cell r="E4010" t="str">
            <v>EA</v>
          </cell>
          <cell r="F4010">
            <v>6</v>
          </cell>
          <cell r="G4010" t="str">
            <v>75 cl x 6</v>
          </cell>
          <cell r="H4010" t="str">
            <v>U</v>
          </cell>
          <cell r="I4010" t="str">
            <v>France</v>
          </cell>
          <cell r="J4010" t="str">
            <v>France</v>
          </cell>
          <cell r="K4010" t="str">
            <v>Champagne</v>
          </cell>
          <cell r="M4010" t="str">
            <v>Best</v>
          </cell>
          <cell r="N4010">
            <v>22.166599999999999</v>
          </cell>
          <cell r="O4010">
            <v>2.6718999999999999</v>
          </cell>
        </row>
        <row r="4011">
          <cell r="B4011">
            <v>39337</v>
          </cell>
          <cell r="C4011" t="str">
            <v>NZ SAUVIGNON BLANC 20LX1</v>
          </cell>
          <cell r="D4011" t="str">
            <v>New Zealand Sauvignon Blanc Keg, Marlborough</v>
          </cell>
          <cell r="E4011" t="str">
            <v>EA</v>
          </cell>
          <cell r="F4011">
            <v>1</v>
          </cell>
          <cell r="G4011" t="str">
            <v>20 lt x 1</v>
          </cell>
          <cell r="H4011" t="str">
            <v>S</v>
          </cell>
          <cell r="I4011" t="str">
            <v>New Zealand</v>
          </cell>
          <cell r="J4011" t="str">
            <v>New Zealand</v>
          </cell>
          <cell r="K4011" t="str">
            <v>Marlborough</v>
          </cell>
          <cell r="L4011" t="str">
            <v>Still White</v>
          </cell>
          <cell r="M4011" t="str">
            <v>Good</v>
          </cell>
          <cell r="N4011">
            <v>109.16</v>
          </cell>
          <cell r="O4011">
            <v>71.25</v>
          </cell>
        </row>
        <row r="4012">
          <cell r="B4012">
            <v>33040</v>
          </cell>
          <cell r="C4012" t="str">
            <v>THORNBURY SAUV BLANC 30x1</v>
          </cell>
          <cell r="D4012" t="str">
            <v>Thornbury Sauvignon Blanc, Marlborough (Brasserie Blanc Only)</v>
          </cell>
          <cell r="E4012" t="str">
            <v>EA</v>
          </cell>
          <cell r="F4012">
            <v>1</v>
          </cell>
          <cell r="G4012" t="str">
            <v>30 lt x 1</v>
          </cell>
          <cell r="H4012" t="str">
            <v>U</v>
          </cell>
          <cell r="I4012" t="str">
            <v>New Zealand</v>
          </cell>
          <cell r="J4012" t="str">
            <v>New Zealand</v>
          </cell>
          <cell r="K4012" t="str">
            <v>Marlborough</v>
          </cell>
          <cell r="L4012" t="str">
            <v>Still White</v>
          </cell>
          <cell r="M4012" t="str">
            <v>Good</v>
          </cell>
          <cell r="N4012">
            <v>142.40870000000001</v>
          </cell>
          <cell r="O4012">
            <v>106.875</v>
          </cell>
        </row>
        <row r="4013">
          <cell r="B4013">
            <v>43186</v>
          </cell>
          <cell r="C4013" t="str">
            <v>FW XANADU RESERVE CHARD20 75X6</v>
          </cell>
          <cell r="D4013" t="str">
            <v>Xanadu Reserve Chardonnay 2020</v>
          </cell>
          <cell r="E4013" t="str">
            <v>CS</v>
          </cell>
          <cell r="F4013">
            <v>1</v>
          </cell>
          <cell r="G4013" t="str">
            <v>75 cl x 6</v>
          </cell>
          <cell r="H4013" t="str">
            <v>S</v>
          </cell>
          <cell r="I4013" t="str">
            <v>Australia</v>
          </cell>
          <cell r="J4013" t="str">
            <v>Australia</v>
          </cell>
          <cell r="K4013" t="str">
            <v>Western Australia</v>
          </cell>
          <cell r="M4013" t="str">
            <v>Fine Wine</v>
          </cell>
          <cell r="N4013">
            <v>152.57669999999999</v>
          </cell>
          <cell r="O4013">
            <v>16.031300000000002</v>
          </cell>
        </row>
        <row r="4014">
          <cell r="B4014">
            <v>45368</v>
          </cell>
          <cell r="C4014" t="str">
            <v>FW XANADU RESER CAB SV19 75X6</v>
          </cell>
          <cell r="D4014" t="str">
            <v>Xanadu Reserve Cabernet Sauvignon 2019</v>
          </cell>
          <cell r="E4014" t="str">
            <v>EA</v>
          </cell>
          <cell r="F4014">
            <v>6</v>
          </cell>
          <cell r="G4014" t="str">
            <v>75 cl x 6</v>
          </cell>
          <cell r="H4014" t="str">
            <v>U</v>
          </cell>
          <cell r="I4014" t="str">
            <v>Australia</v>
          </cell>
          <cell r="J4014" t="str">
            <v>Australia</v>
          </cell>
          <cell r="K4014" t="str">
            <v>Western Australia</v>
          </cell>
          <cell r="M4014" t="str">
            <v>Fine Wine</v>
          </cell>
          <cell r="N4014">
            <v>25.402000000000001</v>
          </cell>
          <cell r="O4014">
            <v>2.6718999999999999</v>
          </cell>
        </row>
        <row r="4015">
          <cell r="B4015">
            <v>4138216</v>
          </cell>
          <cell r="C4015" t="str">
            <v>THE ODDITY DRY TOKAJI 16 75X6</v>
          </cell>
          <cell r="D4015" t="str">
            <v>The Oddity Dry Tokaji 2016</v>
          </cell>
          <cell r="E4015" t="str">
            <v>EA</v>
          </cell>
          <cell r="F4015">
            <v>6</v>
          </cell>
          <cell r="G4015" t="str">
            <v>75 cl x 6</v>
          </cell>
          <cell r="H4015" t="str">
            <v>U</v>
          </cell>
          <cell r="I4015" t="str">
            <v>Hungary</v>
          </cell>
          <cell r="J4015" t="str">
            <v>Hungary</v>
          </cell>
          <cell r="K4015" t="str">
            <v>Tokaj</v>
          </cell>
          <cell r="M4015" t="str">
            <v>Good</v>
          </cell>
          <cell r="N4015">
            <v>3.9916999999999998</v>
          </cell>
          <cell r="O4015">
            <v>2.6718999999999999</v>
          </cell>
        </row>
        <row r="4016">
          <cell r="B4016">
            <v>4138217</v>
          </cell>
          <cell r="C4016" t="str">
            <v>THE ODDITY DRY TOKAJI 17 75X6</v>
          </cell>
          <cell r="D4016" t="str">
            <v>The Oddity Dry Tokaji 2017</v>
          </cell>
          <cell r="E4016" t="str">
            <v>EA</v>
          </cell>
          <cell r="F4016">
            <v>6</v>
          </cell>
          <cell r="G4016" t="str">
            <v>75 cl x 6</v>
          </cell>
          <cell r="H4016" t="str">
            <v>U</v>
          </cell>
          <cell r="I4016" t="str">
            <v>Hungary</v>
          </cell>
          <cell r="J4016" t="str">
            <v>Hungary</v>
          </cell>
          <cell r="K4016" t="str">
            <v>Tokaj</v>
          </cell>
          <cell r="M4016" t="str">
            <v>Good</v>
          </cell>
          <cell r="N4016">
            <v>3.8119000000000001</v>
          </cell>
          <cell r="O4016">
            <v>2.6718999999999999</v>
          </cell>
        </row>
        <row r="4017">
          <cell r="B4017">
            <v>4138218</v>
          </cell>
          <cell r="C4017" t="str">
            <v>THE ODDITY DRY TOKAJI 18 75X6</v>
          </cell>
          <cell r="D4017" t="str">
            <v>The Oddity Dry Tokaji 2018</v>
          </cell>
          <cell r="E4017" t="str">
            <v>EA</v>
          </cell>
          <cell r="F4017">
            <v>6</v>
          </cell>
          <cell r="G4017" t="str">
            <v>75 cl x 6</v>
          </cell>
          <cell r="H4017" t="str">
            <v>U</v>
          </cell>
          <cell r="I4017" t="str">
            <v>Hungary</v>
          </cell>
          <cell r="J4017" t="str">
            <v>Hungary</v>
          </cell>
          <cell r="K4017" t="str">
            <v>Tokaj</v>
          </cell>
          <cell r="M4017" t="str">
            <v>Good</v>
          </cell>
          <cell r="N4017">
            <v>3.8098000000000001</v>
          </cell>
          <cell r="O4017">
            <v>2.6718999999999999</v>
          </cell>
        </row>
        <row r="4018">
          <cell r="B4018">
            <v>4138219</v>
          </cell>
          <cell r="C4018" t="str">
            <v>ROYAL TOKAJI DRY FURM 19 75X6</v>
          </cell>
          <cell r="D4018" t="str">
            <v>Royal Tokaji Dry Furmint 2019</v>
          </cell>
          <cell r="E4018" t="str">
            <v>EA</v>
          </cell>
          <cell r="F4018">
            <v>6</v>
          </cell>
          <cell r="G4018" t="str">
            <v>75 cl x 6</v>
          </cell>
          <cell r="H4018" t="str">
            <v>U</v>
          </cell>
          <cell r="I4018" t="str">
            <v>Hungary</v>
          </cell>
          <cell r="J4018" t="str">
            <v>Hungary</v>
          </cell>
          <cell r="K4018" t="str">
            <v>Tokaj</v>
          </cell>
          <cell r="M4018" t="str">
            <v>Good</v>
          </cell>
          <cell r="N4018">
            <v>3.9367999999999999</v>
          </cell>
          <cell r="O4018">
            <v>2.6718999999999999</v>
          </cell>
        </row>
        <row r="4019">
          <cell r="B4019">
            <v>4138221</v>
          </cell>
          <cell r="C4019" t="str">
            <v>ROYAL TOKAJI DRY FURM 21 75X6</v>
          </cell>
          <cell r="D4019" t="str">
            <v>Royal Tokaji Dry Furmint 2021</v>
          </cell>
          <cell r="E4019" t="str">
            <v>EA</v>
          </cell>
          <cell r="F4019">
            <v>6</v>
          </cell>
          <cell r="G4019" t="str">
            <v>75 cl x 6</v>
          </cell>
          <cell r="H4019" t="str">
            <v>S</v>
          </cell>
          <cell r="I4019" t="str">
            <v>Hungary</v>
          </cell>
          <cell r="J4019" t="str">
            <v>Hungary</v>
          </cell>
          <cell r="K4019" t="str">
            <v>Tokaj</v>
          </cell>
          <cell r="M4019" t="str">
            <v>Good</v>
          </cell>
          <cell r="N4019">
            <v>5.1157000000000004</v>
          </cell>
          <cell r="O4019">
            <v>2.6718999999999999</v>
          </cell>
        </row>
        <row r="4020">
          <cell r="B4020">
            <v>41629</v>
          </cell>
          <cell r="C4020" t="str">
            <v>FW RTC BY APP SZAM 08 37.5X6</v>
          </cell>
          <cell r="D4020" t="str">
            <v>Royal Tokaji By Appointment #3 Dry Szamorodni 2008</v>
          </cell>
          <cell r="E4020" t="str">
            <v>EA</v>
          </cell>
          <cell r="F4020">
            <v>6</v>
          </cell>
          <cell r="G4020" t="str">
            <v>37.5 cl x 6</v>
          </cell>
          <cell r="H4020" t="str">
            <v>U</v>
          </cell>
          <cell r="I4020" t="str">
            <v>Hungary</v>
          </cell>
          <cell r="J4020" t="str">
            <v>Hungary</v>
          </cell>
          <cell r="K4020" t="str">
            <v>Tokaj</v>
          </cell>
          <cell r="L4020" t="str">
            <v>Still White</v>
          </cell>
          <cell r="M4020" t="str">
            <v>Fine Wine</v>
          </cell>
          <cell r="N4020">
            <v>18.4573</v>
          </cell>
          <cell r="O4020">
            <v>1.3359000000000001</v>
          </cell>
        </row>
        <row r="4021">
          <cell r="B4021">
            <v>7640613</v>
          </cell>
          <cell r="C4021" t="str">
            <v>ORG CNDP RGE VENEUR 13 1.5X6</v>
          </cell>
          <cell r="D4021" t="str">
            <v>Chateauneuf du Pape Rouge Domaine Grand Veneur 'Le Miocene' 2013</v>
          </cell>
          <cell r="E4021" t="str">
            <v>EA</v>
          </cell>
          <cell r="F4021">
            <v>6</v>
          </cell>
          <cell r="G4021" t="str">
            <v>1.5 lt x 6</v>
          </cell>
          <cell r="H4021" t="str">
            <v>U</v>
          </cell>
          <cell r="I4021" t="str">
            <v>France</v>
          </cell>
          <cell r="J4021" t="str">
            <v>France</v>
          </cell>
          <cell r="K4021" t="str">
            <v>Rhône Valley</v>
          </cell>
          <cell r="M4021" t="str">
            <v>Best</v>
          </cell>
          <cell r="N4021">
            <v>24.8187</v>
          </cell>
          <cell r="O4021">
            <v>6.4124999999999996</v>
          </cell>
        </row>
        <row r="4022">
          <cell r="B4022">
            <v>7640616</v>
          </cell>
          <cell r="C4022" t="str">
            <v>ORG CNDP RGE VENEUR 16 1.5X6</v>
          </cell>
          <cell r="D4022" t="str">
            <v>Chateauneuf du Pape Rouge Domaine Grand Veneur 'Le Miocene' 2016</v>
          </cell>
          <cell r="E4022" t="str">
            <v>EA</v>
          </cell>
          <cell r="F4022">
            <v>6</v>
          </cell>
          <cell r="G4022" t="str">
            <v>1.5 lt x 6</v>
          </cell>
          <cell r="H4022" t="str">
            <v>U</v>
          </cell>
          <cell r="I4022" t="str">
            <v>France</v>
          </cell>
          <cell r="J4022" t="str">
            <v>France</v>
          </cell>
          <cell r="K4022" t="str">
            <v>Rhône Valley</v>
          </cell>
          <cell r="M4022" t="str">
            <v>Best</v>
          </cell>
          <cell r="N4022">
            <v>30.928999999999998</v>
          </cell>
          <cell r="O4022">
            <v>6.4124999999999996</v>
          </cell>
        </row>
        <row r="4023">
          <cell r="B4023">
            <v>45277</v>
          </cell>
          <cell r="C4023" t="str">
            <v>ORG CDR VIL CHAMPAUVIN 21 75X6</v>
          </cell>
          <cell r="D4023" t="str">
            <v>Cotes du Rhone Villages Organic Les Champauvins Domaine Grand Veneur 2021</v>
          </cell>
          <cell r="E4023" t="str">
            <v>EA</v>
          </cell>
          <cell r="F4023">
            <v>6</v>
          </cell>
          <cell r="G4023" t="str">
            <v>75 cl x 6</v>
          </cell>
          <cell r="H4023" t="str">
            <v>S</v>
          </cell>
          <cell r="I4023" t="str">
            <v>France</v>
          </cell>
          <cell r="J4023" t="str">
            <v>France</v>
          </cell>
          <cell r="K4023" t="str">
            <v>Rhône Valley</v>
          </cell>
          <cell r="M4023" t="str">
            <v>Better</v>
          </cell>
          <cell r="N4023">
            <v>5.6520000000000001</v>
          </cell>
          <cell r="O4023">
            <v>2.6718999999999999</v>
          </cell>
        </row>
        <row r="4024">
          <cell r="B4024">
            <v>72471</v>
          </cell>
          <cell r="C4024" t="str">
            <v>ORG JAUME LIRAC ROUGE 75X6</v>
          </cell>
          <cell r="D4024" t="str">
            <v>Alain Jaume Lirac Rouge Clos de Sixte</v>
          </cell>
          <cell r="E4024" t="str">
            <v>EA</v>
          </cell>
          <cell r="F4024">
            <v>6</v>
          </cell>
          <cell r="G4024" t="str">
            <v>75 cl x 6</v>
          </cell>
          <cell r="H4024" t="str">
            <v>U</v>
          </cell>
          <cell r="I4024" t="str">
            <v>France</v>
          </cell>
          <cell r="J4024" t="str">
            <v>France</v>
          </cell>
          <cell r="K4024" t="str">
            <v>Rhône Valley</v>
          </cell>
          <cell r="M4024" t="str">
            <v>Better</v>
          </cell>
          <cell r="N4024">
            <v>5.7298</v>
          </cell>
          <cell r="O4024">
            <v>3.2063000000000001</v>
          </cell>
        </row>
        <row r="4025">
          <cell r="B4025">
            <v>74005</v>
          </cell>
          <cell r="C4025" t="str">
            <v>ORG CDR VIL CHAMPAUVIN 17 75X6</v>
          </cell>
          <cell r="D4025" t="str">
            <v>Cotes du Rhone Villages Les Champauvins Domaine Grand Veneur 2017</v>
          </cell>
          <cell r="E4025" t="str">
            <v>EA</v>
          </cell>
          <cell r="F4025">
            <v>6</v>
          </cell>
          <cell r="G4025" t="str">
            <v>75 cl x 6</v>
          </cell>
          <cell r="H4025" t="str">
            <v>U</v>
          </cell>
          <cell r="I4025" t="str">
            <v>France</v>
          </cell>
          <cell r="J4025" t="str">
            <v>France</v>
          </cell>
          <cell r="K4025" t="str">
            <v>Rhône Valley</v>
          </cell>
          <cell r="M4025" t="str">
            <v>Better</v>
          </cell>
          <cell r="N4025">
            <v>4.8521999999999998</v>
          </cell>
          <cell r="O4025">
            <v>2.6718999999999999</v>
          </cell>
        </row>
        <row r="4026">
          <cell r="B4026">
            <v>75098</v>
          </cell>
          <cell r="C4026" t="str">
            <v>ORG VENEUR VV 19 75X6</v>
          </cell>
          <cell r="D4026" t="str">
            <v>Domaine Grand Veneur Vieilles Vignes Chateaueuf-du-Pape Alain Jaume 2019 75cl</v>
          </cell>
          <cell r="E4026" t="str">
            <v>EA</v>
          </cell>
          <cell r="F4026">
            <v>6</v>
          </cell>
          <cell r="G4026" t="str">
            <v>75 cl x 6</v>
          </cell>
          <cell r="H4026" t="str">
            <v>U</v>
          </cell>
          <cell r="I4026" t="str">
            <v>France</v>
          </cell>
          <cell r="J4026" t="str">
            <v>France</v>
          </cell>
          <cell r="K4026" t="str">
            <v>Rhône Valley</v>
          </cell>
          <cell r="M4026" t="str">
            <v>Best</v>
          </cell>
          <cell r="N4026">
            <v>30.565799999999999</v>
          </cell>
          <cell r="O4026">
            <v>2.6718999999999999</v>
          </cell>
        </row>
        <row r="4027">
          <cell r="B4027">
            <v>75100</v>
          </cell>
          <cell r="C4027" t="str">
            <v>ORG VENEUR ORIGINES 19 75X6</v>
          </cell>
          <cell r="D4027" t="str">
            <v>Domaine Grand Veneur Les Origines Chateaueuf-du-Pape Alain Jaume 2019 75cl</v>
          </cell>
          <cell r="E4027" t="str">
            <v>EA</v>
          </cell>
          <cell r="F4027">
            <v>6</v>
          </cell>
          <cell r="G4027" t="str">
            <v>75 cl x 6</v>
          </cell>
          <cell r="H4027" t="str">
            <v>U</v>
          </cell>
          <cell r="I4027" t="str">
            <v>France</v>
          </cell>
          <cell r="J4027" t="str">
            <v>France</v>
          </cell>
          <cell r="K4027" t="str">
            <v>Rhône Valley</v>
          </cell>
          <cell r="M4027" t="str">
            <v>Best</v>
          </cell>
          <cell r="N4027">
            <v>17.6189</v>
          </cell>
          <cell r="O4027">
            <v>2.6718999999999999</v>
          </cell>
        </row>
        <row r="4028">
          <cell r="B4028">
            <v>75316</v>
          </cell>
          <cell r="C4028" t="str">
            <v>ORG CDR VIL CHAMPAUVIN 19 75X6</v>
          </cell>
          <cell r="D4028" t="str">
            <v xml:space="preserve">Cotes du Rhone Villages Organic Les Champauvins Domaine Grand Veneur 2019
</v>
          </cell>
          <cell r="E4028" t="str">
            <v>EA</v>
          </cell>
          <cell r="F4028">
            <v>6</v>
          </cell>
          <cell r="G4028" t="str">
            <v>75 cl x 6</v>
          </cell>
          <cell r="H4028" t="str">
            <v>U</v>
          </cell>
          <cell r="I4028" t="str">
            <v>France</v>
          </cell>
          <cell r="J4028" t="str">
            <v>France</v>
          </cell>
          <cell r="K4028" t="str">
            <v>Rhône Valley</v>
          </cell>
          <cell r="M4028" t="str">
            <v>Better</v>
          </cell>
          <cell r="N4028">
            <v>5.6520000000000001</v>
          </cell>
          <cell r="O4028">
            <v>2.6718999999999999</v>
          </cell>
        </row>
        <row r="4029">
          <cell r="B4029">
            <v>4264317</v>
          </cell>
          <cell r="C4029" t="str">
            <v>ORG CNDP ROUGE VENEUR 17 75X6</v>
          </cell>
          <cell r="D4029" t="str">
            <v>Chateauneuf du Pape Rouge Domaine Grand Veneur 'Le Miocene' 2017</v>
          </cell>
          <cell r="E4029" t="str">
            <v>EA</v>
          </cell>
          <cell r="F4029">
            <v>6</v>
          </cell>
          <cell r="G4029" t="str">
            <v>75 cl x 6</v>
          </cell>
          <cell r="H4029" t="str">
            <v>U</v>
          </cell>
          <cell r="I4029" t="str">
            <v>France</v>
          </cell>
          <cell r="J4029" t="str">
            <v>France</v>
          </cell>
          <cell r="K4029" t="str">
            <v>Rhône Valley</v>
          </cell>
          <cell r="M4029" t="str">
            <v>Best</v>
          </cell>
          <cell r="N4029">
            <v>13.074</v>
          </cell>
          <cell r="O4029">
            <v>2.6718999999999999</v>
          </cell>
        </row>
        <row r="4030">
          <cell r="B4030">
            <v>4264318</v>
          </cell>
          <cell r="C4030" t="str">
            <v>FW ORG CNDP RGE VENEUR 18 75X6</v>
          </cell>
          <cell r="D4030" t="str">
            <v>Chateauneuf du Pape Rouge Domaine Grand Veneur 'Le Miocene' 2018 Organic</v>
          </cell>
          <cell r="E4030" t="str">
            <v>EA</v>
          </cell>
          <cell r="F4030">
            <v>6</v>
          </cell>
          <cell r="G4030" t="str">
            <v>75 cl x 6</v>
          </cell>
          <cell r="H4030" t="str">
            <v>U</v>
          </cell>
          <cell r="I4030" t="str">
            <v>France</v>
          </cell>
          <cell r="J4030" t="str">
            <v>France</v>
          </cell>
          <cell r="K4030" t="str">
            <v>Rhône Valley</v>
          </cell>
          <cell r="M4030" t="str">
            <v>Best</v>
          </cell>
          <cell r="N4030">
            <v>12.7719</v>
          </cell>
          <cell r="O4030">
            <v>2.6718999999999999</v>
          </cell>
        </row>
        <row r="4031">
          <cell r="B4031">
            <v>4264319</v>
          </cell>
          <cell r="C4031" t="str">
            <v>ORG CNDP ROUGE VENEUR 19 75X6</v>
          </cell>
          <cell r="D4031" t="str">
            <v>Chateauneuf du Pape Rouge Domaine Grand Veneur 'Le Miocene' 2019 Organic</v>
          </cell>
          <cell r="E4031" t="str">
            <v>EA</v>
          </cell>
          <cell r="F4031">
            <v>6</v>
          </cell>
          <cell r="G4031" t="str">
            <v>75 cl x 6</v>
          </cell>
          <cell r="H4031" t="str">
            <v>U</v>
          </cell>
          <cell r="I4031" t="str">
            <v>France</v>
          </cell>
          <cell r="J4031" t="str">
            <v>France</v>
          </cell>
          <cell r="K4031" t="str">
            <v>Rhône Valley</v>
          </cell>
          <cell r="M4031" t="str">
            <v>Best</v>
          </cell>
          <cell r="N4031">
            <v>13.454000000000001</v>
          </cell>
          <cell r="O4031">
            <v>3.2063000000000001</v>
          </cell>
        </row>
        <row r="4032">
          <cell r="B4032">
            <v>4264320</v>
          </cell>
          <cell r="C4032" t="str">
            <v>FW ORG CNDP RGE VENEUR 20 75X6</v>
          </cell>
          <cell r="D4032" t="str">
            <v>Chateauneuf du Pape Rouge Domaine Grand Veneur 'Le Miocene' 2020 Organic</v>
          </cell>
          <cell r="E4032" t="str">
            <v>EA</v>
          </cell>
          <cell r="F4032">
            <v>6</v>
          </cell>
          <cell r="G4032" t="str">
            <v>75 cl x 6</v>
          </cell>
          <cell r="H4032" t="str">
            <v>U</v>
          </cell>
          <cell r="I4032" t="str">
            <v>France</v>
          </cell>
          <cell r="J4032" t="str">
            <v>France</v>
          </cell>
          <cell r="K4032" t="str">
            <v>Rhône Valley</v>
          </cell>
          <cell r="M4032" t="str">
            <v>Best</v>
          </cell>
          <cell r="N4032">
            <v>14.659800000000001</v>
          </cell>
          <cell r="O4032">
            <v>3.2063000000000001</v>
          </cell>
        </row>
        <row r="4033">
          <cell r="B4033">
            <v>4264321</v>
          </cell>
          <cell r="C4033" t="str">
            <v>ORG CNDP ROUGE VENEUR 21 75X6</v>
          </cell>
          <cell r="D4033" t="str">
            <v>Chateauneuf du Pape Rouge Domaine Grand Veneur 'Le Miocene' 2021 Organic</v>
          </cell>
          <cell r="E4033" t="str">
            <v>EA</v>
          </cell>
          <cell r="F4033">
            <v>6</v>
          </cell>
          <cell r="G4033" t="str">
            <v>75 cl x 6</v>
          </cell>
          <cell r="H4033" t="str">
            <v>U</v>
          </cell>
          <cell r="I4033" t="str">
            <v>France</v>
          </cell>
          <cell r="J4033" t="str">
            <v>France</v>
          </cell>
          <cell r="K4033" t="str">
            <v>Rhône Valley</v>
          </cell>
          <cell r="M4033" t="str">
            <v>Best</v>
          </cell>
          <cell r="N4033">
            <v>14.687099999999999</v>
          </cell>
          <cell r="O4033">
            <v>2.6718999999999999</v>
          </cell>
        </row>
        <row r="4034">
          <cell r="B4034">
            <v>4264322</v>
          </cell>
          <cell r="C4034" t="str">
            <v>ORG CNDP ROUGE VENEUR 22 75X6</v>
          </cell>
          <cell r="D4034" t="str">
            <v>Chateauneuf du Pape Rouge Domaine Grand Veneur 'Le Miocene' 2022 Organic</v>
          </cell>
          <cell r="E4034" t="str">
            <v>EA</v>
          </cell>
          <cell r="F4034">
            <v>6</v>
          </cell>
          <cell r="G4034" t="str">
            <v>75 cl x 6</v>
          </cell>
          <cell r="H4034" t="str">
            <v>S</v>
          </cell>
          <cell r="I4034" t="str">
            <v>France</v>
          </cell>
          <cell r="J4034" t="str">
            <v>France</v>
          </cell>
          <cell r="K4034" t="str">
            <v>Rhône Valley</v>
          </cell>
          <cell r="M4034" t="str">
            <v>Best</v>
          </cell>
          <cell r="N4034">
            <v>14.732200000000001</v>
          </cell>
          <cell r="O4034">
            <v>3.3130999999999999</v>
          </cell>
        </row>
        <row r="4035">
          <cell r="B4035">
            <v>7461619</v>
          </cell>
          <cell r="C4035" t="str">
            <v>FW ORG VENEUR CNDP BLC 19 75X6</v>
          </cell>
          <cell r="D4035" t="str">
            <v>Chateauneuf-du-Pape Blanc Domaine Grand Veneur 'Le Miocene' 2019</v>
          </cell>
          <cell r="E4035" t="str">
            <v>EA</v>
          </cell>
          <cell r="F4035">
            <v>6</v>
          </cell>
          <cell r="G4035" t="str">
            <v>75 cl x 6</v>
          </cell>
          <cell r="H4035" t="str">
            <v>S</v>
          </cell>
          <cell r="I4035" t="str">
            <v>France</v>
          </cell>
          <cell r="J4035" t="str">
            <v>France</v>
          </cell>
          <cell r="K4035" t="str">
            <v>Rhône Valley</v>
          </cell>
          <cell r="M4035" t="str">
            <v>Best</v>
          </cell>
          <cell r="N4035">
            <v>14.687099999999999</v>
          </cell>
          <cell r="O4035">
            <v>2.6718999999999999</v>
          </cell>
        </row>
        <row r="4036">
          <cell r="B4036">
            <v>68466</v>
          </cell>
          <cell r="C4036" t="str">
            <v>FW LECLAPART L'ASTRE 13 75X6</v>
          </cell>
          <cell r="D4036" t="str">
            <v>David Leclapart Cuvee L'Astre Blanc de Noirs 2013</v>
          </cell>
          <cell r="E4036" t="str">
            <v>EA</v>
          </cell>
          <cell r="F4036">
            <v>6</v>
          </cell>
          <cell r="G4036" t="str">
            <v>75 cl x 6</v>
          </cell>
          <cell r="H4036" t="str">
            <v>U</v>
          </cell>
          <cell r="I4036" t="str">
            <v>France</v>
          </cell>
          <cell r="J4036" t="str">
            <v>France</v>
          </cell>
          <cell r="K4036" t="str">
            <v>Champagne</v>
          </cell>
          <cell r="M4036" t="str">
            <v>Fine Wine</v>
          </cell>
          <cell r="N4036">
            <v>60.318199999999997</v>
          </cell>
          <cell r="O4036">
            <v>2.6718999999999999</v>
          </cell>
        </row>
        <row r="4037">
          <cell r="B4037">
            <v>68467</v>
          </cell>
          <cell r="C4037" t="str">
            <v>FW LECLAPART L'APOTRE 11 75X6</v>
          </cell>
          <cell r="D4037" t="str">
            <v>David Leclapart Cuvee L'Apotre Blanc de Blancs 2011</v>
          </cell>
          <cell r="E4037" t="str">
            <v>EA</v>
          </cell>
          <cell r="F4037">
            <v>6</v>
          </cell>
          <cell r="G4037" t="str">
            <v>75 cl x 6</v>
          </cell>
          <cell r="H4037" t="str">
            <v>U</v>
          </cell>
          <cell r="I4037" t="str">
            <v>France</v>
          </cell>
          <cell r="J4037" t="str">
            <v>France</v>
          </cell>
          <cell r="K4037" t="str">
            <v>Champagne</v>
          </cell>
          <cell r="M4037" t="str">
            <v>Fine Wine</v>
          </cell>
          <cell r="N4037">
            <v>64.787000000000006</v>
          </cell>
          <cell r="O4037">
            <v>2.6718999999999999</v>
          </cell>
        </row>
        <row r="4038">
          <cell r="B4038">
            <v>45411</v>
          </cell>
          <cell r="C4038" t="str">
            <v>GALLOIS GEV 1ER GOULET 22 75X6</v>
          </cell>
          <cell r="D4038" t="str">
            <v>Gevrey Chambertain 1er Cru Les Goulots Domaine Gallois 2022</v>
          </cell>
          <cell r="E4038" t="str">
            <v>EA</v>
          </cell>
          <cell r="F4038">
            <v>6</v>
          </cell>
          <cell r="G4038" t="str">
            <v>75 cl x 6</v>
          </cell>
          <cell r="H4038" t="str">
            <v>S</v>
          </cell>
          <cell r="I4038" t="str">
            <v>France</v>
          </cell>
          <cell r="J4038" t="str">
            <v>France</v>
          </cell>
          <cell r="K4038" t="str">
            <v>Burgundy</v>
          </cell>
          <cell r="L4038" t="str">
            <v>Still Red</v>
          </cell>
          <cell r="M4038" t="str">
            <v>Fine Wine</v>
          </cell>
          <cell r="N4038">
            <v>54.8626</v>
          </cell>
          <cell r="O4038">
            <v>2.6718999999999999</v>
          </cell>
        </row>
        <row r="4039">
          <cell r="B4039">
            <v>45412</v>
          </cell>
          <cell r="C4039" t="str">
            <v>GALLOIS GEVREY 22 75X6</v>
          </cell>
          <cell r="D4039" t="str">
            <v>Gevrey Chambertin Vielles Vignes Domaine Gallois 2022</v>
          </cell>
          <cell r="E4039" t="str">
            <v>EA</v>
          </cell>
          <cell r="F4039">
            <v>6</v>
          </cell>
          <cell r="G4039" t="str">
            <v>75 cl x 6</v>
          </cell>
          <cell r="H4039" t="str">
            <v>S</v>
          </cell>
          <cell r="I4039" t="str">
            <v>France</v>
          </cell>
          <cell r="J4039" t="str">
            <v>France</v>
          </cell>
          <cell r="K4039" t="str">
            <v>Burgundy</v>
          </cell>
          <cell r="L4039" t="str">
            <v>Still Red</v>
          </cell>
          <cell r="M4039" t="str">
            <v>Limited Allocation</v>
          </cell>
          <cell r="N4039">
            <v>29.423999999999999</v>
          </cell>
          <cell r="O4039">
            <v>2.6718999999999999</v>
          </cell>
        </row>
        <row r="4040">
          <cell r="B4040">
            <v>45668</v>
          </cell>
          <cell r="C4040" t="str">
            <v>FW GALLOIS CHARM CHAMBE22 75X6</v>
          </cell>
          <cell r="D4040" t="str">
            <v>Domaine Gallois Charmes-Chambertin Grand cru 2022</v>
          </cell>
          <cell r="E4040" t="str">
            <v>EA</v>
          </cell>
          <cell r="F4040">
            <v>6</v>
          </cell>
          <cell r="G4040" t="str">
            <v>75 cl x 6</v>
          </cell>
          <cell r="H4040" t="str">
            <v>U</v>
          </cell>
          <cell r="I4040" t="str">
            <v>France</v>
          </cell>
          <cell r="J4040" t="str">
            <v>France</v>
          </cell>
          <cell r="K4040" t="str">
            <v>France</v>
          </cell>
          <cell r="L4040" t="str">
            <v>Still Red</v>
          </cell>
          <cell r="M4040" t="str">
            <v>Fine Wine</v>
          </cell>
          <cell r="N4040">
            <v>128.1463</v>
          </cell>
          <cell r="O4040">
            <v>2.6718999999999999</v>
          </cell>
        </row>
        <row r="4041">
          <cell r="B4041">
            <v>69215</v>
          </cell>
          <cell r="C4041" t="str">
            <v>GALLOIS GEVREY 12 75X6</v>
          </cell>
          <cell r="D4041" t="str">
            <v>Gevrey Chambertin Domaine Gallois 2012</v>
          </cell>
          <cell r="E4041" t="str">
            <v>EA</v>
          </cell>
          <cell r="F4041">
            <v>6</v>
          </cell>
          <cell r="G4041" t="str">
            <v>75 cl x 6</v>
          </cell>
          <cell r="H4041" t="str">
            <v>U</v>
          </cell>
          <cell r="I4041" t="str">
            <v>France</v>
          </cell>
          <cell r="J4041" t="str">
            <v>France</v>
          </cell>
          <cell r="K4041" t="str">
            <v>Burgundy</v>
          </cell>
          <cell r="L4041" t="str">
            <v>Still Red</v>
          </cell>
          <cell r="M4041" t="str">
            <v>Limited Allocation</v>
          </cell>
          <cell r="N4041">
            <v>24.211500000000001</v>
          </cell>
          <cell r="O4041">
            <v>2.6718999999999999</v>
          </cell>
        </row>
        <row r="4042">
          <cell r="B4042">
            <v>74647</v>
          </cell>
          <cell r="C4042" t="str">
            <v>GALLOIS GEVREY 17 75X6</v>
          </cell>
          <cell r="D4042" t="str">
            <v>Gevrey Chambertin Domaine Gallois 2017</v>
          </cell>
          <cell r="E4042" t="str">
            <v>EA</v>
          </cell>
          <cell r="F4042">
            <v>6</v>
          </cell>
          <cell r="G4042" t="str">
            <v>75 cl x 6</v>
          </cell>
          <cell r="H4042" t="str">
            <v>U</v>
          </cell>
          <cell r="I4042" t="str">
            <v>France</v>
          </cell>
          <cell r="J4042" t="str">
            <v>France</v>
          </cell>
          <cell r="K4042" t="str">
            <v>Burgundy</v>
          </cell>
          <cell r="L4042" t="str">
            <v>Still Red</v>
          </cell>
          <cell r="M4042" t="str">
            <v>Limited Allocation</v>
          </cell>
          <cell r="N4042">
            <v>26.792400000000001</v>
          </cell>
          <cell r="O4042">
            <v>2.6718999999999999</v>
          </cell>
        </row>
        <row r="4043">
          <cell r="B4043">
            <v>70749</v>
          </cell>
          <cell r="C4043" t="str">
            <v>GAL TIBOR TITI BIKAVER 75x6</v>
          </cell>
          <cell r="D4043" t="str">
            <v>Gál Tibor Titi Egri Bikavér, Eger</v>
          </cell>
          <cell r="E4043" t="str">
            <v>EA</v>
          </cell>
          <cell r="F4043">
            <v>6</v>
          </cell>
          <cell r="G4043" t="str">
            <v>75 cl x 6</v>
          </cell>
          <cell r="H4043" t="str">
            <v>U</v>
          </cell>
          <cell r="I4043" t="str">
            <v>Hungary</v>
          </cell>
          <cell r="J4043" t="str">
            <v>Hungary</v>
          </cell>
          <cell r="K4043" t="str">
            <v>Hungary</v>
          </cell>
          <cell r="M4043" t="str">
            <v>Good</v>
          </cell>
          <cell r="N4043">
            <v>4.2515000000000001</v>
          </cell>
          <cell r="O4043">
            <v>2.6718999999999999</v>
          </cell>
        </row>
        <row r="4044">
          <cell r="B4044">
            <v>70750</v>
          </cell>
          <cell r="C4044" t="str">
            <v>GAL TIBOR EGRI CSILAG 75X6</v>
          </cell>
          <cell r="D4044" t="str">
            <v>Gál Tibor Egri Csillag, Eger</v>
          </cell>
          <cell r="E4044" t="str">
            <v>EA</v>
          </cell>
          <cell r="F4044">
            <v>6</v>
          </cell>
          <cell r="G4044" t="str">
            <v>75 cl x 6</v>
          </cell>
          <cell r="H4044" t="str">
            <v>U</v>
          </cell>
          <cell r="I4044" t="str">
            <v>Hungary</v>
          </cell>
          <cell r="J4044" t="str">
            <v>Hungary</v>
          </cell>
          <cell r="K4044" t="str">
            <v>Hungary</v>
          </cell>
          <cell r="M4044" t="str">
            <v>Good</v>
          </cell>
          <cell r="N4044">
            <v>3.3451</v>
          </cell>
          <cell r="O4044">
            <v>2.6718999999999999</v>
          </cell>
        </row>
        <row r="4045">
          <cell r="B4045">
            <v>41624</v>
          </cell>
          <cell r="C4045" t="str">
            <v>XANADU STEVENS ROAD CHARD 75X6</v>
          </cell>
          <cell r="D4045" t="str">
            <v>Xanadu Stevens Road Chardonnay 2019</v>
          </cell>
          <cell r="E4045" t="str">
            <v>EA</v>
          </cell>
          <cell r="F4045">
            <v>6</v>
          </cell>
          <cell r="G4045" t="str">
            <v>75 cl x 6</v>
          </cell>
          <cell r="H4045" t="str">
            <v>U</v>
          </cell>
          <cell r="I4045" t="str">
            <v>Australia</v>
          </cell>
          <cell r="J4045" t="str">
            <v>Australia</v>
          </cell>
          <cell r="K4045" t="str">
            <v>Western Australia</v>
          </cell>
          <cell r="L4045" t="str">
            <v>Still White</v>
          </cell>
          <cell r="M4045" t="str">
            <v>Fine Wine</v>
          </cell>
          <cell r="N4045">
            <v>18.429300000000001</v>
          </cell>
          <cell r="O4045">
            <v>2.6718999999999999</v>
          </cell>
        </row>
        <row r="4046">
          <cell r="B4046">
            <v>73704</v>
          </cell>
          <cell r="C4046" t="str">
            <v>XANADU STEVENS CAB SAUV15 75X6</v>
          </cell>
          <cell r="D4046" t="str">
            <v>Xanadu Stevens Road Cabernet Sauvignon 2015</v>
          </cell>
          <cell r="E4046" t="str">
            <v>EA</v>
          </cell>
          <cell r="F4046">
            <v>6</v>
          </cell>
          <cell r="G4046" t="str">
            <v>75 cl x 6</v>
          </cell>
          <cell r="H4046" t="str">
            <v>U</v>
          </cell>
          <cell r="I4046" t="str">
            <v>Australia</v>
          </cell>
          <cell r="J4046" t="str">
            <v>Australia</v>
          </cell>
          <cell r="K4046" t="str">
            <v>Western Australia</v>
          </cell>
          <cell r="L4046" t="str">
            <v>Still Red</v>
          </cell>
          <cell r="M4046" t="str">
            <v>Limited Allocation</v>
          </cell>
          <cell r="N4046">
            <v>18.519300000000001</v>
          </cell>
          <cell r="O4046">
            <v>2.6718999999999999</v>
          </cell>
        </row>
        <row r="4047">
          <cell r="B4047">
            <v>7328818</v>
          </cell>
          <cell r="C4047" t="str">
            <v>IVY THE GRANDE ROSE 18 75X6</v>
          </cell>
          <cell r="D4047" t="str">
            <v>The Ivy Le Grand Rose Imperiale Cotes de Provence 2018</v>
          </cell>
          <cell r="E4047" t="str">
            <v>EA</v>
          </cell>
          <cell r="F4047">
            <v>6</v>
          </cell>
          <cell r="G4047" t="str">
            <v>75 cl x 6</v>
          </cell>
          <cell r="H4047" t="str">
            <v>U</v>
          </cell>
          <cell r="I4047" t="str">
            <v>France</v>
          </cell>
          <cell r="J4047" t="str">
            <v>France</v>
          </cell>
          <cell r="K4047" t="str">
            <v>Provence</v>
          </cell>
          <cell r="L4047" t="str">
            <v>Still Rose</v>
          </cell>
          <cell r="M4047" t="str">
            <v>Better</v>
          </cell>
          <cell r="N4047">
            <v>5.5446</v>
          </cell>
          <cell r="O4047">
            <v>2.6718999999999999</v>
          </cell>
        </row>
        <row r="4048">
          <cell r="B4048">
            <v>7271418</v>
          </cell>
          <cell r="C4048" t="str">
            <v>IVY THE GRAND ROSE 18 600X1</v>
          </cell>
          <cell r="D4048" t="str">
            <v>The Ivy Le Grand Rosé Imperiale Cotes de Provence 2018</v>
          </cell>
          <cell r="E4048" t="str">
            <v>CS</v>
          </cell>
          <cell r="F4048">
            <v>1</v>
          </cell>
          <cell r="G4048" t="str">
            <v>6 lt x 1</v>
          </cell>
          <cell r="H4048" t="str">
            <v>U</v>
          </cell>
          <cell r="I4048" t="str">
            <v>France</v>
          </cell>
          <cell r="J4048" t="str">
            <v>France</v>
          </cell>
          <cell r="K4048" t="str">
            <v>Provence</v>
          </cell>
          <cell r="L4048" t="str">
            <v>Still Rose</v>
          </cell>
          <cell r="M4048" t="str">
            <v>Better</v>
          </cell>
          <cell r="N4048">
            <v>87.108199999999997</v>
          </cell>
          <cell r="O4048">
            <v>21.375</v>
          </cell>
        </row>
        <row r="4049">
          <cell r="B4049">
            <v>7126317</v>
          </cell>
          <cell r="C4049" t="str">
            <v>IVY THE GRANDE ROSE 17 150X3</v>
          </cell>
          <cell r="D4049" t="str">
            <v>The Ivy Le Grand Rosé Imperiale Cotes de Provence 2017</v>
          </cell>
          <cell r="E4049" t="str">
            <v>EA</v>
          </cell>
          <cell r="F4049">
            <v>3</v>
          </cell>
          <cell r="G4049" t="str">
            <v>150cl x 3</v>
          </cell>
          <cell r="H4049" t="str">
            <v>U</v>
          </cell>
          <cell r="I4049" t="str">
            <v>France</v>
          </cell>
          <cell r="J4049" t="str">
            <v>France</v>
          </cell>
          <cell r="K4049" t="str">
            <v>Provence</v>
          </cell>
          <cell r="L4049" t="str">
            <v>Still Rose</v>
          </cell>
          <cell r="M4049" t="str">
            <v>Better</v>
          </cell>
          <cell r="N4049">
            <v>12.465</v>
          </cell>
          <cell r="O4049">
            <v>5.3437999999999999</v>
          </cell>
        </row>
        <row r="4050">
          <cell r="B4050">
            <v>31092</v>
          </cell>
          <cell r="C4050" t="str">
            <v>JACQUART BRUT MOSAIQUE 75x6</v>
          </cell>
          <cell r="D4050" t="str">
            <v>Jacquart Brut Mosaïque</v>
          </cell>
          <cell r="E4050" t="str">
            <v>EA</v>
          </cell>
          <cell r="F4050">
            <v>6</v>
          </cell>
          <cell r="G4050" t="str">
            <v>75 cl x 6</v>
          </cell>
          <cell r="H4050" t="str">
            <v>U</v>
          </cell>
          <cell r="I4050" t="str">
            <v>France</v>
          </cell>
          <cell r="J4050" t="str">
            <v>France</v>
          </cell>
          <cell r="K4050" t="str">
            <v>Champagne</v>
          </cell>
          <cell r="L4050" t="str">
            <v>Champagne White</v>
          </cell>
          <cell r="M4050" t="str">
            <v>Good</v>
          </cell>
          <cell r="N4050">
            <v>15.3409</v>
          </cell>
          <cell r="O4050">
            <v>2.6718999999999999</v>
          </cell>
        </row>
        <row r="4051">
          <cell r="B4051">
            <v>31093</v>
          </cell>
          <cell r="C4051" t="str">
            <v>JACQUART ROSE MOSAIQUE 75x6</v>
          </cell>
          <cell r="D4051" t="str">
            <v>Jacquart Brut Mosaïque Rosé</v>
          </cell>
          <cell r="E4051" t="str">
            <v>EA</v>
          </cell>
          <cell r="F4051">
            <v>6</v>
          </cell>
          <cell r="G4051" t="str">
            <v>75 cl x 6</v>
          </cell>
          <cell r="H4051" t="str">
            <v>U</v>
          </cell>
          <cell r="I4051" t="str">
            <v>France</v>
          </cell>
          <cell r="J4051" t="str">
            <v>France</v>
          </cell>
          <cell r="K4051" t="str">
            <v>Champagne</v>
          </cell>
          <cell r="L4051" t="str">
            <v>Champagne Rose</v>
          </cell>
          <cell r="M4051" t="str">
            <v>Better</v>
          </cell>
          <cell r="N4051">
            <v>19.055299999999999</v>
          </cell>
          <cell r="O4051">
            <v>2.6718999999999999</v>
          </cell>
        </row>
        <row r="4052">
          <cell r="B4052">
            <v>31635</v>
          </cell>
          <cell r="C4052" t="str">
            <v>JACQUART BRUT MOSAIQUE 37.5X12</v>
          </cell>
          <cell r="D4052" t="str">
            <v>Champagne Jacquart Brut Mosaique</v>
          </cell>
          <cell r="E4052" t="str">
            <v>EA</v>
          </cell>
          <cell r="F4052">
            <v>12</v>
          </cell>
          <cell r="G4052" t="str">
            <v>37.5 cl x 12</v>
          </cell>
          <cell r="H4052" t="str">
            <v>U</v>
          </cell>
          <cell r="I4052" t="str">
            <v>France</v>
          </cell>
          <cell r="J4052" t="str">
            <v>France</v>
          </cell>
          <cell r="K4052" t="str">
            <v>Champagne</v>
          </cell>
          <cell r="L4052" t="str">
            <v>Sparkling White</v>
          </cell>
          <cell r="M4052" t="str">
            <v>Good</v>
          </cell>
          <cell r="N4052">
            <v>9.1580999999999992</v>
          </cell>
          <cell r="O4052">
            <v>1.3359000000000001</v>
          </cell>
        </row>
        <row r="4053">
          <cell r="B4053">
            <v>31748</v>
          </cell>
          <cell r="C4053" t="str">
            <v>JACQUART MOSAIQUE BRUT 150X3</v>
          </cell>
          <cell r="D4053" t="str">
            <v>Champagne Jacquart Brut Mosaique</v>
          </cell>
          <cell r="E4053" t="str">
            <v>EA</v>
          </cell>
          <cell r="F4053">
            <v>3</v>
          </cell>
          <cell r="G4053" t="str">
            <v>150cl x 3</v>
          </cell>
          <cell r="H4053" t="str">
            <v>U</v>
          </cell>
          <cell r="I4053" t="str">
            <v>France</v>
          </cell>
          <cell r="J4053" t="str">
            <v>France</v>
          </cell>
          <cell r="K4053" t="str">
            <v>Champagne</v>
          </cell>
          <cell r="L4053" t="str">
            <v>Still White</v>
          </cell>
          <cell r="M4053" t="str">
            <v>Good</v>
          </cell>
          <cell r="N4053">
            <v>32.161000000000001</v>
          </cell>
          <cell r="O4053">
            <v>5.3437999999999999</v>
          </cell>
        </row>
        <row r="4054">
          <cell r="B4054">
            <v>35424</v>
          </cell>
          <cell r="C4054" t="str">
            <v>GRAHAMS 10 YO 4.5LX1</v>
          </cell>
          <cell r="D4054" t="str">
            <v>Grahams 10 YO</v>
          </cell>
          <cell r="E4054" t="str">
            <v>CS</v>
          </cell>
          <cell r="F4054">
            <v>1</v>
          </cell>
          <cell r="G4054" t="str">
            <v>4.5 lt x 1</v>
          </cell>
          <cell r="H4054" t="str">
            <v>S</v>
          </cell>
          <cell r="I4054" t="str">
            <v>Portugal</v>
          </cell>
          <cell r="J4054" t="str">
            <v>Portugal</v>
          </cell>
          <cell r="K4054" t="str">
            <v>Portugal</v>
          </cell>
          <cell r="M4054" t="str">
            <v>Best</v>
          </cell>
          <cell r="N4054">
            <v>123.22</v>
          </cell>
          <cell r="O4054">
            <v>25.65</v>
          </cell>
        </row>
        <row r="4055">
          <cell r="B4055">
            <v>31363</v>
          </cell>
          <cell r="C4055" t="str">
            <v>THREE CHOIRS CLASSIC CUVE 75x6</v>
          </cell>
          <cell r="D4055" t="str">
            <v>Three Choirs Classic Cuvee, England</v>
          </cell>
          <cell r="E4055" t="str">
            <v>EA</v>
          </cell>
          <cell r="F4055">
            <v>6</v>
          </cell>
          <cell r="G4055" t="str">
            <v>75 cl x 6</v>
          </cell>
          <cell r="H4055" t="str">
            <v>U</v>
          </cell>
          <cell r="I4055" t="str">
            <v>United Kingdom</v>
          </cell>
          <cell r="J4055" t="str">
            <v>England</v>
          </cell>
          <cell r="K4055" t="str">
            <v>England</v>
          </cell>
          <cell r="M4055" t="str">
            <v>Better</v>
          </cell>
          <cell r="N4055">
            <v>9.8476999999999997</v>
          </cell>
          <cell r="O4055">
            <v>2.6718999999999999</v>
          </cell>
        </row>
        <row r="4056">
          <cell r="B4056">
            <v>31364</v>
          </cell>
          <cell r="C4056" t="str">
            <v>THREE CHOIRS HOUSE DRY 75x6</v>
          </cell>
          <cell r="D4056" t="str">
            <v>Three Choirs House Dry, England</v>
          </cell>
          <cell r="E4056" t="str">
            <v>EA</v>
          </cell>
          <cell r="F4056">
            <v>6</v>
          </cell>
          <cell r="G4056" t="str">
            <v>75 cl x 6</v>
          </cell>
          <cell r="H4056" t="str">
            <v>U</v>
          </cell>
          <cell r="I4056" t="str">
            <v>United Kingdom</v>
          </cell>
          <cell r="J4056" t="str">
            <v>England</v>
          </cell>
          <cell r="K4056" t="str">
            <v>England</v>
          </cell>
          <cell r="L4056" t="str">
            <v>Still White</v>
          </cell>
          <cell r="M4056" t="str">
            <v>Good</v>
          </cell>
          <cell r="N4056">
            <v>3.6315</v>
          </cell>
          <cell r="O4056">
            <v>2.3513000000000002</v>
          </cell>
        </row>
        <row r="4057">
          <cell r="B4057">
            <v>31365</v>
          </cell>
          <cell r="C4057" t="str">
            <v>THREE CHOIRS ROSE 75x6</v>
          </cell>
          <cell r="D4057" t="str">
            <v>Three Choirs Rosé, England</v>
          </cell>
          <cell r="E4057" t="str">
            <v>EA</v>
          </cell>
          <cell r="F4057">
            <v>6</v>
          </cell>
          <cell r="G4057" t="str">
            <v>75 cl x 6</v>
          </cell>
          <cell r="H4057" t="str">
            <v>U</v>
          </cell>
          <cell r="I4057" t="str">
            <v>United Kingdom</v>
          </cell>
          <cell r="J4057" t="str">
            <v>England</v>
          </cell>
          <cell r="K4057" t="str">
            <v>England</v>
          </cell>
          <cell r="L4057" t="str">
            <v>Still Rose</v>
          </cell>
          <cell r="M4057" t="str">
            <v>Good</v>
          </cell>
          <cell r="N4057">
            <v>3.9264999999999999</v>
          </cell>
          <cell r="O4057">
            <v>2.3513000000000002</v>
          </cell>
        </row>
        <row r="4058">
          <cell r="B4058">
            <v>38812</v>
          </cell>
          <cell r="C4058" t="str">
            <v>THREE CHOIRS RAVENS RED 75X6</v>
          </cell>
          <cell r="D4058" t="str">
            <v>Three Choirs Ravens Hill Red, England</v>
          </cell>
          <cell r="E4058" t="str">
            <v>EA</v>
          </cell>
          <cell r="F4058">
            <v>6</v>
          </cell>
          <cell r="G4058" t="str">
            <v>75 cl x 6</v>
          </cell>
          <cell r="H4058" t="str">
            <v>U</v>
          </cell>
          <cell r="I4058" t="str">
            <v>United Kingdom</v>
          </cell>
          <cell r="J4058" t="str">
            <v>England</v>
          </cell>
          <cell r="K4058" t="str">
            <v>England</v>
          </cell>
          <cell r="L4058" t="str">
            <v>Still Red</v>
          </cell>
          <cell r="M4058" t="str">
            <v>Better</v>
          </cell>
          <cell r="N4058">
            <v>5.8944000000000001</v>
          </cell>
          <cell r="O4058">
            <v>2.6718999999999999</v>
          </cell>
        </row>
        <row r="4059">
          <cell r="B4059">
            <v>68757</v>
          </cell>
          <cell r="C4059" t="str">
            <v>BUSH TELEGRAPH PG 75X12</v>
          </cell>
          <cell r="D4059" t="str">
            <v>Bush Telegraph Pinot Grigio</v>
          </cell>
          <cell r="E4059" t="str">
            <v>EA</v>
          </cell>
          <cell r="F4059">
            <v>12</v>
          </cell>
          <cell r="G4059" t="str">
            <v>75 cl x 12</v>
          </cell>
          <cell r="H4059" t="str">
            <v>U</v>
          </cell>
          <cell r="I4059" t="str">
            <v>Australia</v>
          </cell>
          <cell r="J4059" t="str">
            <v>Australia</v>
          </cell>
          <cell r="K4059" t="str">
            <v>New South Wales</v>
          </cell>
          <cell r="M4059" t="str">
            <v>Price Fighter</v>
          </cell>
          <cell r="N4059">
            <v>1.2226999999999999</v>
          </cell>
          <cell r="O4059">
            <v>2.6718999999999999</v>
          </cell>
        </row>
        <row r="4060">
          <cell r="B4060">
            <v>69581</v>
          </cell>
          <cell r="C4060" t="str">
            <v>BSH TELEGPH SHIRAZ VI 75X12</v>
          </cell>
          <cell r="D4060" t="str">
            <v>Bush Telegraph Shiraz Viognier</v>
          </cell>
          <cell r="E4060" t="str">
            <v>EA</v>
          </cell>
          <cell r="F4060">
            <v>12</v>
          </cell>
          <cell r="G4060" t="str">
            <v>75 cl x 12</v>
          </cell>
          <cell r="H4060" t="str">
            <v>U</v>
          </cell>
          <cell r="I4060" t="str">
            <v>Australia</v>
          </cell>
          <cell r="J4060" t="str">
            <v>Australia</v>
          </cell>
          <cell r="K4060" t="str">
            <v>South Eastern Australia</v>
          </cell>
          <cell r="M4060" t="str">
            <v>Price Fighter</v>
          </cell>
          <cell r="N4060">
            <v>1.3323</v>
          </cell>
          <cell r="O4060">
            <v>2.6718999999999999</v>
          </cell>
        </row>
        <row r="4061">
          <cell r="B4061">
            <v>74638</v>
          </cell>
          <cell r="C4061" t="str">
            <v>FW TOKAJI ESSEN GIFT 08 37.5X6</v>
          </cell>
          <cell r="D4061" t="str">
            <v>Royal Tokaji Essencia 2008 (Gift Pack)</v>
          </cell>
          <cell r="E4061" t="str">
            <v>EA</v>
          </cell>
          <cell r="F4061">
            <v>6</v>
          </cell>
          <cell r="G4061" t="str">
            <v>37.5 cl x 6</v>
          </cell>
          <cell r="H4061" t="str">
            <v>S</v>
          </cell>
          <cell r="I4061" t="str">
            <v>Hungary</v>
          </cell>
          <cell r="J4061" t="str">
            <v>Hungary</v>
          </cell>
          <cell r="K4061" t="str">
            <v>Tokaj</v>
          </cell>
          <cell r="M4061" t="str">
            <v>Fine Wine</v>
          </cell>
          <cell r="N4061">
            <v>342.4316</v>
          </cell>
          <cell r="O4061">
            <v>0.37159999999999999</v>
          </cell>
        </row>
        <row r="4062">
          <cell r="B4062">
            <v>75342</v>
          </cell>
          <cell r="C4062" t="str">
            <v>SPIER CREATIVE BLOCK 2 75X6</v>
          </cell>
          <cell r="D4062" t="str">
            <v>Spier Creative Block 2 Sauvignon Blanc Semillon</v>
          </cell>
          <cell r="E4062" t="str">
            <v>EA</v>
          </cell>
          <cell r="F4062">
            <v>6</v>
          </cell>
          <cell r="G4062" t="str">
            <v>75 cl x 6</v>
          </cell>
          <cell r="H4062" t="str">
            <v>U</v>
          </cell>
          <cell r="I4062" t="str">
            <v>South Africa</v>
          </cell>
          <cell r="J4062" t="str">
            <v>South Africa</v>
          </cell>
          <cell r="K4062" t="str">
            <v>Western Cape</v>
          </cell>
          <cell r="M4062" t="str">
            <v>Better</v>
          </cell>
          <cell r="N4062">
            <v>4.6406000000000001</v>
          </cell>
          <cell r="O4062">
            <v>2.6718999999999999</v>
          </cell>
        </row>
        <row r="4063">
          <cell r="B4063">
            <v>76210</v>
          </cell>
          <cell r="C4063" t="str">
            <v>SPIER CREATIVE BLOCK 5 75X6</v>
          </cell>
          <cell r="D4063" t="str">
            <v>Spier Creative Block 5</v>
          </cell>
          <cell r="E4063" t="str">
            <v>EA</v>
          </cell>
          <cell r="F4063">
            <v>6</v>
          </cell>
          <cell r="G4063" t="str">
            <v>75 cl x 6</v>
          </cell>
          <cell r="H4063" t="str">
            <v>U</v>
          </cell>
          <cell r="I4063" t="str">
            <v>South Africa</v>
          </cell>
          <cell r="J4063" t="str">
            <v>South Africa</v>
          </cell>
          <cell r="K4063" t="str">
            <v>Coastal Region</v>
          </cell>
          <cell r="M4063" t="str">
            <v>Better</v>
          </cell>
          <cell r="N4063">
            <v>5.7606000000000002</v>
          </cell>
          <cell r="O4063">
            <v>2.6718999999999999</v>
          </cell>
        </row>
        <row r="4064">
          <cell r="B4064">
            <v>46272</v>
          </cell>
          <cell r="C4064" t="str">
            <v>FW CH PICHON BARON 14 75X6</v>
          </cell>
          <cell r="D4064" t="str">
            <v>Chateau Pichon Baron 2014 75cl</v>
          </cell>
          <cell r="E4064" t="str">
            <v>EA</v>
          </cell>
          <cell r="F4064">
            <v>6</v>
          </cell>
          <cell r="G4064" t="str">
            <v>75 cl x 6</v>
          </cell>
          <cell r="H4064" t="str">
            <v>S</v>
          </cell>
          <cell r="I4064" t="str">
            <v>France</v>
          </cell>
          <cell r="J4064" t="str">
            <v>France</v>
          </cell>
          <cell r="K4064" t="str">
            <v>Bordeaux</v>
          </cell>
          <cell r="L4064" t="str">
            <v>Still Red</v>
          </cell>
          <cell r="M4064" t="str">
            <v>Fine Wine</v>
          </cell>
          <cell r="N4064">
            <v>85.834199999999996</v>
          </cell>
          <cell r="O4064">
            <v>2.6718999999999999</v>
          </cell>
        </row>
        <row r="4065">
          <cell r="B4065">
            <v>70593</v>
          </cell>
          <cell r="C4065" t="str">
            <v>CHATEAU PENIN 75X6</v>
          </cell>
          <cell r="D4065" t="str">
            <v>Chateau Penin Bordeaux Superieur Rouge CAFE ROYAL ONLY</v>
          </cell>
          <cell r="E4065" t="str">
            <v>EA</v>
          </cell>
          <cell r="F4065">
            <v>6</v>
          </cell>
          <cell r="G4065" t="str">
            <v>75 cl x 6</v>
          </cell>
          <cell r="H4065" t="str">
            <v>U</v>
          </cell>
          <cell r="I4065" t="str">
            <v>France</v>
          </cell>
          <cell r="J4065" t="str">
            <v>France</v>
          </cell>
          <cell r="K4065" t="str">
            <v>Bordeaux</v>
          </cell>
          <cell r="M4065" t="str">
            <v>Good</v>
          </cell>
          <cell r="N4065">
            <v>3.3458999999999999</v>
          </cell>
          <cell r="O4065">
            <v>2.6718999999999999</v>
          </cell>
        </row>
        <row r="4066">
          <cell r="B4066">
            <v>75178</v>
          </cell>
          <cell r="C4066" t="str">
            <v>FW CLINET POMEROL 11 75X12</v>
          </cell>
          <cell r="D4066" t="str">
            <v>Chateau Clinet Pomerol 2011</v>
          </cell>
          <cell r="E4066" t="str">
            <v>EA</v>
          </cell>
          <cell r="F4066">
            <v>12</v>
          </cell>
          <cell r="G4066" t="str">
            <v>75 cl x 12</v>
          </cell>
          <cell r="H4066" t="str">
            <v>U</v>
          </cell>
          <cell r="I4066" t="str">
            <v>France</v>
          </cell>
          <cell r="J4066" t="str">
            <v>France</v>
          </cell>
          <cell r="K4066" t="str">
            <v>Bordeaux</v>
          </cell>
          <cell r="M4066" t="str">
            <v>Fine Wine</v>
          </cell>
          <cell r="N4066">
            <v>47.895099999999999</v>
          </cell>
          <cell r="O4066">
            <v>2.6718999999999999</v>
          </cell>
        </row>
        <row r="4067">
          <cell r="B4067">
            <v>44410</v>
          </cell>
          <cell r="C4067" t="str">
            <v>FW BY CLINET 18 75X6</v>
          </cell>
          <cell r="D4067" t="str">
            <v>Chateau Clinet 'By Clinet', Pomerol 2018</v>
          </cell>
          <cell r="E4067" t="str">
            <v>EA</v>
          </cell>
          <cell r="F4067">
            <v>6</v>
          </cell>
          <cell r="G4067" t="str">
            <v>75 cl x 6</v>
          </cell>
          <cell r="H4067" t="str">
            <v>S</v>
          </cell>
          <cell r="I4067" t="str">
            <v>France</v>
          </cell>
          <cell r="J4067" t="str">
            <v>France</v>
          </cell>
          <cell r="L4067" t="str">
            <v>Still Red</v>
          </cell>
          <cell r="M4067" t="str">
            <v>Fine Wine</v>
          </cell>
          <cell r="N4067">
            <v>16.266100000000002</v>
          </cell>
          <cell r="O4067">
            <v>2.6718999999999999</v>
          </cell>
        </row>
        <row r="4068">
          <cell r="B4068">
            <v>73413</v>
          </cell>
          <cell r="C4068" t="str">
            <v>ALFREDO RUSSO CAPACCHIO16 75X6</v>
          </cell>
          <cell r="D4068" t="str">
            <v>Alfredo Russo Capacchione Nizza DOP 2016</v>
          </cell>
          <cell r="E4068" t="str">
            <v>EA</v>
          </cell>
          <cell r="F4068">
            <v>6</v>
          </cell>
          <cell r="G4068" t="str">
            <v>75 cl x 6</v>
          </cell>
          <cell r="H4068" t="str">
            <v>U</v>
          </cell>
          <cell r="I4068" t="str">
            <v>Italy</v>
          </cell>
          <cell r="J4068" t="str">
            <v>Italy</v>
          </cell>
          <cell r="K4068" t="str">
            <v>Campania</v>
          </cell>
          <cell r="L4068" t="str">
            <v>Still Red</v>
          </cell>
          <cell r="M4068" t="str">
            <v>Limited Allocation</v>
          </cell>
          <cell r="N4068">
            <v>10.753500000000001</v>
          </cell>
          <cell r="O4068">
            <v>2.6718999999999999</v>
          </cell>
        </row>
        <row r="4069">
          <cell r="B4069">
            <v>73415</v>
          </cell>
          <cell r="C4069" t="str">
            <v>ALFREDO RUSSO NOCCHINO 18 75X6</v>
          </cell>
          <cell r="D4069" t="str">
            <v>Alfredo Russo Nocchino Sauvignon Blanc Cortese DOP 2018</v>
          </cell>
          <cell r="E4069" t="str">
            <v>EA</v>
          </cell>
          <cell r="F4069">
            <v>6</v>
          </cell>
          <cell r="G4069" t="str">
            <v>75 cl x 6</v>
          </cell>
          <cell r="H4069" t="str">
            <v>U</v>
          </cell>
          <cell r="I4069" t="str">
            <v>Italy</v>
          </cell>
          <cell r="J4069" t="str">
            <v>Italy</v>
          </cell>
          <cell r="K4069" t="str">
            <v>Campania</v>
          </cell>
          <cell r="L4069" t="str">
            <v>Still White</v>
          </cell>
          <cell r="M4069" t="str">
            <v>Limited Allocation</v>
          </cell>
          <cell r="N4069">
            <v>4.1595000000000004</v>
          </cell>
          <cell r="O4069">
            <v>2.6718999999999999</v>
          </cell>
        </row>
        <row r="4070">
          <cell r="B4070">
            <v>43512</v>
          </cell>
          <cell r="C4070" t="str">
            <v>K DE KIRWAN MARGAUX 19 75X6</v>
          </cell>
          <cell r="D4070" t="str">
            <v>K de Kirwan Margaux 2019</v>
          </cell>
          <cell r="E4070" t="str">
            <v>EA</v>
          </cell>
          <cell r="F4070">
            <v>6</v>
          </cell>
          <cell r="G4070" t="str">
            <v>75 cl x 6</v>
          </cell>
          <cell r="H4070" t="str">
            <v>S</v>
          </cell>
          <cell r="I4070" t="str">
            <v>France</v>
          </cell>
          <cell r="J4070" t="str">
            <v>France</v>
          </cell>
          <cell r="K4070" t="str">
            <v>Bordeaux</v>
          </cell>
          <cell r="L4070" t="str">
            <v>Still Red</v>
          </cell>
          <cell r="M4070" t="str">
            <v>Better</v>
          </cell>
          <cell r="N4070">
            <v>12.5646</v>
          </cell>
          <cell r="O4070">
            <v>2.6718999999999999</v>
          </cell>
        </row>
        <row r="4071">
          <cell r="B4071">
            <v>74724</v>
          </cell>
          <cell r="C4071" t="str">
            <v>FW K DE KIRWAN MARGAUX 15 75X6</v>
          </cell>
          <cell r="D4071" t="str">
            <v>K de Kirwan Margaux 2015</v>
          </cell>
          <cell r="E4071" t="str">
            <v>EA</v>
          </cell>
          <cell r="F4071">
            <v>6</v>
          </cell>
          <cell r="G4071" t="str">
            <v>75 cl x 6</v>
          </cell>
          <cell r="H4071" t="str">
            <v>U</v>
          </cell>
          <cell r="I4071" t="str">
            <v>France</v>
          </cell>
          <cell r="J4071" t="str">
            <v>France</v>
          </cell>
          <cell r="K4071" t="str">
            <v>Bordeaux</v>
          </cell>
          <cell r="L4071" t="str">
            <v>Still Red</v>
          </cell>
          <cell r="M4071" t="str">
            <v>Better</v>
          </cell>
          <cell r="N4071">
            <v>13.431900000000001</v>
          </cell>
          <cell r="O4071">
            <v>2.6718999999999999</v>
          </cell>
        </row>
        <row r="4072">
          <cell r="B4072">
            <v>31488</v>
          </cell>
          <cell r="C4072" t="str">
            <v>NEWTON UNFILTERED CHARD 75X6</v>
          </cell>
          <cell r="D4072" t="str">
            <v>Newton Unfiltered Chardonnay, Napa Valley</v>
          </cell>
          <cell r="E4072" t="str">
            <v>EA</v>
          </cell>
          <cell r="F4072">
            <v>6</v>
          </cell>
          <cell r="G4072" t="str">
            <v>75 cl x 6</v>
          </cell>
          <cell r="H4072" t="str">
            <v>S</v>
          </cell>
          <cell r="I4072" t="str">
            <v>United States</v>
          </cell>
          <cell r="J4072" t="str">
            <v>USA</v>
          </cell>
          <cell r="K4072" t="str">
            <v>California</v>
          </cell>
          <cell r="L4072" t="str">
            <v>Still White</v>
          </cell>
          <cell r="M4072" t="str">
            <v>Best</v>
          </cell>
          <cell r="N4072">
            <v>28.7944</v>
          </cell>
          <cell r="O4072">
            <v>2.6718999999999999</v>
          </cell>
        </row>
        <row r="4073">
          <cell r="B4073">
            <v>35126</v>
          </cell>
          <cell r="C4073" t="str">
            <v>NEWTON MT VEEDER CAB 75X6</v>
          </cell>
          <cell r="D4073" t="str">
            <v>Newton Mount Veeder Cabernet Sauvignon, Napa Valley</v>
          </cell>
          <cell r="E4073" t="str">
            <v>EA</v>
          </cell>
          <cell r="F4073">
            <v>6</v>
          </cell>
          <cell r="G4073" t="str">
            <v>75 cl x 6</v>
          </cell>
          <cell r="H4073" t="str">
            <v>S</v>
          </cell>
          <cell r="I4073" t="str">
            <v>United States</v>
          </cell>
          <cell r="J4073" t="str">
            <v>USA</v>
          </cell>
          <cell r="K4073" t="str">
            <v>California</v>
          </cell>
          <cell r="L4073" t="str">
            <v>Still Red</v>
          </cell>
          <cell r="M4073" t="str">
            <v>Best</v>
          </cell>
          <cell r="N4073">
            <v>84.599800000000002</v>
          </cell>
          <cell r="O4073">
            <v>2.6718999999999999</v>
          </cell>
        </row>
        <row r="4074">
          <cell r="B4074">
            <v>73636</v>
          </cell>
          <cell r="C4074" t="str">
            <v>ROYAL TOKAJI VYD SEL DR 75X6</v>
          </cell>
          <cell r="D4074" t="str">
            <v>Royal Tokaji Vineyard Selection Dry Furmint</v>
          </cell>
          <cell r="E4074" t="str">
            <v>EA</v>
          </cell>
          <cell r="F4074">
            <v>6</v>
          </cell>
          <cell r="G4074" t="str">
            <v>75 cl x 6</v>
          </cell>
          <cell r="H4074" t="str">
            <v>S</v>
          </cell>
          <cell r="I4074" t="str">
            <v>Hungary</v>
          </cell>
          <cell r="J4074" t="str">
            <v>Hungary</v>
          </cell>
          <cell r="K4074" t="str">
            <v>Tokaj</v>
          </cell>
          <cell r="M4074" t="str">
            <v>Better</v>
          </cell>
          <cell r="N4074">
            <v>7.8007999999999997</v>
          </cell>
          <cell r="O4074">
            <v>2.6718999999999999</v>
          </cell>
        </row>
        <row r="4075">
          <cell r="B4075">
            <v>72352</v>
          </cell>
          <cell r="C4075" t="str">
            <v>SPIER COLOURS CHENIN 75X12</v>
          </cell>
          <cell r="D4075" t="str">
            <v>Spier Colours Chenin Blanc</v>
          </cell>
          <cell r="E4075" t="str">
            <v>EA</v>
          </cell>
          <cell r="F4075">
            <v>12</v>
          </cell>
          <cell r="G4075" t="str">
            <v>75 cl x 12</v>
          </cell>
          <cell r="H4075" t="str">
            <v>U</v>
          </cell>
          <cell r="I4075" t="str">
            <v>South Africa</v>
          </cell>
          <cell r="J4075" t="str">
            <v>South Africa</v>
          </cell>
          <cell r="K4075" t="str">
            <v>Western Cape</v>
          </cell>
          <cell r="L4075" t="str">
            <v>Still White</v>
          </cell>
          <cell r="M4075" t="str">
            <v>Price Fighter</v>
          </cell>
          <cell r="N4075">
            <v>3.3908</v>
          </cell>
          <cell r="O4075">
            <v>2.6718999999999999</v>
          </cell>
        </row>
        <row r="4076">
          <cell r="B4076">
            <v>72353</v>
          </cell>
          <cell r="C4076" t="str">
            <v>SPIER COLOURS MERLOT 75X12</v>
          </cell>
          <cell r="D4076" t="str">
            <v>Spier Colours Merlot</v>
          </cell>
          <cell r="E4076" t="str">
            <v>EA</v>
          </cell>
          <cell r="F4076">
            <v>12</v>
          </cell>
          <cell r="G4076" t="str">
            <v>75 cl x 12</v>
          </cell>
          <cell r="H4076" t="str">
            <v>U</v>
          </cell>
          <cell r="I4076" t="str">
            <v>South Africa</v>
          </cell>
          <cell r="J4076" t="str">
            <v>South Africa</v>
          </cell>
          <cell r="K4076" t="str">
            <v>Western Cape</v>
          </cell>
          <cell r="L4076" t="str">
            <v>Still Red</v>
          </cell>
          <cell r="M4076" t="str">
            <v>Price Fighter</v>
          </cell>
          <cell r="N4076">
            <v>3.38</v>
          </cell>
          <cell r="O4076">
            <v>2.6718999999999999</v>
          </cell>
        </row>
        <row r="4077">
          <cell r="B4077">
            <v>73623</v>
          </cell>
          <cell r="C4077" t="str">
            <v>VINA AMATE RIOJA TINTO 75X6</v>
          </cell>
          <cell r="D4077" t="str">
            <v>Vina Amate Rioja Tempranillo</v>
          </cell>
          <cell r="E4077" t="str">
            <v>EA</v>
          </cell>
          <cell r="F4077">
            <v>6</v>
          </cell>
          <cell r="G4077" t="str">
            <v>75 cl x 6</v>
          </cell>
          <cell r="H4077" t="str">
            <v>S</v>
          </cell>
          <cell r="I4077" t="str">
            <v>Spain</v>
          </cell>
          <cell r="J4077" t="str">
            <v>Spain</v>
          </cell>
          <cell r="K4077" t="str">
            <v>Rioja</v>
          </cell>
          <cell r="M4077" t="str">
            <v>Price Fighter</v>
          </cell>
          <cell r="N4077">
            <v>1.2281</v>
          </cell>
          <cell r="O4077">
            <v>2.6718999999999999</v>
          </cell>
        </row>
        <row r="4078">
          <cell r="B4078">
            <v>41519</v>
          </cell>
          <cell r="C4078" t="str">
            <v>EL TESORO MALBEC 75X6</v>
          </cell>
          <cell r="D4078" t="str">
            <v>El Tesoro Montana Malbec, Mendoza</v>
          </cell>
          <cell r="E4078" t="str">
            <v>EA</v>
          </cell>
          <cell r="F4078">
            <v>6</v>
          </cell>
          <cell r="G4078" t="str">
            <v>75 cl x 6</v>
          </cell>
          <cell r="H4078" t="str">
            <v>S</v>
          </cell>
          <cell r="I4078" t="str">
            <v>Argentina</v>
          </cell>
          <cell r="J4078" t="str">
            <v>Argentina</v>
          </cell>
          <cell r="K4078" t="str">
            <v>Mendoza</v>
          </cell>
          <cell r="M4078" t="str">
            <v>Good</v>
          </cell>
          <cell r="N4078">
            <v>1.8081</v>
          </cell>
          <cell r="O4078">
            <v>2.6718999999999999</v>
          </cell>
        </row>
        <row r="4079">
          <cell r="B4079">
            <v>75961</v>
          </cell>
          <cell r="C4079" t="str">
            <v>FW CH YQUEM 06 37.5X12</v>
          </cell>
          <cell r="D4079" t="str">
            <v>Chateau Yquem 2006</v>
          </cell>
          <cell r="E4079" t="str">
            <v>EA</v>
          </cell>
          <cell r="F4079">
            <v>12</v>
          </cell>
          <cell r="G4079" t="str">
            <v>37.5 cl x 12</v>
          </cell>
          <cell r="H4079" t="str">
            <v>S</v>
          </cell>
          <cell r="I4079" t="str">
            <v>France</v>
          </cell>
          <cell r="J4079" t="str">
            <v>France</v>
          </cell>
          <cell r="K4079" t="str">
            <v>Bordeaux</v>
          </cell>
          <cell r="L4079" t="str">
            <v>Still White</v>
          </cell>
          <cell r="M4079" t="str">
            <v>Fine Wine</v>
          </cell>
          <cell r="N4079">
            <v>109.87390000000001</v>
          </cell>
          <cell r="O4079">
            <v>1.3359000000000001</v>
          </cell>
        </row>
        <row r="4080">
          <cell r="B4080">
            <v>70136</v>
          </cell>
          <cell r="C4080" t="str">
            <v>ENTER.SAKE SILVER NV 72X12</v>
          </cell>
          <cell r="D4080" t="str">
            <v>ENTER.Sake Silver Junmai Ginjo</v>
          </cell>
          <cell r="E4080" t="str">
            <v>EA</v>
          </cell>
          <cell r="F4080">
            <v>12</v>
          </cell>
          <cell r="G4080" t="str">
            <v>72 cl x12</v>
          </cell>
          <cell r="H4080" t="str">
            <v>U</v>
          </cell>
          <cell r="I4080" t="str">
            <v>Japan</v>
          </cell>
          <cell r="J4080" t="str">
            <v>Japan</v>
          </cell>
          <cell r="K4080" t="str">
            <v>Aichi</v>
          </cell>
          <cell r="M4080" t="str">
            <v>Best</v>
          </cell>
          <cell r="N4080">
            <v>12.950900000000001</v>
          </cell>
          <cell r="O4080">
            <v>2.5649999999999999</v>
          </cell>
        </row>
        <row r="4081">
          <cell r="B4081">
            <v>69307</v>
          </cell>
          <cell r="C4081" t="str">
            <v>SANTO VIN SANTO 10 50X12</v>
          </cell>
          <cell r="D4081" t="str">
            <v>Santo Santorini Vin Santo 2010</v>
          </cell>
          <cell r="E4081" t="str">
            <v>EA</v>
          </cell>
          <cell r="F4081">
            <v>12</v>
          </cell>
          <cell r="G4081" t="str">
            <v>50 cl x 12</v>
          </cell>
          <cell r="H4081" t="str">
            <v>U</v>
          </cell>
          <cell r="I4081" t="str">
            <v>Greece</v>
          </cell>
          <cell r="J4081" t="str">
            <v>Greece</v>
          </cell>
          <cell r="K4081" t="str">
            <v>Aegean Islands</v>
          </cell>
          <cell r="L4081" t="str">
            <v>Still White</v>
          </cell>
          <cell r="M4081" t="str">
            <v>Best</v>
          </cell>
          <cell r="N4081">
            <v>11.1774</v>
          </cell>
          <cell r="O4081">
            <v>1.5674999999999999</v>
          </cell>
        </row>
        <row r="4082">
          <cell r="B4082">
            <v>4385716</v>
          </cell>
          <cell r="C4082" t="str">
            <v>SANTO VIN SANTO16 50X12</v>
          </cell>
          <cell r="D4082" t="str">
            <v>Santo Santorini Vin Santo 2016</v>
          </cell>
          <cell r="E4082" t="str">
            <v>EA</v>
          </cell>
          <cell r="F4082">
            <v>12</v>
          </cell>
          <cell r="G4082" t="str">
            <v>50 cl x 12</v>
          </cell>
          <cell r="H4082" t="str">
            <v>S</v>
          </cell>
          <cell r="I4082" t="str">
            <v>Greece</v>
          </cell>
          <cell r="J4082" t="str">
            <v>Greece</v>
          </cell>
          <cell r="K4082" t="str">
            <v>Greece</v>
          </cell>
          <cell r="L4082" t="str">
            <v>Still White</v>
          </cell>
          <cell r="M4082" t="str">
            <v>Best</v>
          </cell>
          <cell r="N4082">
            <v>14.5007</v>
          </cell>
          <cell r="O4082">
            <v>1.7813000000000001</v>
          </cell>
        </row>
        <row r="4083">
          <cell r="B4083">
            <v>43860</v>
          </cell>
          <cell r="C4083" t="str">
            <v>ROUVALIS ASSYRTIKO 20 75X6</v>
          </cell>
          <cell r="D4083" t="str">
            <v>Rouvalis Assyrtiko PGI Slopes of Aigialeia 2020</v>
          </cell>
          <cell r="E4083" t="str">
            <v>EA</v>
          </cell>
          <cell r="F4083">
            <v>6</v>
          </cell>
          <cell r="G4083" t="str">
            <v>75 cl x 6</v>
          </cell>
          <cell r="H4083" t="str">
            <v>U</v>
          </cell>
          <cell r="I4083" t="str">
            <v>Greece</v>
          </cell>
          <cell r="J4083" t="str">
            <v>Greece</v>
          </cell>
          <cell r="K4083" t="str">
            <v>Peloponnese</v>
          </cell>
          <cell r="L4083" t="str">
            <v>Still White</v>
          </cell>
          <cell r="M4083" t="str">
            <v>Better</v>
          </cell>
          <cell r="N4083">
            <v>5.9259000000000004</v>
          </cell>
          <cell r="O4083">
            <v>2.6718999999999999</v>
          </cell>
        </row>
        <row r="4084">
          <cell r="B4084">
            <v>74590</v>
          </cell>
          <cell r="C4084" t="str">
            <v>SANTO ASSYRTIKO 19 75X6</v>
          </cell>
          <cell r="D4084" t="str">
            <v>Santo Santorini Assyrtiko 2019</v>
          </cell>
          <cell r="E4084" t="str">
            <v>EA</v>
          </cell>
          <cell r="F4084">
            <v>6</v>
          </cell>
          <cell r="G4084" t="str">
            <v>75 cl x 6</v>
          </cell>
          <cell r="H4084" t="str">
            <v>U</v>
          </cell>
          <cell r="I4084" t="str">
            <v>Greece</v>
          </cell>
          <cell r="J4084" t="str">
            <v>Greece</v>
          </cell>
          <cell r="K4084" t="str">
            <v>Aegean Islands</v>
          </cell>
          <cell r="L4084" t="str">
            <v>Still White</v>
          </cell>
          <cell r="M4084" t="str">
            <v>Better</v>
          </cell>
          <cell r="N4084">
            <v>7.3164999999999996</v>
          </cell>
          <cell r="O4084">
            <v>2.6718999999999999</v>
          </cell>
        </row>
        <row r="4085">
          <cell r="B4085">
            <v>4385621</v>
          </cell>
          <cell r="C4085" t="str">
            <v>SANTO ASSYRTIKO 21 75X6</v>
          </cell>
          <cell r="D4085" t="str">
            <v>Santo Santorini Assyrtiko 2021</v>
          </cell>
          <cell r="E4085" t="str">
            <v>EA</v>
          </cell>
          <cell r="F4085">
            <v>6</v>
          </cell>
          <cell r="G4085" t="str">
            <v>75 cl x 6</v>
          </cell>
          <cell r="H4085" t="str">
            <v>U</v>
          </cell>
          <cell r="I4085" t="str">
            <v>Greece</v>
          </cell>
          <cell r="J4085" t="str">
            <v>Greece</v>
          </cell>
          <cell r="K4085" t="str">
            <v>Greece</v>
          </cell>
          <cell r="L4085" t="str">
            <v>Still White</v>
          </cell>
          <cell r="M4085" t="str">
            <v>Best</v>
          </cell>
          <cell r="N4085">
            <v>10.1708</v>
          </cell>
          <cell r="O4085">
            <v>2.6718999999999999</v>
          </cell>
        </row>
        <row r="4086">
          <cell r="B4086">
            <v>4385622</v>
          </cell>
          <cell r="C4086" t="str">
            <v>SANTO ASSYRTIKO 22 75X6</v>
          </cell>
          <cell r="D4086" t="str">
            <v>Santo Santorini Assyrtiko 2022</v>
          </cell>
          <cell r="E4086" t="str">
            <v>EA</v>
          </cell>
          <cell r="F4086">
            <v>6</v>
          </cell>
          <cell r="G4086" t="str">
            <v>75 cl x 6</v>
          </cell>
          <cell r="H4086" t="str">
            <v>S</v>
          </cell>
          <cell r="I4086" t="str">
            <v>Greece</v>
          </cell>
          <cell r="J4086" t="str">
            <v>Greece</v>
          </cell>
          <cell r="K4086" t="str">
            <v>Greece</v>
          </cell>
          <cell r="L4086" t="str">
            <v>Still White</v>
          </cell>
          <cell r="M4086" t="str">
            <v>Best</v>
          </cell>
          <cell r="N4086">
            <v>10.1708</v>
          </cell>
          <cell r="O4086">
            <v>2.6718999999999999</v>
          </cell>
        </row>
        <row r="4087">
          <cell r="B4087">
            <v>45441</v>
          </cell>
          <cell r="C4087" t="str">
            <v>CRUSH GRAPES NT DREAMS 75X12</v>
          </cell>
          <cell r="D4087" t="str">
            <v>Crush Grapes Not Dreams C.G.N.D Cabernet Sauvignon</v>
          </cell>
          <cell r="E4087" t="str">
            <v>EA</v>
          </cell>
          <cell r="F4087">
            <v>12</v>
          </cell>
          <cell r="G4087" t="str">
            <v>75 cl x 12</v>
          </cell>
          <cell r="H4087" t="str">
            <v>Z</v>
          </cell>
          <cell r="I4087" t="str">
            <v>South Africa</v>
          </cell>
          <cell r="J4087" t="str">
            <v>South Africa</v>
          </cell>
          <cell r="K4087" t="str">
            <v>Western Cape</v>
          </cell>
          <cell r="L4087" t="str">
            <v>Still Red</v>
          </cell>
          <cell r="M4087" t="str">
            <v>Price Fighter</v>
          </cell>
          <cell r="N4087">
            <v>1.1457999999999999</v>
          </cell>
          <cell r="O4087">
            <v>2.3513000000000002</v>
          </cell>
        </row>
        <row r="4088">
          <cell r="B4088">
            <v>72349</v>
          </cell>
          <cell r="C4088" t="str">
            <v>CRUSH GRAPES NT DREAMS 75X12</v>
          </cell>
          <cell r="D4088" t="str">
            <v>Crush Grapes Not Dreams Cabernet Sauvignon</v>
          </cell>
          <cell r="E4088" t="str">
            <v>EA</v>
          </cell>
          <cell r="F4088">
            <v>12</v>
          </cell>
          <cell r="G4088" t="str">
            <v>75 cl x 12</v>
          </cell>
          <cell r="H4088" t="str">
            <v>S</v>
          </cell>
          <cell r="I4088" t="str">
            <v>South Africa</v>
          </cell>
          <cell r="J4088" t="str">
            <v>South Africa</v>
          </cell>
          <cell r="K4088" t="str">
            <v>Western Cape</v>
          </cell>
          <cell r="L4088" t="str">
            <v>Still Red</v>
          </cell>
          <cell r="M4088" t="str">
            <v>Price Fighter</v>
          </cell>
          <cell r="N4088">
            <v>1.1796</v>
          </cell>
          <cell r="O4088">
            <v>2.6718999999999999</v>
          </cell>
        </row>
        <row r="4089">
          <cell r="B4089">
            <v>74191</v>
          </cell>
          <cell r="C4089" t="str">
            <v>CGND CABERNET SAUV ARG 75X12</v>
          </cell>
          <cell r="D4089" t="str">
            <v>Crush Grapes Not Dreams Cabernet Sauvignon ARG</v>
          </cell>
          <cell r="E4089" t="str">
            <v>EA</v>
          </cell>
          <cell r="F4089">
            <v>12</v>
          </cell>
          <cell r="G4089" t="str">
            <v>75 cl x 12</v>
          </cell>
          <cell r="H4089" t="str">
            <v>U</v>
          </cell>
          <cell r="I4089" t="str">
            <v>Argentina</v>
          </cell>
          <cell r="J4089" t="str">
            <v>Argentina</v>
          </cell>
          <cell r="K4089" t="str">
            <v>Argentina</v>
          </cell>
          <cell r="L4089" t="str">
            <v>Still Red</v>
          </cell>
          <cell r="M4089" t="str">
            <v>Price Fighter</v>
          </cell>
          <cell r="N4089">
            <v>0.89810000000000001</v>
          </cell>
          <cell r="O4089">
            <v>2.6718999999999999</v>
          </cell>
        </row>
        <row r="4090">
          <cell r="B4090">
            <v>70560</v>
          </cell>
          <cell r="C4090" t="str">
            <v>STRYDOM ROCK STAR SYRH 14 75X6</v>
          </cell>
          <cell r="D4090" t="str">
            <v>Strydom Rock Star Shiraz 2014</v>
          </cell>
          <cell r="E4090" t="str">
            <v>EA</v>
          </cell>
          <cell r="F4090">
            <v>6</v>
          </cell>
          <cell r="G4090" t="str">
            <v>75 cl x 6</v>
          </cell>
          <cell r="H4090" t="str">
            <v>U</v>
          </cell>
          <cell r="I4090" t="str">
            <v>South Africa</v>
          </cell>
          <cell r="J4090" t="str">
            <v>South Africa</v>
          </cell>
          <cell r="K4090" t="str">
            <v>Stellenbosch</v>
          </cell>
          <cell r="L4090" t="str">
            <v>Still Red</v>
          </cell>
          <cell r="M4090" t="str">
            <v>Best</v>
          </cell>
          <cell r="N4090">
            <v>8.7126999999999999</v>
          </cell>
          <cell r="O4090">
            <v>2.6718999999999999</v>
          </cell>
        </row>
        <row r="4091">
          <cell r="B4091">
            <v>71558</v>
          </cell>
          <cell r="C4091" t="str">
            <v>STRYDOM DANIELE CHENIN 17 75X6</v>
          </cell>
          <cell r="D4091" t="str">
            <v>Strydom Daniele Chenin Blanc 2017</v>
          </cell>
          <cell r="E4091" t="str">
            <v>EA</v>
          </cell>
          <cell r="F4091">
            <v>6</v>
          </cell>
          <cell r="G4091" t="str">
            <v>75 cl x 6</v>
          </cell>
          <cell r="H4091" t="str">
            <v>U</v>
          </cell>
          <cell r="I4091" t="str">
            <v>South Africa</v>
          </cell>
          <cell r="J4091" t="str">
            <v>South Africa</v>
          </cell>
          <cell r="K4091" t="str">
            <v>Stellenbosch</v>
          </cell>
          <cell r="L4091" t="str">
            <v>Still White</v>
          </cell>
          <cell r="M4091" t="str">
            <v>Best</v>
          </cell>
          <cell r="N4091">
            <v>7.5793999999999997</v>
          </cell>
          <cell r="O4091">
            <v>2.6718999999999999</v>
          </cell>
        </row>
        <row r="4092">
          <cell r="B4092">
            <v>72534</v>
          </cell>
          <cell r="C4092" t="str">
            <v>STRYDOM REX CABERNET 15 75X6</v>
          </cell>
          <cell r="D4092" t="str">
            <v>Strydom Rex Cabernet Sauvignon 2015</v>
          </cell>
          <cell r="E4092" t="str">
            <v>EA</v>
          </cell>
          <cell r="F4092">
            <v>6</v>
          </cell>
          <cell r="G4092" t="str">
            <v>75 cl x 6</v>
          </cell>
          <cell r="H4092" t="str">
            <v>U</v>
          </cell>
          <cell r="I4092" t="str">
            <v>South Africa</v>
          </cell>
          <cell r="J4092" t="str">
            <v>South Africa</v>
          </cell>
          <cell r="K4092" t="str">
            <v>Stellenbosch</v>
          </cell>
          <cell r="L4092" t="str">
            <v>Still Red</v>
          </cell>
          <cell r="M4092" t="str">
            <v>Best</v>
          </cell>
          <cell r="N4092">
            <v>10.7567</v>
          </cell>
          <cell r="O4092">
            <v>2.6718999999999999</v>
          </cell>
        </row>
        <row r="4093">
          <cell r="B4093">
            <v>41323</v>
          </cell>
          <cell r="C4093" t="str">
            <v>POUILLON GRANDE VALLEE NV 75X6</v>
          </cell>
          <cell r="D4093" t="str">
            <v>R. Pouillon &amp; Fils Grande Vallee Brut NV</v>
          </cell>
          <cell r="E4093" t="str">
            <v>EA</v>
          </cell>
          <cell r="F4093">
            <v>6</v>
          </cell>
          <cell r="G4093" t="str">
            <v>75 cl x 6</v>
          </cell>
          <cell r="H4093" t="str">
            <v>S</v>
          </cell>
          <cell r="I4093" t="str">
            <v>France</v>
          </cell>
          <cell r="J4093" t="str">
            <v>France</v>
          </cell>
          <cell r="K4093" t="str">
            <v>Champagne</v>
          </cell>
          <cell r="L4093" t="str">
            <v>Champagne White</v>
          </cell>
          <cell r="M4093" t="str">
            <v>Good</v>
          </cell>
          <cell r="N4093">
            <v>21.214500000000001</v>
          </cell>
          <cell r="O4093">
            <v>2.6718999999999999</v>
          </cell>
        </row>
        <row r="4094">
          <cell r="B4094">
            <v>70808</v>
          </cell>
          <cell r="C4094" t="str">
            <v>ORG POUILLON ROSE NV 75X6</v>
          </cell>
          <cell r="D4094" t="str">
            <v xml:space="preserve">R. Pouillon &amp; Fils Organic Brut Rosé 1er Cru NV
</v>
          </cell>
          <cell r="E4094" t="str">
            <v>EA</v>
          </cell>
          <cell r="F4094">
            <v>6</v>
          </cell>
          <cell r="G4094" t="str">
            <v>75 cl x 6</v>
          </cell>
          <cell r="H4094" t="str">
            <v>S</v>
          </cell>
          <cell r="I4094" t="str">
            <v>France</v>
          </cell>
          <cell r="J4094" t="str">
            <v>France</v>
          </cell>
          <cell r="K4094" t="str">
            <v>Champagne</v>
          </cell>
          <cell r="L4094" t="str">
            <v>Sparkling White</v>
          </cell>
          <cell r="M4094" t="str">
            <v>Better</v>
          </cell>
          <cell r="N4094">
            <v>28.8977</v>
          </cell>
          <cell r="O4094">
            <v>2.6718999999999999</v>
          </cell>
        </row>
        <row r="4095">
          <cell r="B4095">
            <v>70810</v>
          </cell>
          <cell r="C4095" t="str">
            <v>POUILLON RESERVE BRUT NV 75X6</v>
          </cell>
          <cell r="D4095" t="str">
            <v>R. Pouillon &amp; Fils Reserve Brut NV</v>
          </cell>
          <cell r="E4095" t="str">
            <v>EA</v>
          </cell>
          <cell r="F4095">
            <v>6</v>
          </cell>
          <cell r="G4095" t="str">
            <v>75 cl x 6</v>
          </cell>
          <cell r="H4095" t="str">
            <v>U</v>
          </cell>
          <cell r="I4095" t="str">
            <v>France</v>
          </cell>
          <cell r="J4095" t="str">
            <v>France</v>
          </cell>
          <cell r="K4095" t="str">
            <v>Champagne</v>
          </cell>
          <cell r="L4095" t="str">
            <v>Sparkling White</v>
          </cell>
          <cell r="M4095" t="str">
            <v>Better</v>
          </cell>
          <cell r="N4095">
            <v>14.6982</v>
          </cell>
          <cell r="O4095">
            <v>2.6718999999999999</v>
          </cell>
        </row>
        <row r="4096">
          <cell r="B4096">
            <v>70811</v>
          </cell>
          <cell r="C4096" t="str">
            <v>POUILLON TERRE FROIDES 75X6</v>
          </cell>
          <cell r="D4096" t="str">
            <v>R. Pouillon &amp; Fils Terres Froides Extra Brut 1er Cru NV</v>
          </cell>
          <cell r="E4096" t="str">
            <v>EA</v>
          </cell>
          <cell r="F4096">
            <v>6</v>
          </cell>
          <cell r="G4096" t="str">
            <v>75 cl x 6</v>
          </cell>
          <cell r="H4096" t="str">
            <v>U</v>
          </cell>
          <cell r="I4096" t="str">
            <v>France</v>
          </cell>
          <cell r="J4096" t="str">
            <v>France</v>
          </cell>
          <cell r="K4096" t="str">
            <v>Champagne</v>
          </cell>
          <cell r="L4096" t="str">
            <v>Sparkling White</v>
          </cell>
          <cell r="M4096" t="str">
            <v>Better</v>
          </cell>
          <cell r="N4096">
            <v>22.5487</v>
          </cell>
          <cell r="O4096">
            <v>2.6718999999999999</v>
          </cell>
        </row>
        <row r="4097">
          <cell r="B4097">
            <v>7188317</v>
          </cell>
          <cell r="C4097" t="str">
            <v>DOM BREGONS COTES DE PROV 75X6</v>
          </cell>
          <cell r="D4097" t="str">
            <v>Domaine de Bregons Côtes de Provence</v>
          </cell>
          <cell r="E4097" t="str">
            <v>EA</v>
          </cell>
          <cell r="F4097">
            <v>6</v>
          </cell>
          <cell r="G4097" t="str">
            <v>75 cl x 6</v>
          </cell>
          <cell r="H4097" t="str">
            <v>U</v>
          </cell>
          <cell r="I4097" t="str">
            <v>France</v>
          </cell>
          <cell r="J4097" t="str">
            <v>France</v>
          </cell>
          <cell r="K4097" t="str">
            <v>Provence</v>
          </cell>
          <cell r="L4097" t="str">
            <v>Still Rose</v>
          </cell>
          <cell r="M4097" t="str">
            <v>Good</v>
          </cell>
          <cell r="N4097">
            <v>3.5623</v>
          </cell>
          <cell r="O4097">
            <v>2.6718999999999999</v>
          </cell>
        </row>
        <row r="4098">
          <cell r="B4098">
            <v>31556</v>
          </cell>
          <cell r="C4098" t="str">
            <v>IRROY EXTRA BRUT 75X6</v>
          </cell>
          <cell r="D4098" t="str">
            <v>Champagne Irroy Extra Brut NV</v>
          </cell>
          <cell r="E4098" t="str">
            <v>EA</v>
          </cell>
          <cell r="F4098">
            <v>6</v>
          </cell>
          <cell r="G4098" t="str">
            <v>75 cl x 6</v>
          </cell>
          <cell r="H4098" t="str">
            <v>S</v>
          </cell>
          <cell r="I4098" t="str">
            <v>France</v>
          </cell>
          <cell r="J4098" t="str">
            <v>France</v>
          </cell>
          <cell r="K4098" t="str">
            <v>Champagne</v>
          </cell>
          <cell r="L4098" t="str">
            <v>Champagne White</v>
          </cell>
          <cell r="M4098" t="str">
            <v>Good</v>
          </cell>
          <cell r="N4098">
            <v>16.333300000000001</v>
          </cell>
          <cell r="O4098">
            <v>2.6718999999999999</v>
          </cell>
        </row>
        <row r="4099">
          <cell r="B4099">
            <v>31557</v>
          </cell>
          <cell r="C4099" t="str">
            <v>CHAMPAGNE IRROY ROSE 75X6</v>
          </cell>
          <cell r="D4099" t="str">
            <v>Champagne Irroy Rose NV</v>
          </cell>
          <cell r="E4099" t="str">
            <v>EA</v>
          </cell>
          <cell r="F4099">
            <v>6</v>
          </cell>
          <cell r="G4099" t="str">
            <v>75 cl x 6</v>
          </cell>
          <cell r="H4099" t="str">
            <v>U</v>
          </cell>
          <cell r="I4099" t="str">
            <v>France</v>
          </cell>
          <cell r="J4099" t="str">
            <v>France</v>
          </cell>
          <cell r="K4099" t="str">
            <v>Champagne</v>
          </cell>
          <cell r="L4099" t="str">
            <v>Champagne Rose</v>
          </cell>
          <cell r="M4099" t="str">
            <v>Good</v>
          </cell>
          <cell r="N4099">
            <v>18.364799999999999</v>
          </cell>
          <cell r="O4099">
            <v>2.6718999999999999</v>
          </cell>
        </row>
        <row r="4100">
          <cell r="B4100">
            <v>31592</v>
          </cell>
          <cell r="C4100" t="str">
            <v>CLOS FLORIDENE BLANC 75X12</v>
          </cell>
          <cell r="D4100" t="str">
            <v>Clos Floridene, Graves Blanc</v>
          </cell>
          <cell r="E4100" t="str">
            <v>EA</v>
          </cell>
          <cell r="F4100">
            <v>12</v>
          </cell>
          <cell r="G4100" t="str">
            <v>75 cl x 12</v>
          </cell>
          <cell r="H4100" t="str">
            <v>U</v>
          </cell>
          <cell r="I4100" t="str">
            <v>France</v>
          </cell>
          <cell r="J4100" t="str">
            <v>France</v>
          </cell>
          <cell r="K4100" t="str">
            <v>Bordeaux</v>
          </cell>
          <cell r="L4100" t="str">
            <v>Still White</v>
          </cell>
          <cell r="M4100" t="str">
            <v>Better</v>
          </cell>
          <cell r="N4100">
            <v>11.0999</v>
          </cell>
          <cell r="O4100">
            <v>2.6718999999999999</v>
          </cell>
        </row>
        <row r="4101">
          <cell r="B4101">
            <v>31593</v>
          </cell>
          <cell r="C4101" t="str">
            <v>CLOS FLORIDENE ROUGE 75X12</v>
          </cell>
          <cell r="D4101" t="str">
            <v>Clos Floridene, Graves Rouge</v>
          </cell>
          <cell r="E4101" t="str">
            <v>EA</v>
          </cell>
          <cell r="F4101">
            <v>12</v>
          </cell>
          <cell r="G4101" t="str">
            <v>75 cl x 12</v>
          </cell>
          <cell r="H4101" t="str">
            <v>U</v>
          </cell>
          <cell r="I4101" t="str">
            <v>France</v>
          </cell>
          <cell r="J4101" t="str">
            <v>France</v>
          </cell>
          <cell r="K4101" t="str">
            <v>Bordeaux</v>
          </cell>
          <cell r="L4101" t="str">
            <v>Still Red</v>
          </cell>
          <cell r="M4101" t="str">
            <v>Better</v>
          </cell>
          <cell r="N4101">
            <v>8.6213999999999995</v>
          </cell>
          <cell r="O4101">
            <v>2.6718999999999999</v>
          </cell>
        </row>
        <row r="4102">
          <cell r="B4102">
            <v>45082</v>
          </cell>
          <cell r="C4102" t="str">
            <v>VINA AMATE RESERVA 75X6</v>
          </cell>
          <cell r="D4102" t="str">
            <v>Vina Amate Rioja Reserva</v>
          </cell>
          <cell r="E4102" t="str">
            <v>EA</v>
          </cell>
          <cell r="F4102">
            <v>6</v>
          </cell>
          <cell r="G4102" t="str">
            <v>75 cl x 6</v>
          </cell>
          <cell r="H4102" t="str">
            <v>U</v>
          </cell>
          <cell r="I4102" t="str">
            <v>Spain</v>
          </cell>
          <cell r="J4102" t="str">
            <v>Spain</v>
          </cell>
          <cell r="K4102" t="str">
            <v>Rioja</v>
          </cell>
          <cell r="M4102" t="str">
            <v>Price Fighter</v>
          </cell>
          <cell r="N4102">
            <v>2.9525999999999999</v>
          </cell>
          <cell r="O4102">
            <v>2.6718999999999999</v>
          </cell>
        </row>
        <row r="4103">
          <cell r="B4103">
            <v>74534</v>
          </cell>
          <cell r="C4103" t="str">
            <v>VINA AMATE CRIANZA 75X6</v>
          </cell>
          <cell r="D4103" t="str">
            <v>Vina Amate Rioja Crianza</v>
          </cell>
          <cell r="E4103" t="str">
            <v>EA</v>
          </cell>
          <cell r="F4103">
            <v>6</v>
          </cell>
          <cell r="G4103" t="str">
            <v>75 cl x 6</v>
          </cell>
          <cell r="H4103" t="str">
            <v>S</v>
          </cell>
          <cell r="I4103" t="str">
            <v>Spain</v>
          </cell>
          <cell r="J4103" t="str">
            <v>Spain</v>
          </cell>
          <cell r="K4103" t="str">
            <v>Rioja</v>
          </cell>
          <cell r="M4103" t="str">
            <v>Price Fighter</v>
          </cell>
          <cell r="N4103">
            <v>1.8421000000000001</v>
          </cell>
          <cell r="O4103">
            <v>2.6718999999999999</v>
          </cell>
        </row>
        <row r="4104">
          <cell r="B4104">
            <v>74535</v>
          </cell>
          <cell r="C4104" t="str">
            <v>VINA AMATE RESERVA 75X6</v>
          </cell>
          <cell r="D4104" t="str">
            <v>Vina Amate Rioja Reserva</v>
          </cell>
          <cell r="E4104" t="str">
            <v>EA</v>
          </cell>
          <cell r="F4104">
            <v>6</v>
          </cell>
          <cell r="G4104" t="str">
            <v>75 cl x 6</v>
          </cell>
          <cell r="H4104" t="str">
            <v>U</v>
          </cell>
          <cell r="I4104" t="str">
            <v>Spain</v>
          </cell>
          <cell r="J4104" t="str">
            <v>Spain</v>
          </cell>
          <cell r="K4104" t="str">
            <v>Rioja</v>
          </cell>
          <cell r="M4104" t="str">
            <v>Price Fighter</v>
          </cell>
          <cell r="N4104">
            <v>2.7216999999999998</v>
          </cell>
          <cell r="O4104">
            <v>2.6718999999999999</v>
          </cell>
        </row>
        <row r="4105">
          <cell r="B4105">
            <v>42506</v>
          </cell>
          <cell r="C4105" t="str">
            <v>FW CH PEYRABON 16 150X6</v>
          </cell>
          <cell r="D4105" t="str">
            <v>Chateau Peyrabon Haut Medoc 2016 150cl</v>
          </cell>
          <cell r="E4105" t="str">
            <v>EA</v>
          </cell>
          <cell r="F4105">
            <v>6</v>
          </cell>
          <cell r="G4105" t="str">
            <v>150cl x 6</v>
          </cell>
          <cell r="H4105" t="str">
            <v>S</v>
          </cell>
          <cell r="I4105" t="str">
            <v>France</v>
          </cell>
          <cell r="J4105" t="str">
            <v>France</v>
          </cell>
          <cell r="K4105" t="str">
            <v>Bordeaux</v>
          </cell>
          <cell r="L4105" t="str">
            <v>Still Red</v>
          </cell>
          <cell r="M4105" t="str">
            <v>Fine Wine</v>
          </cell>
          <cell r="N4105">
            <v>18.675699999999999</v>
          </cell>
          <cell r="O4105">
            <v>5.3437999999999999</v>
          </cell>
        </row>
        <row r="4106">
          <cell r="B4106">
            <v>75379</v>
          </cell>
          <cell r="C4106" t="str">
            <v>FW CH PEYRABON 12 150X6</v>
          </cell>
          <cell r="D4106" t="str">
            <v>Chateau Peyrabon Haut Medoc 2012 150cl</v>
          </cell>
          <cell r="E4106" t="str">
            <v>EA</v>
          </cell>
          <cell r="F4106">
            <v>6</v>
          </cell>
          <cell r="G4106" t="str">
            <v>150cl x 6</v>
          </cell>
          <cell r="H4106" t="str">
            <v>U</v>
          </cell>
          <cell r="I4106" t="str">
            <v>France</v>
          </cell>
          <cell r="J4106" t="str">
            <v>France</v>
          </cell>
          <cell r="K4106" t="str">
            <v>Bordeaux</v>
          </cell>
          <cell r="L4106" t="str">
            <v>Still Red</v>
          </cell>
          <cell r="M4106" t="str">
            <v>Fine Wine</v>
          </cell>
          <cell r="N4106">
            <v>13.9658</v>
          </cell>
          <cell r="O4106">
            <v>5.3437999999999999</v>
          </cell>
        </row>
        <row r="4107">
          <cell r="B4107">
            <v>72719</v>
          </cell>
          <cell r="C4107" t="str">
            <v>CONDRIEU DUMAZET 16 75X12</v>
          </cell>
          <cell r="D4107" t="str">
            <v>Condrieu Rouelle Midi Cave Dumazet 2016</v>
          </cell>
          <cell r="E4107" t="str">
            <v>EA</v>
          </cell>
          <cell r="F4107">
            <v>12</v>
          </cell>
          <cell r="G4107" t="str">
            <v>75 cl x 12</v>
          </cell>
          <cell r="H4107" t="str">
            <v>U</v>
          </cell>
          <cell r="I4107" t="str">
            <v>France</v>
          </cell>
          <cell r="J4107" t="str">
            <v>France</v>
          </cell>
          <cell r="K4107" t="str">
            <v>Rhône Valley</v>
          </cell>
          <cell r="M4107" t="str">
            <v>Best</v>
          </cell>
          <cell r="N4107">
            <v>14.819100000000001</v>
          </cell>
          <cell r="O4107">
            <v>2.6718999999999999</v>
          </cell>
        </row>
        <row r="4108">
          <cell r="B4108">
            <v>70137</v>
          </cell>
          <cell r="C4108" t="str">
            <v>ENTER.SAKE GOLD NV 72X12</v>
          </cell>
          <cell r="D4108" t="str">
            <v>ENTER.Sake Gold Junmai Daiginjo</v>
          </cell>
          <cell r="E4108" t="str">
            <v>EA</v>
          </cell>
          <cell r="F4108">
            <v>12</v>
          </cell>
          <cell r="G4108" t="str">
            <v>72 cl x12</v>
          </cell>
          <cell r="H4108" t="str">
            <v>U</v>
          </cell>
          <cell r="I4108" t="str">
            <v>Japan</v>
          </cell>
          <cell r="J4108" t="str">
            <v>Japan</v>
          </cell>
          <cell r="K4108" t="str">
            <v>Aichi</v>
          </cell>
          <cell r="M4108" t="str">
            <v>Best</v>
          </cell>
          <cell r="N4108">
            <v>18.582699999999999</v>
          </cell>
          <cell r="O4108">
            <v>2.5649999999999999</v>
          </cell>
        </row>
        <row r="4109">
          <cell r="B4109">
            <v>42415</v>
          </cell>
          <cell r="C4109" t="str">
            <v>CH PEYRABON 11 75X12</v>
          </cell>
          <cell r="D4109" t="str">
            <v>Chateau Peyrabon Haut Medoc 2011</v>
          </cell>
          <cell r="E4109" t="str">
            <v>EA</v>
          </cell>
          <cell r="F4109">
            <v>12</v>
          </cell>
          <cell r="G4109" t="str">
            <v>75 cl x 12</v>
          </cell>
          <cell r="H4109" t="str">
            <v>S</v>
          </cell>
          <cell r="I4109" t="str">
            <v>France</v>
          </cell>
          <cell r="J4109" t="str">
            <v>France</v>
          </cell>
          <cell r="K4109" t="str">
            <v>Bordeaux</v>
          </cell>
          <cell r="L4109" t="str">
            <v>Still Red</v>
          </cell>
          <cell r="M4109" t="str">
            <v>Fine Wine</v>
          </cell>
          <cell r="N4109">
            <v>7.7148000000000003</v>
          </cell>
          <cell r="O4109">
            <v>2.6718999999999999</v>
          </cell>
        </row>
        <row r="4110">
          <cell r="B4110">
            <v>73628</v>
          </cell>
          <cell r="C4110" t="str">
            <v>FW CH PEYRABON 06 75X12</v>
          </cell>
          <cell r="D4110" t="str">
            <v>Chateau Peyrabon Haut Medoc 2006</v>
          </cell>
          <cell r="E4110" t="str">
            <v>EA</v>
          </cell>
          <cell r="F4110">
            <v>12</v>
          </cell>
          <cell r="G4110" t="str">
            <v>75 cl x 12</v>
          </cell>
          <cell r="H4110" t="str">
            <v>U</v>
          </cell>
          <cell r="I4110" t="str">
            <v>France</v>
          </cell>
          <cell r="J4110" t="str">
            <v>France</v>
          </cell>
          <cell r="K4110" t="str">
            <v>Bordeaux</v>
          </cell>
          <cell r="L4110" t="str">
            <v>Still Red</v>
          </cell>
          <cell r="M4110" t="str">
            <v>Fine Wine</v>
          </cell>
          <cell r="N4110">
            <v>7.4194000000000004</v>
          </cell>
          <cell r="O4110">
            <v>2.6718999999999999</v>
          </cell>
        </row>
        <row r="4111">
          <cell r="B4111">
            <v>76003</v>
          </cell>
          <cell r="C4111" t="str">
            <v>FW CH PEYRABON 08 75X12</v>
          </cell>
          <cell r="D4111" t="str">
            <v>Chateau Peyrabon Haut Medoc 2008</v>
          </cell>
          <cell r="E4111" t="str">
            <v>EA</v>
          </cell>
          <cell r="F4111">
            <v>12</v>
          </cell>
          <cell r="G4111" t="str">
            <v>75 cl x 12</v>
          </cell>
          <cell r="H4111" t="str">
            <v>U</v>
          </cell>
          <cell r="I4111" t="str">
            <v>France</v>
          </cell>
          <cell r="J4111" t="str">
            <v>France</v>
          </cell>
          <cell r="K4111" t="str">
            <v>Bordeaux</v>
          </cell>
          <cell r="L4111" t="str">
            <v>Still Red</v>
          </cell>
          <cell r="M4111" t="str">
            <v>Fine Wine</v>
          </cell>
          <cell r="N4111">
            <v>7.2187999999999999</v>
          </cell>
          <cell r="O4111">
            <v>2.6718999999999999</v>
          </cell>
        </row>
        <row r="4112">
          <cell r="B4112">
            <v>44379</v>
          </cell>
          <cell r="C4112" t="str">
            <v>LACOURTE GODB ROSE NV 75X6</v>
          </cell>
          <cell r="D4112" t="str">
            <v>Champagne Lacourte Godbillion Rose</v>
          </cell>
          <cell r="E4112" t="str">
            <v>EA</v>
          </cell>
          <cell r="F4112">
            <v>6</v>
          </cell>
          <cell r="G4112" t="str">
            <v>75 cl x 6</v>
          </cell>
          <cell r="H4112" t="str">
            <v>S</v>
          </cell>
          <cell r="I4112" t="str">
            <v>France</v>
          </cell>
          <cell r="J4112" t="str">
            <v>France</v>
          </cell>
          <cell r="K4112" t="str">
            <v>Champagne</v>
          </cell>
          <cell r="L4112" t="str">
            <v>Champagne Rose</v>
          </cell>
          <cell r="M4112" t="str">
            <v>Better</v>
          </cell>
          <cell r="N4112">
            <v>25.915199999999999</v>
          </cell>
          <cell r="O4112">
            <v>2.6718999999999999</v>
          </cell>
        </row>
        <row r="4113">
          <cell r="B4113">
            <v>45927</v>
          </cell>
          <cell r="C4113" t="str">
            <v>FW LACOURTE GODB MAM 16 75X6</v>
          </cell>
          <cell r="D4113" t="str">
            <v>Champagne Lacourte Godbillon Mont Ame - Migerats 2016</v>
          </cell>
          <cell r="E4113" t="str">
            <v>EA</v>
          </cell>
          <cell r="F4113">
            <v>6</v>
          </cell>
          <cell r="G4113" t="str">
            <v>75 cl x 6</v>
          </cell>
          <cell r="H4113" t="str">
            <v>S</v>
          </cell>
          <cell r="I4113" t="str">
            <v>France</v>
          </cell>
          <cell r="J4113" t="str">
            <v>France</v>
          </cell>
          <cell r="K4113" t="str">
            <v>Champagne</v>
          </cell>
          <cell r="L4113" t="str">
            <v>Champagne White</v>
          </cell>
          <cell r="M4113" t="str">
            <v>Fine Wine</v>
          </cell>
          <cell r="N4113">
            <v>49.572000000000003</v>
          </cell>
          <cell r="O4113">
            <v>2.6718999999999999</v>
          </cell>
        </row>
        <row r="4114">
          <cell r="B4114">
            <v>45928</v>
          </cell>
          <cell r="C4114" t="str">
            <v>FW LACOURTE GODB CHALL 16 75X6</v>
          </cell>
          <cell r="D4114" t="str">
            <v>Champagne Lacourte Godbillon Chaillots 2016</v>
          </cell>
          <cell r="E4114" t="str">
            <v>EA</v>
          </cell>
          <cell r="F4114">
            <v>6</v>
          </cell>
          <cell r="G4114" t="str">
            <v>75 cl x 6</v>
          </cell>
          <cell r="H4114" t="str">
            <v>S</v>
          </cell>
          <cell r="I4114" t="str">
            <v>France</v>
          </cell>
          <cell r="J4114" t="str">
            <v>France</v>
          </cell>
          <cell r="K4114" t="str">
            <v>Champagne</v>
          </cell>
          <cell r="L4114" t="str">
            <v>Champagne White</v>
          </cell>
          <cell r="M4114" t="str">
            <v>Fine Wine</v>
          </cell>
          <cell r="N4114">
            <v>49.572000000000003</v>
          </cell>
          <cell r="O4114">
            <v>2.6718999999999999</v>
          </cell>
        </row>
        <row r="4115">
          <cell r="B4115">
            <v>70804</v>
          </cell>
          <cell r="C4115" t="str">
            <v>LACOURTE-GODBILLON NATURE 75X6</v>
          </cell>
          <cell r="D4115" t="str">
            <v>Lacourte-Godbillon Brut Nature NV</v>
          </cell>
          <cell r="E4115" t="str">
            <v>EA</v>
          </cell>
          <cell r="F4115">
            <v>6</v>
          </cell>
          <cell r="G4115" t="str">
            <v>75 cl x 6</v>
          </cell>
          <cell r="H4115" t="str">
            <v>U</v>
          </cell>
          <cell r="I4115" t="str">
            <v>France</v>
          </cell>
          <cell r="J4115" t="str">
            <v>France</v>
          </cell>
          <cell r="K4115" t="str">
            <v>Champagne</v>
          </cell>
          <cell r="L4115" t="str">
            <v>Sparkling White</v>
          </cell>
          <cell r="M4115" t="str">
            <v>Better</v>
          </cell>
          <cell r="N4115">
            <v>25.098400000000002</v>
          </cell>
          <cell r="O4115">
            <v>2.6718999999999999</v>
          </cell>
        </row>
        <row r="4116">
          <cell r="B4116">
            <v>70806</v>
          </cell>
          <cell r="C4116" t="str">
            <v>LACOURTE-GODBILLON PENTES 75X6</v>
          </cell>
          <cell r="D4116" t="str">
            <v>Lacourte-Godbillon Mi-Pentes 1er Cru NV</v>
          </cell>
          <cell r="E4116" t="str">
            <v>EA</v>
          </cell>
          <cell r="F4116">
            <v>6</v>
          </cell>
          <cell r="G4116" t="str">
            <v>75 cl x 6</v>
          </cell>
          <cell r="H4116" t="str">
            <v>S</v>
          </cell>
          <cell r="I4116" t="str">
            <v>France</v>
          </cell>
          <cell r="J4116" t="str">
            <v>France</v>
          </cell>
          <cell r="K4116" t="str">
            <v>Champagne</v>
          </cell>
          <cell r="L4116" t="str">
            <v>Sparkling White</v>
          </cell>
          <cell r="M4116" t="str">
            <v>Better</v>
          </cell>
          <cell r="N4116">
            <v>25.476600000000001</v>
          </cell>
          <cell r="O4116">
            <v>2.6718999999999999</v>
          </cell>
        </row>
        <row r="4117">
          <cell r="B4117">
            <v>70807</v>
          </cell>
          <cell r="C4117" t="str">
            <v>LACOURTE-GODBILLON ECUEIL 75X6</v>
          </cell>
          <cell r="D4117" t="str">
            <v>Lacourte-Godbillon Terroirs D'Ecueil 1er Cru Brut NV</v>
          </cell>
          <cell r="E4117" t="str">
            <v>EA</v>
          </cell>
          <cell r="F4117">
            <v>6</v>
          </cell>
          <cell r="G4117" t="str">
            <v>75 cl x 6</v>
          </cell>
          <cell r="H4117" t="str">
            <v>S</v>
          </cell>
          <cell r="I4117" t="str">
            <v>France</v>
          </cell>
          <cell r="J4117" t="str">
            <v>France</v>
          </cell>
          <cell r="K4117" t="str">
            <v>Champagne</v>
          </cell>
          <cell r="L4117" t="str">
            <v>Sparkling White</v>
          </cell>
          <cell r="M4117" t="str">
            <v>Good</v>
          </cell>
          <cell r="N4117">
            <v>19.336200000000002</v>
          </cell>
          <cell r="O4117">
            <v>2.6718999999999999</v>
          </cell>
        </row>
        <row r="4118">
          <cell r="B4118">
            <v>73246</v>
          </cell>
          <cell r="C4118" t="str">
            <v>LACOURTE-GODBILLON CHAI13 75X3</v>
          </cell>
          <cell r="D4118" t="str">
            <v>Lacourte-Godbillon Chaillots 2013</v>
          </cell>
          <cell r="E4118" t="str">
            <v>EA</v>
          </cell>
          <cell r="F4118">
            <v>3</v>
          </cell>
          <cell r="G4118" t="str">
            <v>75 cl x 3</v>
          </cell>
          <cell r="H4118" t="str">
            <v>U</v>
          </cell>
          <cell r="I4118" t="str">
            <v>France</v>
          </cell>
          <cell r="J4118" t="str">
            <v>France</v>
          </cell>
          <cell r="K4118" t="str">
            <v>Champagne</v>
          </cell>
          <cell r="L4118" t="str">
            <v>Sparkling White</v>
          </cell>
          <cell r="M4118" t="str">
            <v>Best</v>
          </cell>
          <cell r="N4118">
            <v>40.538699999999999</v>
          </cell>
          <cell r="O4118">
            <v>2.6718999999999999</v>
          </cell>
        </row>
        <row r="4119">
          <cell r="B4119">
            <v>36218</v>
          </cell>
          <cell r="C4119" t="str">
            <v>VILLA RAGAZZI SANGIOVESE 75X12</v>
          </cell>
          <cell r="D4119" t="str">
            <v>Villa Ragazzi Sangiovese, Napa Valley</v>
          </cell>
          <cell r="E4119" t="str">
            <v>EA</v>
          </cell>
          <cell r="F4119">
            <v>12</v>
          </cell>
          <cell r="G4119" t="str">
            <v>75 cl x 12</v>
          </cell>
          <cell r="H4119" t="str">
            <v>U</v>
          </cell>
          <cell r="I4119" t="str">
            <v>United States</v>
          </cell>
          <cell r="J4119" t="str">
            <v>USA</v>
          </cell>
          <cell r="K4119" t="str">
            <v>California</v>
          </cell>
          <cell r="L4119" t="str">
            <v>Still Red</v>
          </cell>
          <cell r="M4119" t="str">
            <v>Best</v>
          </cell>
          <cell r="N4119">
            <v>15.1783</v>
          </cell>
          <cell r="O4119">
            <v>2.6718999999999999</v>
          </cell>
        </row>
        <row r="4120">
          <cell r="B4120">
            <v>72312</v>
          </cell>
          <cell r="C4120" t="str">
            <v>FW PESSAC DE HT BAILLY 16 75X6</v>
          </cell>
          <cell r="D4120" t="str">
            <v>Pessac-Leognan de Haut-Bailly 2016</v>
          </cell>
          <cell r="E4120" t="str">
            <v>EA</v>
          </cell>
          <cell r="F4120">
            <v>6</v>
          </cell>
          <cell r="G4120" t="str">
            <v>75 cl x 6</v>
          </cell>
          <cell r="H4120" t="str">
            <v>U</v>
          </cell>
          <cell r="I4120" t="str">
            <v>France</v>
          </cell>
          <cell r="J4120" t="str">
            <v>France</v>
          </cell>
          <cell r="K4120" t="str">
            <v>Bordeaux</v>
          </cell>
          <cell r="L4120" t="str">
            <v>Still Red</v>
          </cell>
          <cell r="M4120" t="str">
            <v>Fine Wine</v>
          </cell>
          <cell r="N4120">
            <v>11.012</v>
          </cell>
          <cell r="O4120">
            <v>2.6718999999999999</v>
          </cell>
        </row>
        <row r="4121">
          <cell r="B4121">
            <v>76030</v>
          </cell>
          <cell r="C4121" t="str">
            <v>FW PESSAC DE HT BAILLY 17 75X6</v>
          </cell>
          <cell r="D4121" t="str">
            <v>Pessac Leognan de Haut Bailly 2017</v>
          </cell>
          <cell r="E4121" t="str">
            <v>EA</v>
          </cell>
          <cell r="F4121">
            <v>6</v>
          </cell>
          <cell r="G4121" t="str">
            <v>75 cl x 6</v>
          </cell>
          <cell r="H4121" t="str">
            <v>S</v>
          </cell>
          <cell r="I4121" t="str">
            <v>France</v>
          </cell>
          <cell r="J4121" t="str">
            <v>France</v>
          </cell>
          <cell r="K4121" t="str">
            <v>Bordeaux</v>
          </cell>
          <cell r="L4121" t="str">
            <v>Still Red</v>
          </cell>
          <cell r="M4121" t="str">
            <v>Fine Wine</v>
          </cell>
          <cell r="N4121">
            <v>11.0029</v>
          </cell>
          <cell r="O4121">
            <v>2.6718999999999999</v>
          </cell>
        </row>
        <row r="4122">
          <cell r="B4122">
            <v>41158</v>
          </cell>
          <cell r="C4122" t="str">
            <v>FW TOMMASI AMARONE 2016 75x6</v>
          </cell>
          <cell r="D4122" t="str">
            <v>Tommasi Amarone della Valpolicella Classico 2016</v>
          </cell>
          <cell r="E4122" t="str">
            <v>EA</v>
          </cell>
          <cell r="F4122">
            <v>6</v>
          </cell>
          <cell r="G4122" t="str">
            <v>75 cl x 6</v>
          </cell>
          <cell r="H4122" t="str">
            <v>S</v>
          </cell>
          <cell r="I4122" t="str">
            <v>Italy</v>
          </cell>
          <cell r="J4122" t="str">
            <v>Italy</v>
          </cell>
          <cell r="K4122" t="str">
            <v>Veneto</v>
          </cell>
          <cell r="L4122" t="str">
            <v>Still Red</v>
          </cell>
          <cell r="M4122" t="str">
            <v>Fine Wine</v>
          </cell>
          <cell r="N4122">
            <v>27.43</v>
          </cell>
          <cell r="O4122">
            <v>3.2063000000000001</v>
          </cell>
        </row>
        <row r="4123">
          <cell r="B4123">
            <v>31821</v>
          </cell>
          <cell r="C4123" t="str">
            <v>ANAKENA BIRDMAN SAUVI B 75X6</v>
          </cell>
          <cell r="D4123" t="str">
            <v>Anakena Birdman Sauvignon Blanc, Central Valley</v>
          </cell>
          <cell r="E4123" t="str">
            <v>EA</v>
          </cell>
          <cell r="F4123">
            <v>6</v>
          </cell>
          <cell r="G4123" t="str">
            <v>75 cl x 6</v>
          </cell>
          <cell r="H4123" t="str">
            <v>S</v>
          </cell>
          <cell r="I4123" t="str">
            <v>Chile</v>
          </cell>
          <cell r="J4123" t="str">
            <v>Chile</v>
          </cell>
          <cell r="K4123" t="str">
            <v>Central Valley</v>
          </cell>
          <cell r="L4123" t="str">
            <v>Still White</v>
          </cell>
          <cell r="M4123" t="str">
            <v>Price Fighter</v>
          </cell>
          <cell r="N4123">
            <v>2.0177</v>
          </cell>
          <cell r="O4123">
            <v>2.6718999999999999</v>
          </cell>
        </row>
        <row r="4124">
          <cell r="B4124">
            <v>31832</v>
          </cell>
          <cell r="C4124" t="str">
            <v>ABBOTTS DELAUNAY ALTO 75X6</v>
          </cell>
          <cell r="D4124" t="str">
            <v>Abbotts &amp; Delaunay Alto Stratus Carignan, Vin de France</v>
          </cell>
          <cell r="E4124" t="str">
            <v>EA</v>
          </cell>
          <cell r="F4124">
            <v>6</v>
          </cell>
          <cell r="G4124" t="str">
            <v>75 cl x 6</v>
          </cell>
          <cell r="H4124" t="str">
            <v>U</v>
          </cell>
          <cell r="I4124" t="str">
            <v>France</v>
          </cell>
          <cell r="J4124" t="str">
            <v>France</v>
          </cell>
          <cell r="K4124" t="str">
            <v>France</v>
          </cell>
          <cell r="L4124" t="str">
            <v>Still Red</v>
          </cell>
          <cell r="M4124" t="str">
            <v>Better</v>
          </cell>
          <cell r="N4124">
            <v>5.6685999999999996</v>
          </cell>
          <cell r="O4124">
            <v>2.6718999999999999</v>
          </cell>
        </row>
        <row r="4125">
          <cell r="B4125">
            <v>31833</v>
          </cell>
          <cell r="C4125" t="str">
            <v>ABBOTTS DELAUNAY BOREAS 75X6</v>
          </cell>
          <cell r="D4125" t="str">
            <v>Abbotts &amp; Delaunay, Boréas, Faugères</v>
          </cell>
          <cell r="E4125" t="str">
            <v>EA</v>
          </cell>
          <cell r="F4125">
            <v>6</v>
          </cell>
          <cell r="G4125" t="str">
            <v>75 cl x 6</v>
          </cell>
          <cell r="H4125" t="str">
            <v>U</v>
          </cell>
          <cell r="I4125" t="str">
            <v>France</v>
          </cell>
          <cell r="J4125" t="str">
            <v>France</v>
          </cell>
          <cell r="K4125" t="str">
            <v>Languedoc-Roussillon</v>
          </cell>
          <cell r="L4125" t="str">
            <v>Still Red</v>
          </cell>
          <cell r="M4125" t="str">
            <v>Better</v>
          </cell>
          <cell r="N4125">
            <v>6.9843999999999999</v>
          </cell>
          <cell r="O4125">
            <v>2.6718999999999999</v>
          </cell>
        </row>
        <row r="4126">
          <cell r="B4126">
            <v>32866</v>
          </cell>
          <cell r="C4126" t="str">
            <v>ORG ABBOTTS PN SOLAIRE 75x6</v>
          </cell>
          <cell r="D4126" t="str">
            <v>Abbotts &amp; Delaunay Solaire Pinot Noir, Organic, Domaine de la Métairie d'Alon, Pays d'Oc</v>
          </cell>
          <cell r="E4126" t="str">
            <v>EA</v>
          </cell>
          <cell r="F4126">
            <v>6</v>
          </cell>
          <cell r="G4126" t="str">
            <v>75 cl x 6</v>
          </cell>
          <cell r="H4126" t="str">
            <v>U</v>
          </cell>
          <cell r="I4126" t="str">
            <v>France</v>
          </cell>
          <cell r="J4126" t="str">
            <v>France</v>
          </cell>
          <cell r="K4126" t="str">
            <v>Languedoc-Roussillon</v>
          </cell>
          <cell r="L4126" t="str">
            <v>Still Red</v>
          </cell>
          <cell r="M4126" t="str">
            <v>Better</v>
          </cell>
          <cell r="N4126">
            <v>11.8528</v>
          </cell>
          <cell r="O4126">
            <v>2.6718999999999999</v>
          </cell>
        </row>
        <row r="4127">
          <cell r="B4127">
            <v>35677</v>
          </cell>
          <cell r="C4127" t="str">
            <v>ORG METAIRIE D'ALON CHARD 75X6</v>
          </cell>
          <cell r="D4127" t="str">
            <v>Abbotts &amp; Delaunay Le Palejo Chardonnay Organic, Domaine de la Métairie d'Alon, Limoux</v>
          </cell>
          <cell r="E4127" t="str">
            <v>EA</v>
          </cell>
          <cell r="F4127">
            <v>6</v>
          </cell>
          <cell r="G4127" t="str">
            <v>75 cl x 6</v>
          </cell>
          <cell r="H4127" t="str">
            <v>U</v>
          </cell>
          <cell r="I4127" t="str">
            <v>France</v>
          </cell>
          <cell r="J4127" t="str">
            <v>France</v>
          </cell>
          <cell r="K4127" t="str">
            <v>Languedoc-Roussillon</v>
          </cell>
          <cell r="L4127" t="str">
            <v>Still White</v>
          </cell>
          <cell r="M4127" t="str">
            <v>Better</v>
          </cell>
          <cell r="N4127">
            <v>12.554500000000001</v>
          </cell>
          <cell r="O4127">
            <v>2.6718999999999999</v>
          </cell>
        </row>
        <row r="4128">
          <cell r="B4128">
            <v>32029</v>
          </cell>
          <cell r="C4128" t="str">
            <v>POST HOUSE PINOTAGE 75X6</v>
          </cell>
          <cell r="D4128" t="str">
            <v>Post House Missing Virgin Pinotage Petit Verdot, Stellenbosch</v>
          </cell>
          <cell r="E4128" t="str">
            <v>EA</v>
          </cell>
          <cell r="F4128">
            <v>6</v>
          </cell>
          <cell r="G4128" t="str">
            <v>75 cl x 6</v>
          </cell>
          <cell r="H4128" t="str">
            <v>U</v>
          </cell>
          <cell r="I4128" t="str">
            <v>South Africa</v>
          </cell>
          <cell r="J4128" t="str">
            <v>South Africa</v>
          </cell>
          <cell r="K4128" t="str">
            <v>Stellenbosch</v>
          </cell>
          <cell r="L4128" t="str">
            <v>Still Red</v>
          </cell>
          <cell r="M4128" t="str">
            <v>Better</v>
          </cell>
          <cell r="N4128">
            <v>9.5612999999999992</v>
          </cell>
          <cell r="O4128">
            <v>3.3130999999999999</v>
          </cell>
        </row>
        <row r="4129">
          <cell r="B4129">
            <v>37271</v>
          </cell>
          <cell r="C4129" t="str">
            <v>TOKARA LTD RLS PINOTAGE 75X6</v>
          </cell>
          <cell r="D4129" t="str">
            <v>Tokara Limited Release Pinotage, Stellenbosch (M Restaurant &amp; PKR Only)</v>
          </cell>
          <cell r="E4129" t="str">
            <v>EA</v>
          </cell>
          <cell r="F4129">
            <v>6</v>
          </cell>
          <cell r="G4129" t="str">
            <v>75 cl x 6</v>
          </cell>
          <cell r="H4129" t="str">
            <v>U</v>
          </cell>
          <cell r="I4129" t="str">
            <v>South Africa</v>
          </cell>
          <cell r="J4129" t="str">
            <v>South Africa</v>
          </cell>
          <cell r="K4129" t="str">
            <v>Stellenbosch</v>
          </cell>
          <cell r="L4129" t="str">
            <v>Still Red</v>
          </cell>
          <cell r="M4129" t="str">
            <v>Best</v>
          </cell>
          <cell r="N4129">
            <v>13.834899999999999</v>
          </cell>
          <cell r="O4129">
            <v>2.6718999999999999</v>
          </cell>
        </row>
        <row r="4130">
          <cell r="B4130">
            <v>31959</v>
          </cell>
          <cell r="C4130" t="str">
            <v>PHILLIP SHAW CHARD 75X6</v>
          </cell>
          <cell r="D4130" t="str">
            <v>Philip Shaw No 11 Chardonnay, South Australia (M Restaurant &amp; PKR Only)</v>
          </cell>
          <cell r="E4130" t="str">
            <v>EA</v>
          </cell>
          <cell r="F4130">
            <v>6</v>
          </cell>
          <cell r="G4130" t="str">
            <v>75 cl x 6</v>
          </cell>
          <cell r="H4130" t="str">
            <v>U</v>
          </cell>
          <cell r="I4130" t="str">
            <v>Australia</v>
          </cell>
          <cell r="J4130" t="str">
            <v>Australia</v>
          </cell>
          <cell r="K4130" t="str">
            <v>South Australia</v>
          </cell>
          <cell r="L4130" t="str">
            <v>Still White</v>
          </cell>
          <cell r="M4130" t="str">
            <v>Best</v>
          </cell>
          <cell r="N4130">
            <v>13.4765</v>
          </cell>
          <cell r="O4130">
            <v>2.6718999999999999</v>
          </cell>
        </row>
        <row r="4131">
          <cell r="B4131">
            <v>70317</v>
          </cell>
          <cell r="C4131" t="str">
            <v>SPIER SECRET BRUT ROSE 75X6</v>
          </cell>
          <cell r="D4131" t="str">
            <v>Spier Secret Sparkling Rose NV</v>
          </cell>
          <cell r="E4131" t="str">
            <v>EA</v>
          </cell>
          <cell r="F4131">
            <v>6</v>
          </cell>
          <cell r="G4131" t="str">
            <v>75 cl x 6</v>
          </cell>
          <cell r="H4131" t="str">
            <v>U</v>
          </cell>
          <cell r="I4131" t="str">
            <v>South Africa</v>
          </cell>
          <cell r="J4131" t="str">
            <v>South Africa</v>
          </cell>
          <cell r="K4131" t="str">
            <v>Western Cape</v>
          </cell>
          <cell r="M4131" t="str">
            <v>Good</v>
          </cell>
          <cell r="N4131">
            <v>3.2629000000000001</v>
          </cell>
          <cell r="O4131">
            <v>2.6718999999999999</v>
          </cell>
        </row>
        <row r="4132">
          <cell r="B4132">
            <v>45529</v>
          </cell>
          <cell r="C4132" t="str">
            <v>CH TOUR DE YON 20 75X6</v>
          </cell>
          <cell r="D4132" t="str">
            <v>Chateau Tour de Yon, AOC Saint-Emilion Grand Cru 2020</v>
          </cell>
          <cell r="E4132" t="str">
            <v>EA</v>
          </cell>
          <cell r="F4132">
            <v>6</v>
          </cell>
          <cell r="G4132" t="str">
            <v>75 cl x 6</v>
          </cell>
          <cell r="H4132" t="str">
            <v>S</v>
          </cell>
          <cell r="I4132" t="str">
            <v>France</v>
          </cell>
          <cell r="J4132" t="str">
            <v>France</v>
          </cell>
          <cell r="K4132" t="str">
            <v>Bordeaux</v>
          </cell>
          <cell r="L4132" t="str">
            <v>Still Red</v>
          </cell>
          <cell r="M4132" t="str">
            <v>Best</v>
          </cell>
          <cell r="N4132">
            <v>9.9503000000000004</v>
          </cell>
          <cell r="O4132">
            <v>2.6718999999999999</v>
          </cell>
        </row>
        <row r="4133">
          <cell r="B4133">
            <v>72490</v>
          </cell>
          <cell r="C4133" t="str">
            <v>VILLA SIMONE FRASC SUP 18 75X6</v>
          </cell>
          <cell r="D4133" t="str">
            <v>Villa Simone Villa dei Preti Frascati 2018</v>
          </cell>
          <cell r="E4133" t="str">
            <v>EA</v>
          </cell>
          <cell r="F4133">
            <v>6</v>
          </cell>
          <cell r="G4133" t="str">
            <v>75 cl x 6</v>
          </cell>
          <cell r="H4133" t="str">
            <v>U</v>
          </cell>
          <cell r="I4133" t="str">
            <v>Italy</v>
          </cell>
          <cell r="J4133" t="str">
            <v>Italy</v>
          </cell>
          <cell r="K4133" t="str">
            <v>Lazio</v>
          </cell>
          <cell r="M4133" t="str">
            <v>Good</v>
          </cell>
          <cell r="N4133">
            <v>3.823</v>
          </cell>
          <cell r="O4133">
            <v>2.6718999999999999</v>
          </cell>
        </row>
        <row r="4134">
          <cell r="B4134">
            <v>76388</v>
          </cell>
          <cell r="C4134" t="str">
            <v>FC VILLA SIMO FRAS SUP 75X6</v>
          </cell>
          <cell r="D4134" t="str">
            <v>Villa Simone Villa dei Preti Frascati</v>
          </cell>
          <cell r="E4134" t="str">
            <v>EA</v>
          </cell>
          <cell r="F4134">
            <v>6</v>
          </cell>
          <cell r="G4134" t="str">
            <v>75 cl x 6</v>
          </cell>
          <cell r="H4134" t="str">
            <v>S</v>
          </cell>
          <cell r="I4134" t="str">
            <v>Italy</v>
          </cell>
          <cell r="J4134" t="str">
            <v>Italy</v>
          </cell>
          <cell r="K4134" t="str">
            <v>Lazio</v>
          </cell>
          <cell r="M4134" t="str">
            <v>Good</v>
          </cell>
          <cell r="N4134">
            <v>4.1070000000000002</v>
          </cell>
          <cell r="O4134">
            <v>2.6718999999999999</v>
          </cell>
        </row>
        <row r="4135">
          <cell r="B4135">
            <v>74533</v>
          </cell>
          <cell r="C4135" t="str">
            <v>DAVYS RIOJA RESERVA 75X6</v>
          </cell>
          <cell r="D4135" t="str">
            <v>Davy's Vinos Altos Reserva Rioja</v>
          </cell>
          <cell r="E4135" t="str">
            <v>CS</v>
          </cell>
          <cell r="F4135">
            <v>1</v>
          </cell>
          <cell r="G4135" t="str">
            <v>75 cl x 6</v>
          </cell>
          <cell r="H4135" t="str">
            <v>U</v>
          </cell>
          <cell r="I4135" t="str">
            <v>Spain</v>
          </cell>
          <cell r="J4135" t="str">
            <v>Spain</v>
          </cell>
          <cell r="K4135" t="str">
            <v>Rioja</v>
          </cell>
          <cell r="M4135" t="str">
            <v>Best</v>
          </cell>
          <cell r="N4135">
            <v>1.3989</v>
          </cell>
          <cell r="O4135">
            <v>16.031300000000002</v>
          </cell>
        </row>
        <row r="4136">
          <cell r="B4136">
            <v>72996</v>
          </cell>
          <cell r="C4136" t="str">
            <v>GRAHAMS WHITE PORT 75X6</v>
          </cell>
          <cell r="D4136" t="str">
            <v>Graham's Blend No 5 White Port NV</v>
          </cell>
          <cell r="E4136" t="str">
            <v>EA</v>
          </cell>
          <cell r="F4136">
            <v>6</v>
          </cell>
          <cell r="G4136" t="str">
            <v>75 cl x 6</v>
          </cell>
          <cell r="H4136" t="str">
            <v>U</v>
          </cell>
          <cell r="I4136" t="str">
            <v>Portugal</v>
          </cell>
          <cell r="J4136" t="str">
            <v>Portugal</v>
          </cell>
          <cell r="K4136" t="str">
            <v>Douro</v>
          </cell>
          <cell r="M4136" t="str">
            <v>Good</v>
          </cell>
          <cell r="N4136">
            <v>10.686500000000001</v>
          </cell>
          <cell r="O4136">
            <v>4.0613000000000001</v>
          </cell>
        </row>
        <row r="4137">
          <cell r="B4137">
            <v>35800</v>
          </cell>
          <cell r="C4137" t="str">
            <v>DAMA DEL LAGO VERDEJO 75X6</v>
          </cell>
          <cell r="D4137" t="str">
            <v>Dama Del Lago Verdejo Rueda</v>
          </cell>
          <cell r="E4137" t="str">
            <v>EA</v>
          </cell>
          <cell r="F4137">
            <v>6</v>
          </cell>
          <cell r="G4137" t="str">
            <v>75 cl x 6</v>
          </cell>
          <cell r="H4137" t="str">
            <v>U</v>
          </cell>
          <cell r="I4137" t="str">
            <v>Italy</v>
          </cell>
          <cell r="J4137" t="str">
            <v>Spain</v>
          </cell>
          <cell r="K4137" t="str">
            <v>Castilla y Leon</v>
          </cell>
          <cell r="M4137" t="str">
            <v>Good</v>
          </cell>
          <cell r="N4137">
            <v>1.9238</v>
          </cell>
          <cell r="O4137">
            <v>2.6718999999999999</v>
          </cell>
        </row>
        <row r="4138">
          <cell r="B4138">
            <v>35935</v>
          </cell>
          <cell r="C4138" t="str">
            <v>DALVA 20YO TAWNY 75x6</v>
          </cell>
          <cell r="D4138" t="str">
            <v>Dalva 20 Year Old Tawny Port</v>
          </cell>
          <cell r="E4138" t="str">
            <v>EA</v>
          </cell>
          <cell r="F4138">
            <v>6</v>
          </cell>
          <cell r="G4138" t="str">
            <v>75 cl x 6</v>
          </cell>
          <cell r="H4138" t="str">
            <v>U</v>
          </cell>
          <cell r="I4138" t="str">
            <v>Portugal</v>
          </cell>
          <cell r="J4138" t="str">
            <v>Portugal</v>
          </cell>
          <cell r="K4138" t="str">
            <v>Douro</v>
          </cell>
          <cell r="M4138" t="str">
            <v>Best</v>
          </cell>
          <cell r="N4138">
            <v>16.8903</v>
          </cell>
          <cell r="O4138">
            <v>4.2750000000000004</v>
          </cell>
        </row>
        <row r="4139">
          <cell r="B4139">
            <v>35936</v>
          </cell>
          <cell r="C4139" t="str">
            <v>DALVA TAWNY 75x6</v>
          </cell>
          <cell r="D4139" t="str">
            <v>Dalva Tawny Port</v>
          </cell>
          <cell r="E4139" t="str">
            <v>EA</v>
          </cell>
          <cell r="F4139">
            <v>6</v>
          </cell>
          <cell r="G4139" t="str">
            <v>75 cl x 6</v>
          </cell>
          <cell r="H4139" t="str">
            <v>U</v>
          </cell>
          <cell r="I4139" t="str">
            <v>Portugal</v>
          </cell>
          <cell r="J4139" t="str">
            <v>Portugal</v>
          </cell>
          <cell r="K4139" t="str">
            <v>Douro</v>
          </cell>
          <cell r="M4139" t="str">
            <v>Good</v>
          </cell>
          <cell r="N4139">
            <v>3.3776999999999999</v>
          </cell>
          <cell r="O4139">
            <v>4.0613000000000001</v>
          </cell>
        </row>
        <row r="4140">
          <cell r="B4140">
            <v>35937</v>
          </cell>
          <cell r="C4140" t="str">
            <v>DALVA 10YO TAWNY 75x6</v>
          </cell>
          <cell r="D4140" t="str">
            <v>Dalva 10 Year Old Tawny Port</v>
          </cell>
          <cell r="E4140" t="str">
            <v>EA</v>
          </cell>
          <cell r="F4140">
            <v>6</v>
          </cell>
          <cell r="G4140" t="str">
            <v>75 cl x 6</v>
          </cell>
          <cell r="H4140" t="str">
            <v>U</v>
          </cell>
          <cell r="I4140" t="str">
            <v>Portugal</v>
          </cell>
          <cell r="J4140" t="str">
            <v>Portugal</v>
          </cell>
          <cell r="K4140" t="str">
            <v>Douro</v>
          </cell>
          <cell r="M4140" t="str">
            <v>Better</v>
          </cell>
          <cell r="N4140">
            <v>8.5532000000000004</v>
          </cell>
          <cell r="O4140">
            <v>4.2750000000000004</v>
          </cell>
        </row>
        <row r="4141">
          <cell r="B4141">
            <v>35938</v>
          </cell>
          <cell r="C4141" t="str">
            <v>DALVA LBV 75x6</v>
          </cell>
          <cell r="D4141" t="str">
            <v>Dalva Late Bottled Vintage Port</v>
          </cell>
          <cell r="E4141" t="str">
            <v>EA</v>
          </cell>
          <cell r="F4141">
            <v>6</v>
          </cell>
          <cell r="G4141" t="str">
            <v>75 cl x 6</v>
          </cell>
          <cell r="H4141" t="str">
            <v>U</v>
          </cell>
          <cell r="I4141" t="str">
            <v>Portugal</v>
          </cell>
          <cell r="J4141" t="str">
            <v>Portugal</v>
          </cell>
          <cell r="K4141" t="str">
            <v>Douro</v>
          </cell>
          <cell r="M4141" t="str">
            <v>Fortified Wine</v>
          </cell>
          <cell r="N4141">
            <v>5.4390999999999998</v>
          </cell>
          <cell r="O4141">
            <v>4.2750000000000004</v>
          </cell>
        </row>
        <row r="4142">
          <cell r="B4142">
            <v>35939</v>
          </cell>
          <cell r="C4142" t="str">
            <v>DALVA RUBY RESERVE 75x6</v>
          </cell>
          <cell r="D4142" t="str">
            <v>Dalva Ruby Reserva Port</v>
          </cell>
          <cell r="E4142" t="str">
            <v>EA</v>
          </cell>
          <cell r="F4142">
            <v>6</v>
          </cell>
          <cell r="G4142" t="str">
            <v>75 cl x 6</v>
          </cell>
          <cell r="H4142" t="str">
            <v>U</v>
          </cell>
          <cell r="I4142" t="str">
            <v>Portugal</v>
          </cell>
          <cell r="J4142" t="str">
            <v>Portugal</v>
          </cell>
          <cell r="K4142" t="str">
            <v>Douro</v>
          </cell>
          <cell r="M4142" t="str">
            <v>Good</v>
          </cell>
          <cell r="N4142">
            <v>4.5180999999999996</v>
          </cell>
          <cell r="O4142">
            <v>4.0613000000000001</v>
          </cell>
        </row>
        <row r="4143">
          <cell r="B4143">
            <v>35940</v>
          </cell>
          <cell r="C4143" t="str">
            <v>DALVA RUBY 75x6</v>
          </cell>
          <cell r="D4143" t="str">
            <v>Dalva Ruby Port</v>
          </cell>
          <cell r="E4143" t="str">
            <v>EA</v>
          </cell>
          <cell r="F4143">
            <v>6</v>
          </cell>
          <cell r="G4143" t="str">
            <v>75 cl x 6</v>
          </cell>
          <cell r="H4143" t="str">
            <v>U</v>
          </cell>
          <cell r="I4143" t="str">
            <v>Portugal</v>
          </cell>
          <cell r="J4143" t="str">
            <v>Portugal</v>
          </cell>
          <cell r="K4143" t="str">
            <v>Douro</v>
          </cell>
          <cell r="M4143" t="str">
            <v>Good</v>
          </cell>
          <cell r="N4143">
            <v>3.2461000000000002</v>
          </cell>
          <cell r="O4143">
            <v>4.0613000000000001</v>
          </cell>
        </row>
        <row r="4144">
          <cell r="B4144">
            <v>45002</v>
          </cell>
          <cell r="C4144" t="str">
            <v>CUTFIELD &amp; HAWORTH RED 75X12</v>
          </cell>
          <cell r="D4144" t="str">
            <v>Cutfield &amp; Haworth Red (M&amp;B ONLY)</v>
          </cell>
          <cell r="E4144" t="str">
            <v>EA</v>
          </cell>
          <cell r="F4144">
            <v>12</v>
          </cell>
          <cell r="G4144" t="str">
            <v>75 cl x 12</v>
          </cell>
          <cell r="H4144" t="str">
            <v>S</v>
          </cell>
          <cell r="I4144" t="str">
            <v>South Africa</v>
          </cell>
          <cell r="J4144" t="str">
            <v>South Africa</v>
          </cell>
          <cell r="K4144" t="str">
            <v>Western Cape</v>
          </cell>
          <cell r="L4144" t="str">
            <v>Still Red</v>
          </cell>
          <cell r="M4144" t="str">
            <v>Good</v>
          </cell>
          <cell r="N4144">
            <v>1.0625</v>
          </cell>
          <cell r="O4144">
            <v>2.3513000000000002</v>
          </cell>
        </row>
        <row r="4145">
          <cell r="B4145">
            <v>45227</v>
          </cell>
          <cell r="C4145" t="str">
            <v>CUTFIELD &amp; HAW WHITE 11% 75X12</v>
          </cell>
          <cell r="D4145" t="str">
            <v>Cutfield &amp; Haworth White 11%, Western Cape</v>
          </cell>
          <cell r="E4145" t="str">
            <v>EA</v>
          </cell>
          <cell r="F4145">
            <v>12</v>
          </cell>
          <cell r="G4145" t="str">
            <v>75 cl x 12</v>
          </cell>
          <cell r="H4145" t="str">
            <v>S</v>
          </cell>
          <cell r="I4145" t="str">
            <v>South Africa</v>
          </cell>
          <cell r="J4145" t="str">
            <v>South Africa</v>
          </cell>
          <cell r="K4145" t="str">
            <v>Western Cape</v>
          </cell>
          <cell r="M4145" t="str">
            <v>Good</v>
          </cell>
          <cell r="N4145">
            <v>1.1017999999999999</v>
          </cell>
          <cell r="O4145">
            <v>2.3513000000000002</v>
          </cell>
        </row>
        <row r="4146">
          <cell r="B4146">
            <v>45231</v>
          </cell>
          <cell r="C4146" t="str">
            <v>CUTFIELD &amp; HAWO ROSE 11% 75X12</v>
          </cell>
          <cell r="D4146" t="str">
            <v>Cutfield &amp; Haworth Rose 11%</v>
          </cell>
          <cell r="E4146" t="str">
            <v>EA</v>
          </cell>
          <cell r="F4146">
            <v>12</v>
          </cell>
          <cell r="G4146" t="str">
            <v>75 cl x 12</v>
          </cell>
          <cell r="H4146" t="str">
            <v>S</v>
          </cell>
          <cell r="I4146" t="str">
            <v>South Africa</v>
          </cell>
          <cell r="J4146" t="str">
            <v>South Africa</v>
          </cell>
          <cell r="K4146" t="str">
            <v>Western Cape</v>
          </cell>
          <cell r="L4146" t="str">
            <v>Still Rose</v>
          </cell>
          <cell r="M4146" t="str">
            <v>Price Fighter</v>
          </cell>
          <cell r="N4146">
            <v>1.0980000000000001</v>
          </cell>
          <cell r="O4146">
            <v>2.3513000000000002</v>
          </cell>
        </row>
        <row r="4147">
          <cell r="B4147">
            <v>71040</v>
          </cell>
          <cell r="C4147" t="str">
            <v>CUTFIELD &amp; HAWORTH RED 75X12</v>
          </cell>
          <cell r="D4147" t="str">
            <v>Cutfield &amp; Haworth Smooth Red NV</v>
          </cell>
          <cell r="E4147" t="str">
            <v>EA</v>
          </cell>
          <cell r="F4147">
            <v>12</v>
          </cell>
          <cell r="G4147" t="str">
            <v>75 cl x 12</v>
          </cell>
          <cell r="H4147" t="str">
            <v>S</v>
          </cell>
          <cell r="I4147" t="str">
            <v>South Africa</v>
          </cell>
          <cell r="J4147" t="str">
            <v>South Africa</v>
          </cell>
          <cell r="K4147" t="str">
            <v>Western Cape</v>
          </cell>
          <cell r="M4147" t="str">
            <v>Price Fighter</v>
          </cell>
          <cell r="N4147">
            <v>1.0732999999999999</v>
          </cell>
          <cell r="O4147">
            <v>2.6718999999999999</v>
          </cell>
        </row>
        <row r="4148">
          <cell r="B4148">
            <v>71041</v>
          </cell>
          <cell r="C4148" t="str">
            <v>CUTFIELD &amp; HAWORTH ROSE 75X12</v>
          </cell>
          <cell r="D4148" t="str">
            <v>Cutfield &amp; Haworth Delicate Rose NV</v>
          </cell>
          <cell r="E4148" t="str">
            <v>EA</v>
          </cell>
          <cell r="F4148">
            <v>12</v>
          </cell>
          <cell r="G4148" t="str">
            <v>75 cl x 12</v>
          </cell>
          <cell r="H4148" t="str">
            <v>S</v>
          </cell>
          <cell r="I4148" t="str">
            <v>South Africa</v>
          </cell>
          <cell r="J4148" t="str">
            <v>South Africa</v>
          </cell>
          <cell r="K4148" t="str">
            <v>Western Cape</v>
          </cell>
          <cell r="M4148" t="str">
            <v>Price Fighter</v>
          </cell>
          <cell r="N4148">
            <v>0.98380000000000001</v>
          </cell>
          <cell r="O4148">
            <v>2.6718999999999999</v>
          </cell>
        </row>
        <row r="4149">
          <cell r="B4149">
            <v>71042</v>
          </cell>
          <cell r="C4149" t="str">
            <v>CUTFIELD &amp; HAWORTH WHITE 75X12</v>
          </cell>
          <cell r="D4149" t="str">
            <v>Cutfield &amp; Haworth Fresh White NV</v>
          </cell>
          <cell r="E4149" t="str">
            <v>EA</v>
          </cell>
          <cell r="F4149">
            <v>12</v>
          </cell>
          <cell r="G4149" t="str">
            <v>75 cl x 12</v>
          </cell>
          <cell r="H4149" t="str">
            <v>S</v>
          </cell>
          <cell r="I4149" t="str">
            <v>South Africa</v>
          </cell>
          <cell r="J4149" t="str">
            <v>South Africa</v>
          </cell>
          <cell r="K4149" t="str">
            <v>Western Cape</v>
          </cell>
          <cell r="M4149" t="str">
            <v>Price Fighter</v>
          </cell>
          <cell r="N4149">
            <v>1.0369999999999999</v>
          </cell>
          <cell r="O4149">
            <v>2.6718999999999999</v>
          </cell>
        </row>
        <row r="4150">
          <cell r="B4150">
            <v>70664</v>
          </cell>
          <cell r="C4150" t="str">
            <v>CAP CETTE PICPOUL 75X6</v>
          </cell>
          <cell r="D4150" t="str">
            <v>Cap Cette Picpoul de Pinet</v>
          </cell>
          <cell r="E4150" t="str">
            <v>EA</v>
          </cell>
          <cell r="F4150">
            <v>6</v>
          </cell>
          <cell r="G4150" t="str">
            <v>75 cl x 6</v>
          </cell>
          <cell r="H4150" t="str">
            <v>S</v>
          </cell>
          <cell r="I4150" t="str">
            <v>France</v>
          </cell>
          <cell r="J4150" t="str">
            <v>France</v>
          </cell>
          <cell r="K4150" t="str">
            <v>Languedoc-Roussillon</v>
          </cell>
          <cell r="M4150" t="str">
            <v>Good</v>
          </cell>
          <cell r="N4150">
            <v>3.117</v>
          </cell>
          <cell r="O4150">
            <v>2.6718999999999999</v>
          </cell>
        </row>
        <row r="4151">
          <cell r="B4151">
            <v>43034</v>
          </cell>
          <cell r="C4151" t="str">
            <v>FW CH FONBEL ST EMILIN16 75x12</v>
          </cell>
          <cell r="D4151" t="str">
            <v>Chateau de Fonbel St Emilion Grand Cru 2016</v>
          </cell>
          <cell r="E4151" t="str">
            <v>EA</v>
          </cell>
          <cell r="F4151">
            <v>12</v>
          </cell>
          <cell r="G4151" t="str">
            <v>75 cl x 12</v>
          </cell>
          <cell r="H4151" t="str">
            <v>S</v>
          </cell>
          <cell r="I4151" t="str">
            <v>France</v>
          </cell>
          <cell r="J4151" t="str">
            <v>France</v>
          </cell>
          <cell r="K4151" t="str">
            <v>Bordeaux</v>
          </cell>
          <cell r="L4151" t="str">
            <v>Still Red</v>
          </cell>
          <cell r="M4151" t="str">
            <v>Fine Wine</v>
          </cell>
          <cell r="N4151">
            <v>15.127000000000001</v>
          </cell>
          <cell r="O4151">
            <v>2.6718999999999999</v>
          </cell>
        </row>
        <row r="4152">
          <cell r="B4152">
            <v>72503</v>
          </cell>
          <cell r="C4152" t="str">
            <v>FW TOURELLES PAUILLAC 14 75X6</v>
          </cell>
          <cell r="D4152" t="str">
            <v>Les Tourelles de Longueville Pauillac 2014</v>
          </cell>
          <cell r="E4152" t="str">
            <v>EA</v>
          </cell>
          <cell r="F4152">
            <v>6</v>
          </cell>
          <cell r="G4152" t="str">
            <v>75 cl x 6</v>
          </cell>
          <cell r="H4152" t="str">
            <v>U</v>
          </cell>
          <cell r="I4152" t="str">
            <v>France</v>
          </cell>
          <cell r="J4152" t="str">
            <v>France</v>
          </cell>
          <cell r="K4152" t="str">
            <v>Bordeaux</v>
          </cell>
          <cell r="L4152" t="str">
            <v>Still Red</v>
          </cell>
          <cell r="M4152" t="str">
            <v>Fine Wine</v>
          </cell>
          <cell r="N4152">
            <v>22.513999999999999</v>
          </cell>
          <cell r="O4152">
            <v>2.6718999999999999</v>
          </cell>
        </row>
        <row r="4153">
          <cell r="B4153">
            <v>73015</v>
          </cell>
          <cell r="C4153" t="str">
            <v>CHABLIS MARRONNIERS 75X6</v>
          </cell>
          <cell r="D4153" t="str">
            <v>Chablis Domaine des Marronniers</v>
          </cell>
          <cell r="E4153" t="str">
            <v>EA</v>
          </cell>
          <cell r="F4153">
            <v>6</v>
          </cell>
          <cell r="G4153" t="str">
            <v>75 cl x 6</v>
          </cell>
          <cell r="H4153" t="str">
            <v>U</v>
          </cell>
          <cell r="I4153" t="str">
            <v>France</v>
          </cell>
          <cell r="J4153" t="str">
            <v>France</v>
          </cell>
          <cell r="K4153" t="str">
            <v>Burgundy</v>
          </cell>
          <cell r="M4153" t="str">
            <v>Better</v>
          </cell>
          <cell r="N4153">
            <v>6.3029000000000002</v>
          </cell>
          <cell r="O4153">
            <v>2.6718999999999999</v>
          </cell>
        </row>
        <row r="4154">
          <cell r="B4154">
            <v>73412</v>
          </cell>
          <cell r="C4154" t="str">
            <v>FEAST &amp; VINE CAB SAUV 75X12</v>
          </cell>
          <cell r="D4154" t="str">
            <v>Feast and Vine Cabernet Sauvignon</v>
          </cell>
          <cell r="E4154" t="str">
            <v>EA</v>
          </cell>
          <cell r="F4154">
            <v>12</v>
          </cell>
          <cell r="G4154" t="str">
            <v>75 cl x 12</v>
          </cell>
          <cell r="H4154" t="str">
            <v>S</v>
          </cell>
          <cell r="I4154" t="str">
            <v>South Africa</v>
          </cell>
          <cell r="J4154" t="str">
            <v>South Africa</v>
          </cell>
          <cell r="K4154" t="str">
            <v>Stellenbosch</v>
          </cell>
          <cell r="L4154" t="str">
            <v>Still Red</v>
          </cell>
          <cell r="M4154" t="str">
            <v>Good</v>
          </cell>
          <cell r="N4154">
            <v>2.0598000000000001</v>
          </cell>
          <cell r="O4154">
            <v>2.6718999999999999</v>
          </cell>
        </row>
        <row r="4155">
          <cell r="B4155">
            <v>74070</v>
          </cell>
          <cell r="C4155" t="str">
            <v>FEAST &amp; VINE SHIRAZ 75X12</v>
          </cell>
          <cell r="D4155" t="str">
            <v>Feast and Vine Shiraz</v>
          </cell>
          <cell r="E4155" t="str">
            <v>EA</v>
          </cell>
          <cell r="F4155">
            <v>12</v>
          </cell>
          <cell r="G4155" t="str">
            <v>75 cl x 12</v>
          </cell>
          <cell r="H4155" t="str">
            <v>U</v>
          </cell>
          <cell r="I4155" t="str">
            <v>South Africa</v>
          </cell>
          <cell r="J4155" t="str">
            <v>South Africa</v>
          </cell>
          <cell r="K4155" t="str">
            <v>Stellenbosch</v>
          </cell>
          <cell r="L4155" t="str">
            <v>Still Red</v>
          </cell>
          <cell r="M4155" t="str">
            <v>Good</v>
          </cell>
          <cell r="N4155">
            <v>2.0619000000000001</v>
          </cell>
          <cell r="O4155">
            <v>2.6718999999999999</v>
          </cell>
        </row>
        <row r="4156">
          <cell r="B4156">
            <v>75240</v>
          </cell>
          <cell r="C4156" t="str">
            <v>FEAST &amp; VINE CHARD 20 75X12</v>
          </cell>
          <cell r="D4156" t="str">
            <v>Feast and Vine Chardonnay 2020</v>
          </cell>
          <cell r="E4156" t="str">
            <v>EA</v>
          </cell>
          <cell r="F4156">
            <v>12</v>
          </cell>
          <cell r="G4156" t="str">
            <v>75 cl x 12</v>
          </cell>
          <cell r="H4156" t="str">
            <v>U</v>
          </cell>
          <cell r="I4156" t="str">
            <v>South Africa</v>
          </cell>
          <cell r="J4156" t="str">
            <v>South Africa</v>
          </cell>
          <cell r="K4156" t="str">
            <v>Stellenbosch</v>
          </cell>
          <cell r="L4156" t="str">
            <v>Still White</v>
          </cell>
          <cell r="M4156" t="str">
            <v>Good</v>
          </cell>
          <cell r="N4156">
            <v>2.0619000000000001</v>
          </cell>
          <cell r="O4156">
            <v>2.6718999999999999</v>
          </cell>
        </row>
        <row r="4157">
          <cell r="B4157">
            <v>76208</v>
          </cell>
          <cell r="C4157" t="str">
            <v>FEAST &amp; VINE CHARD 75X12</v>
          </cell>
          <cell r="D4157" t="str">
            <v>Feast and Vine Chardonnay</v>
          </cell>
          <cell r="E4157" t="str">
            <v>EA</v>
          </cell>
          <cell r="F4157">
            <v>12</v>
          </cell>
          <cell r="G4157" t="str">
            <v>75 cl x 12</v>
          </cell>
          <cell r="H4157" t="str">
            <v>U</v>
          </cell>
          <cell r="I4157" t="str">
            <v>South Africa</v>
          </cell>
          <cell r="J4157" t="str">
            <v>South Africa</v>
          </cell>
          <cell r="K4157" t="str">
            <v>Stellenbosch</v>
          </cell>
          <cell r="L4157" t="str">
            <v>Still White</v>
          </cell>
          <cell r="M4157" t="str">
            <v>Good</v>
          </cell>
          <cell r="N4157">
            <v>2.0748000000000002</v>
          </cell>
          <cell r="O4157">
            <v>2.6718999999999999</v>
          </cell>
        </row>
        <row r="4158">
          <cell r="B4158">
            <v>42688</v>
          </cell>
          <cell r="C4158" t="str">
            <v>FW RESERVE BARTON 17 75X12</v>
          </cell>
          <cell r="D4158" t="str">
            <v>Reserve de Leoville St Julien 2017</v>
          </cell>
          <cell r="E4158" t="str">
            <v>EA</v>
          </cell>
          <cell r="F4158">
            <v>12</v>
          </cell>
          <cell r="G4158" t="str">
            <v>75 cl x 12</v>
          </cell>
          <cell r="H4158" t="str">
            <v>S</v>
          </cell>
          <cell r="I4158" t="str">
            <v>France</v>
          </cell>
          <cell r="J4158" t="str">
            <v>France</v>
          </cell>
          <cell r="K4158" t="str">
            <v>Bordeaux</v>
          </cell>
          <cell r="L4158" t="str">
            <v>Still Red</v>
          </cell>
          <cell r="M4158" t="str">
            <v>Fine Wine</v>
          </cell>
          <cell r="N4158">
            <v>16.618300000000001</v>
          </cell>
          <cell r="O4158">
            <v>2.6718999999999999</v>
          </cell>
        </row>
        <row r="4159">
          <cell r="B4159">
            <v>42403</v>
          </cell>
          <cell r="C4159" t="str">
            <v>MISSION H RES SB 21 75X12</v>
          </cell>
          <cell r="D4159" t="str">
            <v>MISSION HILL RES SB 21 75X12</v>
          </cell>
          <cell r="E4159" t="str">
            <v>EA</v>
          </cell>
          <cell r="F4159">
            <v>12</v>
          </cell>
          <cell r="G4159" t="str">
            <v>75 cl x 12</v>
          </cell>
          <cell r="H4159" t="str">
            <v>Z</v>
          </cell>
          <cell r="I4159" t="str">
            <v>Canada</v>
          </cell>
          <cell r="J4159" t="str">
            <v>Canada</v>
          </cell>
          <cell r="K4159" t="str">
            <v>Canada</v>
          </cell>
          <cell r="L4159" t="str">
            <v>Still White</v>
          </cell>
          <cell r="M4159" t="str">
            <v>Best</v>
          </cell>
          <cell r="N4159">
            <v>10.2301</v>
          </cell>
          <cell r="O4159">
            <v>2.6718999999999999</v>
          </cell>
        </row>
        <row r="4160">
          <cell r="B4160">
            <v>42404</v>
          </cell>
          <cell r="C4160" t="str">
            <v>MISSION HILL RES PN 75X12</v>
          </cell>
          <cell r="D4160" t="str">
            <v>Mission Hill Reserve Pinot Noir</v>
          </cell>
          <cell r="E4160" t="str">
            <v>EA</v>
          </cell>
          <cell r="F4160">
            <v>12</v>
          </cell>
          <cell r="G4160" t="str">
            <v>75 cl x 12</v>
          </cell>
          <cell r="H4160" t="str">
            <v>U</v>
          </cell>
          <cell r="I4160" t="str">
            <v>Canada</v>
          </cell>
          <cell r="J4160" t="str">
            <v>Canada</v>
          </cell>
          <cell r="K4160" t="str">
            <v>Canada</v>
          </cell>
          <cell r="L4160" t="str">
            <v>Still Red</v>
          </cell>
          <cell r="M4160" t="str">
            <v>Best</v>
          </cell>
          <cell r="N4160">
            <v>11.652799999999999</v>
          </cell>
          <cell r="O4160">
            <v>2.6718999999999999</v>
          </cell>
        </row>
        <row r="4161">
          <cell r="B4161">
            <v>74857</v>
          </cell>
          <cell r="C4161" t="str">
            <v>MISSION HILL RES SB 75X12</v>
          </cell>
          <cell r="D4161" t="str">
            <v>Mission Hill Reserve Sauvignon Blanc</v>
          </cell>
          <cell r="E4161" t="str">
            <v>EA</v>
          </cell>
          <cell r="F4161">
            <v>12</v>
          </cell>
          <cell r="G4161" t="str">
            <v>75 cl x 12</v>
          </cell>
          <cell r="H4161" t="str">
            <v>U</v>
          </cell>
          <cell r="I4161" t="str">
            <v>Canada</v>
          </cell>
          <cell r="J4161" t="str">
            <v>Canada</v>
          </cell>
          <cell r="K4161" t="str">
            <v>Canada</v>
          </cell>
          <cell r="L4161" t="str">
            <v>Still White</v>
          </cell>
          <cell r="M4161" t="str">
            <v>Best</v>
          </cell>
          <cell r="N4161">
            <v>10.4626</v>
          </cell>
          <cell r="O4161">
            <v>2.6718999999999999</v>
          </cell>
        </row>
        <row r="4162">
          <cell r="B4162">
            <v>7639618</v>
          </cell>
          <cell r="C4162" t="str">
            <v>MISSION HILL RES MERL 18 75X12</v>
          </cell>
          <cell r="D4162" t="str">
            <v>Mission Hill Reserve Merlot 2018</v>
          </cell>
          <cell r="E4162" t="str">
            <v>EA</v>
          </cell>
          <cell r="F4162">
            <v>12</v>
          </cell>
          <cell r="G4162" t="str">
            <v>75 cl x 12</v>
          </cell>
          <cell r="H4162" t="str">
            <v>U</v>
          </cell>
          <cell r="I4162" t="str">
            <v>Canada</v>
          </cell>
          <cell r="J4162" t="str">
            <v>Canada</v>
          </cell>
          <cell r="K4162" t="str">
            <v>Canada</v>
          </cell>
          <cell r="L4162" t="str">
            <v>Still Red</v>
          </cell>
          <cell r="M4162" t="str">
            <v>Best</v>
          </cell>
          <cell r="N4162">
            <v>9.4375</v>
          </cell>
          <cell r="O4162">
            <v>2.6718999999999999</v>
          </cell>
        </row>
        <row r="4163">
          <cell r="B4163">
            <v>7639619</v>
          </cell>
          <cell r="C4163" t="str">
            <v>MISSION HILL RES MERL 19 75X12</v>
          </cell>
          <cell r="D4163" t="str">
            <v>Mission Hill Reserve Merlot 2019</v>
          </cell>
          <cell r="E4163" t="str">
            <v>EA</v>
          </cell>
          <cell r="F4163">
            <v>12</v>
          </cell>
          <cell r="G4163" t="str">
            <v>75 cl x 12</v>
          </cell>
          <cell r="H4163" t="str">
            <v>S</v>
          </cell>
          <cell r="I4163" t="str">
            <v>Canada</v>
          </cell>
          <cell r="J4163" t="str">
            <v>Canada</v>
          </cell>
          <cell r="K4163" t="str">
            <v>Canada</v>
          </cell>
          <cell r="L4163" t="str">
            <v>Still Red</v>
          </cell>
          <cell r="M4163" t="str">
            <v>Best</v>
          </cell>
          <cell r="N4163">
            <v>12.280200000000001</v>
          </cell>
          <cell r="O4163">
            <v>2.6718999999999999</v>
          </cell>
        </row>
        <row r="4164">
          <cell r="B4164">
            <v>7639620</v>
          </cell>
          <cell r="C4164" t="str">
            <v>MISSION HILL RES MERL 20 75X12</v>
          </cell>
          <cell r="D4164" t="str">
            <v>Mission Hill Reserve Merlot 2019</v>
          </cell>
          <cell r="E4164" t="str">
            <v>EA</v>
          </cell>
          <cell r="F4164">
            <v>12</v>
          </cell>
          <cell r="G4164" t="str">
            <v>75 cl x 12</v>
          </cell>
          <cell r="H4164" t="str">
            <v>U</v>
          </cell>
          <cell r="I4164" t="str">
            <v>Canada</v>
          </cell>
          <cell r="J4164" t="str">
            <v>Canada</v>
          </cell>
          <cell r="K4164" t="str">
            <v>Canada</v>
          </cell>
          <cell r="L4164" t="str">
            <v>Still Red</v>
          </cell>
          <cell r="M4164" t="str">
            <v>Best</v>
          </cell>
          <cell r="N4164">
            <v>12.2561</v>
          </cell>
          <cell r="O4164">
            <v>2.6718999999999999</v>
          </cell>
        </row>
        <row r="4165">
          <cell r="B4165">
            <v>7639621</v>
          </cell>
          <cell r="C4165" t="str">
            <v>MISSION HILL RES MERL 21 75X12</v>
          </cell>
          <cell r="D4165" t="str">
            <v>Mission Hill Reserve Merlot 2021</v>
          </cell>
          <cell r="E4165" t="str">
            <v>EA</v>
          </cell>
          <cell r="F4165">
            <v>12</v>
          </cell>
          <cell r="G4165" t="str">
            <v>75 cl x 12</v>
          </cell>
          <cell r="H4165" t="str">
            <v>S</v>
          </cell>
          <cell r="I4165" t="str">
            <v>Canada</v>
          </cell>
          <cell r="J4165" t="str">
            <v>Canada</v>
          </cell>
          <cell r="K4165" t="str">
            <v>Canada</v>
          </cell>
          <cell r="L4165" t="str">
            <v>Still Red</v>
          </cell>
          <cell r="M4165" t="str">
            <v>Best</v>
          </cell>
          <cell r="N4165">
            <v>11.652799999999999</v>
          </cell>
          <cell r="O4165">
            <v>2.6718999999999999</v>
          </cell>
        </row>
        <row r="4166">
          <cell r="B4166">
            <v>7639718</v>
          </cell>
          <cell r="C4166" t="str">
            <v>MISSION HILL RES PN 18 75X12</v>
          </cell>
          <cell r="D4166" t="str">
            <v>Mission Hill Reserve Pinot Noir 2018</v>
          </cell>
          <cell r="E4166" t="str">
            <v>EA</v>
          </cell>
          <cell r="F4166">
            <v>12</v>
          </cell>
          <cell r="G4166" t="str">
            <v>75 cl x 12</v>
          </cell>
          <cell r="H4166" t="str">
            <v>U</v>
          </cell>
          <cell r="I4166" t="str">
            <v>Canada</v>
          </cell>
          <cell r="J4166" t="str">
            <v>Canada</v>
          </cell>
          <cell r="K4166" t="str">
            <v>Canada</v>
          </cell>
          <cell r="L4166" t="str">
            <v>Still Red</v>
          </cell>
          <cell r="M4166" t="str">
            <v>Best</v>
          </cell>
          <cell r="N4166">
            <v>9.4404000000000003</v>
          </cell>
          <cell r="O4166">
            <v>2.6718999999999999</v>
          </cell>
        </row>
        <row r="4167">
          <cell r="B4167">
            <v>7639719</v>
          </cell>
          <cell r="C4167" t="str">
            <v>MISSION HILL RES PN 19 75X12</v>
          </cell>
          <cell r="D4167" t="str">
            <v>Mission Hill Reserve Pinot Noir 2019</v>
          </cell>
          <cell r="E4167" t="str">
            <v>EA</v>
          </cell>
          <cell r="F4167">
            <v>12</v>
          </cell>
          <cell r="G4167" t="str">
            <v>75 cl x 12</v>
          </cell>
          <cell r="H4167" t="str">
            <v>U</v>
          </cell>
          <cell r="I4167" t="str">
            <v>Canada</v>
          </cell>
          <cell r="J4167" t="str">
            <v>Canada</v>
          </cell>
          <cell r="K4167" t="str">
            <v>Canada</v>
          </cell>
          <cell r="L4167" t="str">
            <v>Still Red</v>
          </cell>
          <cell r="M4167" t="str">
            <v>Best</v>
          </cell>
          <cell r="N4167">
            <v>11.055099999999999</v>
          </cell>
          <cell r="O4167">
            <v>2.6718999999999999</v>
          </cell>
        </row>
        <row r="4168">
          <cell r="B4168">
            <v>7639819</v>
          </cell>
          <cell r="C4168" t="str">
            <v>MISSION HILL RES CHAR 19 75X12</v>
          </cell>
          <cell r="D4168" t="str">
            <v>Mission Hill Reserve Chardonnay 2019</v>
          </cell>
          <cell r="E4168" t="str">
            <v>EA</v>
          </cell>
          <cell r="F4168">
            <v>12</v>
          </cell>
          <cell r="G4168" t="str">
            <v>75 cl x 12</v>
          </cell>
          <cell r="H4168" t="str">
            <v>U</v>
          </cell>
          <cell r="I4168" t="str">
            <v>Canada</v>
          </cell>
          <cell r="J4168" t="str">
            <v>Canada</v>
          </cell>
          <cell r="K4168" t="str">
            <v>Canada</v>
          </cell>
          <cell r="L4168" t="str">
            <v>Still White</v>
          </cell>
          <cell r="M4168" t="str">
            <v>Best</v>
          </cell>
          <cell r="N4168">
            <v>9.4338999999999995</v>
          </cell>
          <cell r="O4168">
            <v>2.6718999999999999</v>
          </cell>
        </row>
        <row r="4169">
          <cell r="B4169">
            <v>7639820</v>
          </cell>
          <cell r="C4169" t="str">
            <v>MISSION HILL RES CHAR 20 75X12</v>
          </cell>
          <cell r="D4169" t="str">
            <v>Mission Hill Reserve Chardonnay 2020</v>
          </cell>
          <cell r="E4169" t="str">
            <v>EA</v>
          </cell>
          <cell r="F4169">
            <v>12</v>
          </cell>
          <cell r="G4169" t="str">
            <v>75 cl x 12</v>
          </cell>
          <cell r="H4169" t="str">
            <v>U</v>
          </cell>
          <cell r="I4169" t="str">
            <v>Canada</v>
          </cell>
          <cell r="J4169" t="str">
            <v>Canada</v>
          </cell>
          <cell r="K4169" t="str">
            <v>Canada</v>
          </cell>
          <cell r="L4169" t="str">
            <v>Still White</v>
          </cell>
          <cell r="M4169" t="str">
            <v>Best</v>
          </cell>
          <cell r="N4169">
            <v>11.196899999999999</v>
          </cell>
          <cell r="O4169">
            <v>2.6718999999999999</v>
          </cell>
        </row>
        <row r="4170">
          <cell r="B4170">
            <v>7639821</v>
          </cell>
          <cell r="C4170" t="str">
            <v>MISSION HILL RES CHAR 21 75X12</v>
          </cell>
          <cell r="D4170" t="str">
            <v>Mission Hill Reserve Chardonnay 2021</v>
          </cell>
          <cell r="E4170" t="str">
            <v>EA</v>
          </cell>
          <cell r="F4170">
            <v>12</v>
          </cell>
          <cell r="G4170" t="str">
            <v>75 cl x 12</v>
          </cell>
          <cell r="H4170" t="str">
            <v>S</v>
          </cell>
          <cell r="I4170" t="str">
            <v>Canada</v>
          </cell>
          <cell r="J4170" t="str">
            <v>Canada</v>
          </cell>
          <cell r="K4170" t="str">
            <v>Canada</v>
          </cell>
          <cell r="L4170" t="str">
            <v>Still White</v>
          </cell>
          <cell r="M4170" t="str">
            <v>Best</v>
          </cell>
          <cell r="N4170">
            <v>10.632300000000001</v>
          </cell>
          <cell r="O4170">
            <v>2.6718999999999999</v>
          </cell>
        </row>
        <row r="4171">
          <cell r="B4171">
            <v>43537</v>
          </cell>
          <cell r="C4171" t="str">
            <v>MISSION HILL VA CAB FR20 75X6</v>
          </cell>
          <cell r="D4171" t="str">
            <v>Mission Hill Vistas Edge Cabernet Franc 2020</v>
          </cell>
          <cell r="E4171" t="str">
            <v>EA</v>
          </cell>
          <cell r="F4171">
            <v>6</v>
          </cell>
          <cell r="G4171" t="str">
            <v>75 cl x 6</v>
          </cell>
          <cell r="H4171" t="str">
            <v>U</v>
          </cell>
          <cell r="I4171" t="str">
            <v>Canada</v>
          </cell>
          <cell r="J4171" t="str">
            <v>Canada</v>
          </cell>
          <cell r="K4171" t="str">
            <v>Canada</v>
          </cell>
          <cell r="L4171" t="str">
            <v>Still Red</v>
          </cell>
          <cell r="M4171" t="str">
            <v>Best</v>
          </cell>
          <cell r="N4171">
            <v>19.166499999999999</v>
          </cell>
          <cell r="O4171">
            <v>2.6718999999999999</v>
          </cell>
        </row>
        <row r="4172">
          <cell r="B4172">
            <v>4299718</v>
          </cell>
          <cell r="C4172" t="str">
            <v>MISSION HILL VA CAB FR18 75X6</v>
          </cell>
          <cell r="D4172" t="str">
            <v>Mission Hill Vistas Edge Cabernet Franc 2018</v>
          </cell>
          <cell r="E4172" t="str">
            <v>EA</v>
          </cell>
          <cell r="F4172">
            <v>6</v>
          </cell>
          <cell r="G4172" t="str">
            <v>75 cl x 6</v>
          </cell>
          <cell r="H4172" t="str">
            <v>U</v>
          </cell>
          <cell r="I4172" t="str">
            <v>Canada</v>
          </cell>
          <cell r="J4172" t="str">
            <v>Canada</v>
          </cell>
          <cell r="K4172" t="str">
            <v>Canada</v>
          </cell>
          <cell r="L4172" t="str">
            <v>Still Red</v>
          </cell>
          <cell r="M4172" t="str">
            <v>Best</v>
          </cell>
          <cell r="N4172">
            <v>19.139099999999999</v>
          </cell>
          <cell r="O4172">
            <v>2.6718999999999999</v>
          </cell>
        </row>
        <row r="4173">
          <cell r="B4173">
            <v>4299719</v>
          </cell>
          <cell r="C4173" t="str">
            <v>MISSION HILL VA CAB FR19 75X6</v>
          </cell>
          <cell r="D4173" t="str">
            <v>Mission Hill Vistas Edge Cabernet Franc 2019</v>
          </cell>
          <cell r="E4173" t="str">
            <v>EA</v>
          </cell>
          <cell r="F4173">
            <v>6</v>
          </cell>
          <cell r="G4173" t="str">
            <v>75 cl x 6</v>
          </cell>
          <cell r="H4173" t="str">
            <v>U</v>
          </cell>
          <cell r="I4173" t="str">
            <v>Canada</v>
          </cell>
          <cell r="J4173" t="str">
            <v>Canada</v>
          </cell>
          <cell r="K4173" t="str">
            <v>Canada</v>
          </cell>
          <cell r="L4173" t="str">
            <v>Still Red</v>
          </cell>
          <cell r="M4173" t="str">
            <v>Best</v>
          </cell>
          <cell r="N4173">
            <v>21.434100000000001</v>
          </cell>
          <cell r="O4173">
            <v>2.6718999999999999</v>
          </cell>
        </row>
        <row r="4174">
          <cell r="B4174">
            <v>4299720</v>
          </cell>
          <cell r="C4174" t="str">
            <v>FW MISSI HILL VA CAB FR20 75X6</v>
          </cell>
          <cell r="D4174" t="str">
            <v>Mission Hill Vistas Edge Cabernet Franc 2020</v>
          </cell>
          <cell r="E4174" t="str">
            <v>EA</v>
          </cell>
          <cell r="F4174">
            <v>6</v>
          </cell>
          <cell r="G4174" t="str">
            <v>75 cl x 6</v>
          </cell>
          <cell r="H4174" t="str">
            <v>U</v>
          </cell>
          <cell r="I4174" t="str">
            <v>Canada</v>
          </cell>
          <cell r="J4174" t="str">
            <v>Canada</v>
          </cell>
          <cell r="K4174" t="str">
            <v>Canada</v>
          </cell>
          <cell r="L4174" t="str">
            <v>Still Red</v>
          </cell>
          <cell r="M4174" t="str">
            <v>Fine Wine</v>
          </cell>
          <cell r="N4174">
            <v>20.789000000000001</v>
          </cell>
          <cell r="O4174">
            <v>2.6718999999999999</v>
          </cell>
        </row>
        <row r="4175">
          <cell r="B4175">
            <v>4299721</v>
          </cell>
          <cell r="C4175" t="str">
            <v>FW MISSI HILL VA CAB FR21 75X6</v>
          </cell>
          <cell r="D4175" t="str">
            <v>Mission Hill Vistas Edge Cabernet Franc 2021</v>
          </cell>
          <cell r="E4175" t="str">
            <v>EA</v>
          </cell>
          <cell r="F4175">
            <v>6</v>
          </cell>
          <cell r="G4175" t="str">
            <v>75 cl x 6</v>
          </cell>
          <cell r="H4175" t="str">
            <v>S</v>
          </cell>
          <cell r="I4175" t="str">
            <v>Canada</v>
          </cell>
          <cell r="J4175" t="str">
            <v>Canada</v>
          </cell>
          <cell r="K4175" t="str">
            <v>Canada</v>
          </cell>
          <cell r="L4175" t="str">
            <v>Still Red</v>
          </cell>
          <cell r="M4175" t="str">
            <v>Best</v>
          </cell>
          <cell r="N4175">
            <v>20.789100000000001</v>
          </cell>
          <cell r="O4175">
            <v>2.6718999999999999</v>
          </cell>
        </row>
        <row r="4176">
          <cell r="B4176">
            <v>4334519</v>
          </cell>
          <cell r="C4176" t="str">
            <v>FW MISSION HILL OCULUS 19 75X6</v>
          </cell>
          <cell r="D4176" t="str">
            <v>Mission Hill Oculus Merlot Cab Franc-Sauvignon 2019, Canada</v>
          </cell>
          <cell r="E4176" t="str">
            <v>EA</v>
          </cell>
          <cell r="F4176">
            <v>6</v>
          </cell>
          <cell r="G4176" t="str">
            <v>75 cl x 6</v>
          </cell>
          <cell r="H4176" t="str">
            <v>S</v>
          </cell>
          <cell r="I4176" t="str">
            <v>Canada</v>
          </cell>
          <cell r="J4176" t="str">
            <v>Canada</v>
          </cell>
          <cell r="K4176" t="str">
            <v>Canada</v>
          </cell>
          <cell r="M4176" t="str">
            <v>Fine Wine</v>
          </cell>
          <cell r="N4176">
            <v>52.674900000000001</v>
          </cell>
          <cell r="O4176">
            <v>2.6718999999999999</v>
          </cell>
        </row>
        <row r="4177">
          <cell r="B4177">
            <v>44928</v>
          </cell>
          <cell r="C4177" t="str">
            <v>FW CHECKMATE ATTCK CHRD19 75X3</v>
          </cell>
          <cell r="D4177" t="str">
            <v>Checkmate Attack Chardonnay 2019</v>
          </cell>
          <cell r="E4177" t="str">
            <v>EA</v>
          </cell>
          <cell r="F4177">
            <v>3</v>
          </cell>
          <cell r="G4177" t="str">
            <v>75 cl x 3</v>
          </cell>
          <cell r="H4177" t="str">
            <v>S</v>
          </cell>
          <cell r="I4177" t="str">
            <v>Canada</v>
          </cell>
          <cell r="J4177" t="str">
            <v>Canada</v>
          </cell>
          <cell r="K4177" t="str">
            <v>Canada</v>
          </cell>
          <cell r="L4177" t="str">
            <v>Still White</v>
          </cell>
          <cell r="M4177" t="str">
            <v>Fine Wine</v>
          </cell>
          <cell r="N4177">
            <v>40.781199999999998</v>
          </cell>
          <cell r="O4177">
            <v>2.6718999999999999</v>
          </cell>
        </row>
        <row r="4178">
          <cell r="B4178">
            <v>76475</v>
          </cell>
          <cell r="C4178" t="str">
            <v>ORTION SANCERRE 20 75X6</v>
          </cell>
          <cell r="D4178" t="str">
            <v>Ortion et Fils Sancerre 2020</v>
          </cell>
          <cell r="E4178" t="str">
            <v>EA</v>
          </cell>
          <cell r="F4178">
            <v>6</v>
          </cell>
          <cell r="G4178" t="str">
            <v>75 cl x 6</v>
          </cell>
          <cell r="H4178" t="str">
            <v>U</v>
          </cell>
          <cell r="I4178" t="str">
            <v>Italy</v>
          </cell>
          <cell r="J4178" t="str">
            <v>France</v>
          </cell>
          <cell r="K4178" t="str">
            <v>Loire Valley</v>
          </cell>
          <cell r="L4178" t="str">
            <v>Still White</v>
          </cell>
          <cell r="M4178" t="str">
            <v>Best</v>
          </cell>
          <cell r="N4178">
            <v>7.1243999999999996</v>
          </cell>
          <cell r="O4178">
            <v>2.6718999999999999</v>
          </cell>
        </row>
        <row r="4179">
          <cell r="B4179">
            <v>25589</v>
          </cell>
          <cell r="C4179" t="str">
            <v>ICONOCLAST CABERNET SAUV 75x12</v>
          </cell>
          <cell r="D4179" t="str">
            <v>Iconoclast Cabernet Sauvignon</v>
          </cell>
          <cell r="E4179" t="str">
            <v>EA</v>
          </cell>
          <cell r="F4179">
            <v>12</v>
          </cell>
          <cell r="G4179" t="str">
            <v>75 cl x 12</v>
          </cell>
          <cell r="H4179" t="str">
            <v>U</v>
          </cell>
          <cell r="I4179" t="str">
            <v>United States</v>
          </cell>
          <cell r="J4179" t="str">
            <v>USA</v>
          </cell>
          <cell r="K4179" t="str">
            <v>California</v>
          </cell>
          <cell r="L4179" t="str">
            <v>Still Red</v>
          </cell>
          <cell r="M4179" t="str">
            <v>Best</v>
          </cell>
          <cell r="N4179">
            <v>12.417400000000001</v>
          </cell>
          <cell r="O4179">
            <v>2.6718999999999999</v>
          </cell>
        </row>
        <row r="4180">
          <cell r="B4180">
            <v>36412</v>
          </cell>
          <cell r="C4180" t="str">
            <v>AYALA BLANC DU BLANCS 75X6</v>
          </cell>
          <cell r="D4180" t="str">
            <v>Ayala Blanc du Blancs (London Doubletree and Lowry Hotel)</v>
          </cell>
          <cell r="E4180" t="str">
            <v>EA</v>
          </cell>
          <cell r="F4180">
            <v>6</v>
          </cell>
          <cell r="G4180" t="str">
            <v>75 cl x 6</v>
          </cell>
          <cell r="H4180" t="str">
            <v>S</v>
          </cell>
          <cell r="I4180" t="str">
            <v>France</v>
          </cell>
          <cell r="J4180" t="str">
            <v>France</v>
          </cell>
          <cell r="K4180" t="str">
            <v>Champagne</v>
          </cell>
          <cell r="L4180" t="str">
            <v>Champagne White</v>
          </cell>
          <cell r="M4180" t="str">
            <v>Best</v>
          </cell>
          <cell r="N4180">
            <v>25.996099999999998</v>
          </cell>
          <cell r="O4180">
            <v>2.6718999999999999</v>
          </cell>
        </row>
        <row r="4181">
          <cell r="B4181">
            <v>29770</v>
          </cell>
          <cell r="C4181" t="str">
            <v>APPLAUSE MERLOT 75X6</v>
          </cell>
          <cell r="D4181" t="str">
            <v>Applause Merlot, Central Valley</v>
          </cell>
          <cell r="E4181" t="str">
            <v>EA</v>
          </cell>
          <cell r="F4181">
            <v>6</v>
          </cell>
          <cell r="G4181" t="str">
            <v>75 cl x 6</v>
          </cell>
          <cell r="H4181" t="str">
            <v>U</v>
          </cell>
          <cell r="I4181" t="str">
            <v>Chile</v>
          </cell>
          <cell r="J4181" t="str">
            <v>Chile</v>
          </cell>
          <cell r="K4181" t="str">
            <v>Central Valley</v>
          </cell>
          <cell r="L4181" t="str">
            <v>Still Red</v>
          </cell>
          <cell r="M4181" t="str">
            <v>Good</v>
          </cell>
          <cell r="N4181">
            <v>1.9308000000000001</v>
          </cell>
          <cell r="O4181">
            <v>2.6718999999999999</v>
          </cell>
        </row>
        <row r="4182">
          <cell r="B4182">
            <v>69927</v>
          </cell>
          <cell r="C4182" t="str">
            <v>GABLE VIEW CAB SAUV 75X12</v>
          </cell>
          <cell r="D4182" t="str">
            <v>Gable View Cabernet Sauvignon</v>
          </cell>
          <cell r="E4182" t="str">
            <v>EA</v>
          </cell>
          <cell r="F4182">
            <v>12</v>
          </cell>
          <cell r="G4182" t="str">
            <v>75 cl x 12</v>
          </cell>
          <cell r="H4182" t="str">
            <v>U</v>
          </cell>
          <cell r="I4182" t="str">
            <v>South Africa</v>
          </cell>
          <cell r="J4182" t="str">
            <v>South Africa</v>
          </cell>
          <cell r="K4182" t="str">
            <v>Western Cape</v>
          </cell>
          <cell r="M4182" t="str">
            <v>Price Fighter</v>
          </cell>
          <cell r="N4182">
            <v>1.1281000000000001</v>
          </cell>
          <cell r="O4182">
            <v>2.6718999999999999</v>
          </cell>
        </row>
        <row r="4183">
          <cell r="B4183">
            <v>71321</v>
          </cell>
          <cell r="C4183" t="str">
            <v>GABLE VIEW SAUV BLANC 75X12</v>
          </cell>
          <cell r="D4183" t="str">
            <v>Gable View Sauvignon Blanc</v>
          </cell>
          <cell r="E4183" t="str">
            <v>EA</v>
          </cell>
          <cell r="F4183">
            <v>12</v>
          </cell>
          <cell r="G4183" t="str">
            <v>75 cl x 12</v>
          </cell>
          <cell r="H4183" t="str">
            <v>U</v>
          </cell>
          <cell r="I4183" t="str">
            <v>South Africa</v>
          </cell>
          <cell r="J4183" t="str">
            <v>South Africa</v>
          </cell>
          <cell r="K4183" t="str">
            <v>Western Cape</v>
          </cell>
          <cell r="M4183" t="str">
            <v>Price Fighter</v>
          </cell>
          <cell r="N4183">
            <v>1.0823</v>
          </cell>
          <cell r="O4183">
            <v>2.6718999999999999</v>
          </cell>
        </row>
        <row r="4184">
          <cell r="B4184">
            <v>68027</v>
          </cell>
          <cell r="C4184" t="str">
            <v>GABLE VIEW CAB SAUV 75X6</v>
          </cell>
          <cell r="D4184" t="str">
            <v>Gable View Cabernet Sauvignon (Calais)</v>
          </cell>
          <cell r="E4184" t="str">
            <v>EA</v>
          </cell>
          <cell r="F4184">
            <v>6</v>
          </cell>
          <cell r="G4184" t="str">
            <v>75 cl x 6</v>
          </cell>
          <cell r="H4184" t="str">
            <v>U</v>
          </cell>
          <cell r="I4184" t="str">
            <v>South Africa</v>
          </cell>
          <cell r="J4184" t="str">
            <v>South Africa</v>
          </cell>
          <cell r="K4184" t="str">
            <v>Western Cape</v>
          </cell>
          <cell r="M4184" t="str">
            <v>Price Fighter</v>
          </cell>
          <cell r="N4184">
            <v>1.1516</v>
          </cell>
          <cell r="O4184">
            <v>2.6718999999999999</v>
          </cell>
        </row>
        <row r="4185">
          <cell r="B4185">
            <v>71322</v>
          </cell>
          <cell r="C4185" t="str">
            <v>GABLE VIEW SAUV BLANC 75X6</v>
          </cell>
          <cell r="D4185" t="str">
            <v>Gable View Sauvignon Blanc (Calais)</v>
          </cell>
          <cell r="E4185" t="str">
            <v>EA</v>
          </cell>
          <cell r="F4185">
            <v>6</v>
          </cell>
          <cell r="G4185" t="str">
            <v>75 cl x 6</v>
          </cell>
          <cell r="H4185" t="str">
            <v>U</v>
          </cell>
          <cell r="I4185" t="str">
            <v>South Africa</v>
          </cell>
          <cell r="J4185" t="str">
            <v>South Africa</v>
          </cell>
          <cell r="K4185" t="str">
            <v>Western Cape</v>
          </cell>
          <cell r="M4185" t="str">
            <v>Price Fighter</v>
          </cell>
          <cell r="N4185">
            <v>1.1739999999999999</v>
          </cell>
          <cell r="O4185">
            <v>2.6718999999999999</v>
          </cell>
        </row>
        <row r="4186">
          <cell r="B4186">
            <v>74854</v>
          </cell>
          <cell r="C4186" t="str">
            <v>GABLE VIEW DRY WHITE 75X6</v>
          </cell>
          <cell r="D4186" t="str">
            <v>Gable View Dry White</v>
          </cell>
          <cell r="E4186" t="str">
            <v>EA</v>
          </cell>
          <cell r="F4186">
            <v>6</v>
          </cell>
          <cell r="G4186" t="str">
            <v>75 cl x 6</v>
          </cell>
          <cell r="H4186" t="str">
            <v>S</v>
          </cell>
          <cell r="I4186" t="str">
            <v>South Africa</v>
          </cell>
          <cell r="J4186" t="str">
            <v>South Africa</v>
          </cell>
          <cell r="K4186" t="str">
            <v>Western Cape</v>
          </cell>
          <cell r="M4186" t="str">
            <v>Price Fighter</v>
          </cell>
          <cell r="N4186">
            <v>1.0991</v>
          </cell>
          <cell r="O4186">
            <v>2.6718999999999999</v>
          </cell>
        </row>
        <row r="4187">
          <cell r="B4187">
            <v>73896</v>
          </cell>
          <cell r="C4187" t="str">
            <v>VEUVE CLICQUOT BRUT 12 75X6</v>
          </cell>
          <cell r="D4187" t="str">
            <v>Veuve Clicquot Brut Vintage 2012</v>
          </cell>
          <cell r="E4187" t="str">
            <v>EA</v>
          </cell>
          <cell r="F4187">
            <v>6</v>
          </cell>
          <cell r="G4187" t="str">
            <v>75 cl x 6</v>
          </cell>
          <cell r="H4187" t="str">
            <v>U</v>
          </cell>
          <cell r="I4187" t="str">
            <v>France</v>
          </cell>
          <cell r="J4187" t="str">
            <v>France</v>
          </cell>
          <cell r="K4187" t="str">
            <v>Champagne</v>
          </cell>
          <cell r="M4187" t="str">
            <v>Best</v>
          </cell>
          <cell r="N4187">
            <v>34.241399999999999</v>
          </cell>
          <cell r="O4187">
            <v>2.6718999999999999</v>
          </cell>
        </row>
        <row r="4188">
          <cell r="B4188">
            <v>74862</v>
          </cell>
          <cell r="C4188" t="str">
            <v>VEUVE CLICQUOT ROSE 12 75X6</v>
          </cell>
          <cell r="D4188" t="str">
            <v>Veuve Clicquot Rosé Vintage 2012</v>
          </cell>
          <cell r="E4188" t="str">
            <v>EA</v>
          </cell>
          <cell r="F4188">
            <v>6</v>
          </cell>
          <cell r="G4188" t="str">
            <v>75 cl x 6</v>
          </cell>
          <cell r="H4188" t="str">
            <v>S</v>
          </cell>
          <cell r="I4188" t="str">
            <v>France</v>
          </cell>
          <cell r="J4188" t="str">
            <v>France</v>
          </cell>
          <cell r="K4188" t="str">
            <v>Champagne</v>
          </cell>
          <cell r="M4188" t="str">
            <v>Best</v>
          </cell>
          <cell r="N4188">
            <v>46.566099999999999</v>
          </cell>
          <cell r="O4188">
            <v>2.6718999999999999</v>
          </cell>
        </row>
        <row r="4189">
          <cell r="B4189">
            <v>41923</v>
          </cell>
          <cell r="C4189" t="str">
            <v>CH PICHON BARON 11 75X6</v>
          </cell>
          <cell r="D4189" t="str">
            <v>Chateau Pichon Longueville Baron 2011</v>
          </cell>
          <cell r="E4189" t="str">
            <v>EA</v>
          </cell>
          <cell r="F4189">
            <v>6</v>
          </cell>
          <cell r="G4189" t="str">
            <v>75 cl x 6</v>
          </cell>
          <cell r="H4189" t="str">
            <v>U</v>
          </cell>
          <cell r="I4189" t="str">
            <v>France</v>
          </cell>
          <cell r="J4189" t="str">
            <v>France</v>
          </cell>
          <cell r="K4189" t="str">
            <v>Bordeaux</v>
          </cell>
          <cell r="L4189" t="str">
            <v>Still Rose</v>
          </cell>
          <cell r="M4189" t="str">
            <v>Fine Wine</v>
          </cell>
          <cell r="N4189">
            <v>79.396600000000007</v>
          </cell>
          <cell r="O4189">
            <v>2.6718999999999999</v>
          </cell>
        </row>
        <row r="4190">
          <cell r="B4190">
            <v>42999</v>
          </cell>
          <cell r="C4190" t="str">
            <v>FW Tourelles de Longue 17 75x6</v>
          </cell>
          <cell r="D4190" t="str">
            <v>Tourelles de Longueville 2017 6x75cl</v>
          </cell>
          <cell r="E4190" t="str">
            <v>EA</v>
          </cell>
          <cell r="F4190">
            <v>6</v>
          </cell>
          <cell r="G4190" t="str">
            <v>75 cl x 6</v>
          </cell>
          <cell r="H4190" t="str">
            <v>S</v>
          </cell>
          <cell r="I4190" t="str">
            <v>France</v>
          </cell>
          <cell r="J4190" t="str">
            <v>France</v>
          </cell>
          <cell r="K4190" t="str">
            <v>Burgundy</v>
          </cell>
          <cell r="L4190" t="str">
            <v>Still Red</v>
          </cell>
          <cell r="M4190" t="str">
            <v>Fine Wine</v>
          </cell>
          <cell r="N4190">
            <v>22.406400000000001</v>
          </cell>
          <cell r="O4190">
            <v>2.6718999999999999</v>
          </cell>
        </row>
        <row r="4191">
          <cell r="B4191">
            <v>73918</v>
          </cell>
          <cell r="C4191" t="str">
            <v>FW TOURELLES LONGUE 15 75x6</v>
          </cell>
          <cell r="D4191" t="str">
            <v>Tourelles de Longueville 2015 6x75cl</v>
          </cell>
          <cell r="E4191" t="str">
            <v>EA</v>
          </cell>
          <cell r="F4191">
            <v>6</v>
          </cell>
          <cell r="G4191" t="str">
            <v>75 cl x 6</v>
          </cell>
          <cell r="H4191" t="str">
            <v>U</v>
          </cell>
          <cell r="I4191" t="str">
            <v>France</v>
          </cell>
          <cell r="J4191" t="str">
            <v>France</v>
          </cell>
          <cell r="K4191" t="str">
            <v>Burgundy</v>
          </cell>
          <cell r="L4191" t="str">
            <v>Still Red</v>
          </cell>
          <cell r="M4191" t="str">
            <v>Fine Wine</v>
          </cell>
          <cell r="N4191">
            <v>30.395700000000001</v>
          </cell>
          <cell r="O4191">
            <v>2.6718999999999999</v>
          </cell>
        </row>
        <row r="4192">
          <cell r="B4192">
            <v>43266</v>
          </cell>
          <cell r="C4192" t="str">
            <v>FW CH PICHON BARON 12 150X6</v>
          </cell>
          <cell r="D4192" t="str">
            <v>Chateau Pichon Baron, Pauillac, 2012</v>
          </cell>
          <cell r="E4192" t="str">
            <v>EA</v>
          </cell>
          <cell r="F4192">
            <v>6</v>
          </cell>
          <cell r="G4192" t="str">
            <v>150cl x 6</v>
          </cell>
          <cell r="H4192" t="str">
            <v>S</v>
          </cell>
          <cell r="I4192" t="str">
            <v>France</v>
          </cell>
          <cell r="J4192" t="str">
            <v>France</v>
          </cell>
          <cell r="K4192" t="str">
            <v>Bordeaux</v>
          </cell>
          <cell r="L4192" t="str">
            <v>Still Red</v>
          </cell>
          <cell r="M4192" t="str">
            <v>Fine Wine</v>
          </cell>
          <cell r="N4192">
            <v>167.4477</v>
          </cell>
          <cell r="O4192">
            <v>5.3437999999999999</v>
          </cell>
        </row>
        <row r="4193">
          <cell r="B4193">
            <v>43268</v>
          </cell>
          <cell r="C4193" t="str">
            <v>FW CHATE PICHON BARON 11 150X6</v>
          </cell>
          <cell r="D4193" t="str">
            <v>Chateau Pichon Baron, Pauillac, 2011</v>
          </cell>
          <cell r="E4193" t="str">
            <v>EA</v>
          </cell>
          <cell r="F4193">
            <v>6</v>
          </cell>
          <cell r="G4193" t="str">
            <v>150cl x 6</v>
          </cell>
          <cell r="H4193" t="str">
            <v>S</v>
          </cell>
          <cell r="I4193" t="str">
            <v>France</v>
          </cell>
          <cell r="J4193" t="str">
            <v>France</v>
          </cell>
          <cell r="K4193" t="str">
            <v>Bordeaux</v>
          </cell>
          <cell r="M4193" t="str">
            <v>Fine Wine</v>
          </cell>
          <cell r="N4193">
            <v>164.81610000000001</v>
          </cell>
          <cell r="O4193">
            <v>5.3437999999999999</v>
          </cell>
        </row>
        <row r="4194">
          <cell r="B4194">
            <v>72343</v>
          </cell>
          <cell r="C4194" t="str">
            <v>DELIENNE FLEUR GRETA 17 75X12</v>
          </cell>
          <cell r="D4194" t="str">
            <v>Marc Delienne Fleurie Marc Delienne Fleurie Greta Carbo 2017</v>
          </cell>
          <cell r="E4194" t="str">
            <v>EA</v>
          </cell>
          <cell r="F4194">
            <v>12</v>
          </cell>
          <cell r="G4194" t="str">
            <v>75 cl x 12</v>
          </cell>
          <cell r="H4194" t="str">
            <v>U</v>
          </cell>
          <cell r="I4194" t="str">
            <v>France</v>
          </cell>
          <cell r="J4194" t="str">
            <v>France</v>
          </cell>
          <cell r="K4194" t="str">
            <v>Burgundy</v>
          </cell>
          <cell r="L4194" t="str">
            <v>Still Red</v>
          </cell>
          <cell r="M4194" t="str">
            <v>Better</v>
          </cell>
          <cell r="N4194">
            <v>11.6098</v>
          </cell>
          <cell r="O4194">
            <v>2.6718999999999999</v>
          </cell>
        </row>
        <row r="4195">
          <cell r="B4195">
            <v>73646</v>
          </cell>
          <cell r="C4195" t="str">
            <v>DELIENNE FLEURIE MAUR 18 75X12</v>
          </cell>
          <cell r="D4195" t="str">
            <v>Marc Delienne Fleurie Maurice 2018</v>
          </cell>
          <cell r="E4195" t="str">
            <v>EA</v>
          </cell>
          <cell r="F4195">
            <v>12</v>
          </cell>
          <cell r="G4195" t="str">
            <v>75 cl x 12</v>
          </cell>
          <cell r="H4195" t="str">
            <v>U</v>
          </cell>
          <cell r="I4195" t="str">
            <v>France</v>
          </cell>
          <cell r="J4195" t="str">
            <v>France</v>
          </cell>
          <cell r="K4195" t="str">
            <v>Burgundy</v>
          </cell>
          <cell r="L4195" t="str">
            <v>sr</v>
          </cell>
          <cell r="M4195" t="str">
            <v>Best</v>
          </cell>
          <cell r="N4195">
            <v>7.7380000000000004</v>
          </cell>
          <cell r="O4195">
            <v>2.6718999999999999</v>
          </cell>
        </row>
        <row r="4196">
          <cell r="B4196">
            <v>73988</v>
          </cell>
          <cell r="C4196" t="str">
            <v>FW MAUVESIN BARTON 12 75X12</v>
          </cell>
          <cell r="D4196" t="str">
            <v>Chateau Mauvesin Barton Moulis-en-Medoc 2012</v>
          </cell>
          <cell r="E4196" t="str">
            <v>EA</v>
          </cell>
          <cell r="F4196">
            <v>12</v>
          </cell>
          <cell r="G4196" t="str">
            <v>75 cl x 12</v>
          </cell>
          <cell r="H4196" t="str">
            <v>S</v>
          </cell>
          <cell r="I4196" t="str">
            <v>France</v>
          </cell>
          <cell r="J4196" t="str">
            <v>France</v>
          </cell>
          <cell r="K4196" t="str">
            <v>Bordeaux</v>
          </cell>
          <cell r="M4196" t="str">
            <v>Fine Wine</v>
          </cell>
          <cell r="N4196">
            <v>8.8989999999999991</v>
          </cell>
          <cell r="O4196">
            <v>2.6718999999999999</v>
          </cell>
        </row>
        <row r="4197">
          <cell r="B4197">
            <v>74864</v>
          </cell>
          <cell r="C4197" t="str">
            <v>OCEANS EDGE PG 75X6</v>
          </cell>
          <cell r="D4197" t="str">
            <v>Oceans Edge Pinot Grigio</v>
          </cell>
          <cell r="E4197" t="str">
            <v>EA</v>
          </cell>
          <cell r="F4197">
            <v>6</v>
          </cell>
          <cell r="G4197" t="str">
            <v>750 ml x 6</v>
          </cell>
          <cell r="H4197" t="str">
            <v>U</v>
          </cell>
          <cell r="I4197" t="str">
            <v>Australia</v>
          </cell>
          <cell r="J4197" t="str">
            <v>Australia</v>
          </cell>
          <cell r="K4197" t="str">
            <v>Australia</v>
          </cell>
          <cell r="L4197" t="str">
            <v>Still White</v>
          </cell>
          <cell r="M4197" t="str">
            <v>Price Fighter</v>
          </cell>
          <cell r="N4197">
            <v>1.3411</v>
          </cell>
          <cell r="O4197">
            <v>2.6718999999999999</v>
          </cell>
        </row>
        <row r="4198">
          <cell r="B4198">
            <v>74865</v>
          </cell>
          <cell r="C4198" t="str">
            <v>OCEANS EDGE SB 75X6</v>
          </cell>
          <cell r="D4198" t="str">
            <v>Oceans Edge Sauvignon Blanc</v>
          </cell>
          <cell r="E4198" t="str">
            <v>EA</v>
          </cell>
          <cell r="F4198">
            <v>6</v>
          </cell>
          <cell r="G4198" t="str">
            <v>750 ml x 6</v>
          </cell>
          <cell r="H4198" t="str">
            <v>U</v>
          </cell>
          <cell r="I4198" t="str">
            <v>Australia</v>
          </cell>
          <cell r="J4198" t="str">
            <v>Australia</v>
          </cell>
          <cell r="K4198" t="str">
            <v>Australia</v>
          </cell>
          <cell r="L4198" t="str">
            <v>Still White</v>
          </cell>
          <cell r="M4198" t="str">
            <v>Price Fighter</v>
          </cell>
          <cell r="N4198">
            <v>1.3644000000000001</v>
          </cell>
          <cell r="O4198">
            <v>2.6718999999999999</v>
          </cell>
        </row>
        <row r="4199">
          <cell r="B4199">
            <v>74866</v>
          </cell>
          <cell r="C4199" t="str">
            <v>OCEANS EDGE MERLOT 75X6</v>
          </cell>
          <cell r="D4199" t="str">
            <v>Oceans Edge Merlot</v>
          </cell>
          <cell r="E4199" t="str">
            <v>EA</v>
          </cell>
          <cell r="F4199">
            <v>6</v>
          </cell>
          <cell r="G4199" t="str">
            <v>750 ml x 6</v>
          </cell>
          <cell r="H4199" t="str">
            <v>U</v>
          </cell>
          <cell r="I4199" t="str">
            <v>Australia</v>
          </cell>
          <cell r="J4199" t="str">
            <v>Australia</v>
          </cell>
          <cell r="K4199" t="str">
            <v>Australia</v>
          </cell>
          <cell r="L4199" t="str">
            <v>Still White</v>
          </cell>
          <cell r="M4199" t="str">
            <v>Price Fighter</v>
          </cell>
          <cell r="N4199">
            <v>1.4454</v>
          </cell>
          <cell r="O4199">
            <v>2.3513000000000002</v>
          </cell>
        </row>
        <row r="4200">
          <cell r="B4200">
            <v>74867</v>
          </cell>
          <cell r="C4200" t="str">
            <v>OCEANS EDGE CAB SAUV 75X6</v>
          </cell>
          <cell r="D4200" t="str">
            <v>Oceans Edge Cabernet Sauvignon</v>
          </cell>
          <cell r="E4200" t="str">
            <v>EA</v>
          </cell>
          <cell r="F4200">
            <v>6</v>
          </cell>
          <cell r="G4200" t="str">
            <v>750 ml x 6</v>
          </cell>
          <cell r="H4200" t="str">
            <v>U</v>
          </cell>
          <cell r="I4200" t="str">
            <v>Australia</v>
          </cell>
          <cell r="J4200" t="str">
            <v>Australia</v>
          </cell>
          <cell r="K4200" t="str">
            <v>Australia</v>
          </cell>
          <cell r="L4200" t="str">
            <v>Still Red</v>
          </cell>
          <cell r="M4200" t="str">
            <v>Price Fighter</v>
          </cell>
          <cell r="N4200">
            <v>1.3661000000000001</v>
          </cell>
          <cell r="O4200">
            <v>2.6718999999999999</v>
          </cell>
        </row>
        <row r="4201">
          <cell r="B4201">
            <v>76474</v>
          </cell>
          <cell r="C4201" t="str">
            <v>FINCA RONDA TINTO 75X6</v>
          </cell>
          <cell r="D4201" t="str">
            <v>Finca Ronda Tinto</v>
          </cell>
          <cell r="E4201" t="str">
            <v>EA</v>
          </cell>
          <cell r="F4201">
            <v>6</v>
          </cell>
          <cell r="G4201" t="str">
            <v>75 cl x 6</v>
          </cell>
          <cell r="H4201" t="str">
            <v>S</v>
          </cell>
          <cell r="I4201" t="str">
            <v>Spain</v>
          </cell>
          <cell r="J4201" t="str">
            <v>Spain</v>
          </cell>
          <cell r="K4201" t="str">
            <v>Aragon</v>
          </cell>
          <cell r="L4201" t="str">
            <v>Still Red</v>
          </cell>
          <cell r="M4201" t="str">
            <v>Price Fighter</v>
          </cell>
          <cell r="N4201">
            <v>1.3122</v>
          </cell>
          <cell r="O4201">
            <v>2.6718999999999999</v>
          </cell>
        </row>
        <row r="4202">
          <cell r="B4202">
            <v>76476</v>
          </cell>
          <cell r="C4202" t="str">
            <v>FINCA RONDA BLANCO 75X6</v>
          </cell>
          <cell r="D4202" t="str">
            <v>Finca Ronda Blanco</v>
          </cell>
          <cell r="E4202" t="str">
            <v>EA</v>
          </cell>
          <cell r="F4202">
            <v>6</v>
          </cell>
          <cell r="G4202" t="str">
            <v>75 cl x 6</v>
          </cell>
          <cell r="H4202" t="str">
            <v>S</v>
          </cell>
          <cell r="I4202" t="str">
            <v>Spain</v>
          </cell>
          <cell r="J4202" t="str">
            <v>Spain</v>
          </cell>
          <cell r="K4202" t="str">
            <v>Aragon</v>
          </cell>
          <cell r="L4202" t="str">
            <v>Still White</v>
          </cell>
          <cell r="M4202" t="str">
            <v>Price Fighter</v>
          </cell>
          <cell r="N4202">
            <v>1.3298000000000001</v>
          </cell>
          <cell r="O4202">
            <v>2.6718999999999999</v>
          </cell>
        </row>
        <row r="4203">
          <cell r="B4203">
            <v>23189</v>
          </cell>
          <cell r="C4203" t="str">
            <v>CONO SUR SPARKLING WHITE 75x6</v>
          </cell>
          <cell r="D4203" t="str">
            <v>Cono Sur Brut, Bío-Bío Valley</v>
          </cell>
          <cell r="E4203" t="str">
            <v>EA</v>
          </cell>
          <cell r="F4203">
            <v>6</v>
          </cell>
          <cell r="G4203" t="str">
            <v>75 cl x 6</v>
          </cell>
          <cell r="H4203" t="str">
            <v>U</v>
          </cell>
          <cell r="I4203" t="str">
            <v>Chile</v>
          </cell>
          <cell r="J4203" t="str">
            <v>Chile</v>
          </cell>
          <cell r="K4203" t="str">
            <v>Bio Bio Valley</v>
          </cell>
          <cell r="L4203" t="str">
            <v>Sparkling White</v>
          </cell>
          <cell r="M4203" t="str">
            <v>Good</v>
          </cell>
          <cell r="N4203">
            <v>3.3769</v>
          </cell>
          <cell r="O4203">
            <v>2.6718999999999999</v>
          </cell>
        </row>
        <row r="4204">
          <cell r="B4204">
            <v>69594</v>
          </cell>
          <cell r="C4204" t="str">
            <v>LIGNUM VITIS FRAP SHIRAZ 75X6</v>
          </cell>
          <cell r="D4204" t="str">
            <v>Lignum Vitis Frappato Shiraz Terre Siciliane 2016</v>
          </cell>
          <cell r="E4204" t="str">
            <v>EA</v>
          </cell>
          <cell r="F4204">
            <v>6</v>
          </cell>
          <cell r="G4204" t="str">
            <v>75 cl x 6</v>
          </cell>
          <cell r="H4204" t="str">
            <v>S</v>
          </cell>
          <cell r="I4204" t="str">
            <v>Italy</v>
          </cell>
          <cell r="J4204" t="str">
            <v>Italy</v>
          </cell>
          <cell r="K4204" t="str">
            <v>Sicilia</v>
          </cell>
          <cell r="L4204" t="str">
            <v>Still Red</v>
          </cell>
          <cell r="M4204" t="str">
            <v>Price Fighter</v>
          </cell>
          <cell r="N4204">
            <v>3.2281</v>
          </cell>
          <cell r="O4204">
            <v>3.2063000000000001</v>
          </cell>
        </row>
        <row r="4205">
          <cell r="B4205">
            <v>71475</v>
          </cell>
          <cell r="C4205" t="str">
            <v>KOPPIE VALLEY CHENIN BLA 75X12</v>
          </cell>
          <cell r="D4205" t="str">
            <v>Koppie Valley Chenin Blanc</v>
          </cell>
          <cell r="E4205" t="str">
            <v>EA</v>
          </cell>
          <cell r="F4205">
            <v>12</v>
          </cell>
          <cell r="G4205" t="str">
            <v>75 cl x 12</v>
          </cell>
          <cell r="H4205" t="str">
            <v>U</v>
          </cell>
          <cell r="I4205" t="str">
            <v>South Africa</v>
          </cell>
          <cell r="J4205" t="str">
            <v>South Africa</v>
          </cell>
          <cell r="K4205" t="str">
            <v>Western Cape</v>
          </cell>
          <cell r="M4205" t="str">
            <v>Price Fighter</v>
          </cell>
          <cell r="N4205">
            <v>1.2463</v>
          </cell>
          <cell r="O4205">
            <v>2.6718999999999999</v>
          </cell>
        </row>
        <row r="4206">
          <cell r="B4206">
            <v>72242</v>
          </cell>
          <cell r="C4206" t="str">
            <v>KOPPIE VALLEY PINOTAGE 75X12</v>
          </cell>
          <cell r="D4206" t="str">
            <v>Koppie Valley Pinotage (Coors)</v>
          </cell>
          <cell r="E4206" t="str">
            <v>EA</v>
          </cell>
          <cell r="F4206">
            <v>12</v>
          </cell>
          <cell r="G4206" t="str">
            <v>75 cl x 12</v>
          </cell>
          <cell r="H4206" t="str">
            <v>U</v>
          </cell>
          <cell r="I4206" t="str">
            <v>South Africa</v>
          </cell>
          <cell r="J4206" t="str">
            <v>South Africa</v>
          </cell>
          <cell r="K4206" t="str">
            <v>Western Cape</v>
          </cell>
          <cell r="M4206" t="str">
            <v>Price Fighter</v>
          </cell>
          <cell r="N4206">
            <v>1.0744</v>
          </cell>
          <cell r="O4206">
            <v>2.6718999999999999</v>
          </cell>
        </row>
        <row r="4207">
          <cell r="B4207">
            <v>72661</v>
          </cell>
          <cell r="C4207" t="str">
            <v>KOPPIE VALLEY CAB SAUV 75X12</v>
          </cell>
          <cell r="D4207" t="str">
            <v>Koppie Valley Cabernet Sauvignon (Coors)</v>
          </cell>
          <cell r="E4207" t="str">
            <v>EA</v>
          </cell>
          <cell r="F4207">
            <v>12</v>
          </cell>
          <cell r="G4207" t="str">
            <v>75 cl x 12</v>
          </cell>
          <cell r="H4207" t="str">
            <v>U</v>
          </cell>
          <cell r="I4207" t="str">
            <v>South Africa</v>
          </cell>
          <cell r="J4207" t="str">
            <v>South Africa</v>
          </cell>
          <cell r="K4207" t="str">
            <v>South Africa</v>
          </cell>
          <cell r="M4207" t="str">
            <v>Price Fighter</v>
          </cell>
          <cell r="N4207">
            <v>1.0707</v>
          </cell>
          <cell r="O4207">
            <v>2.6718999999999999</v>
          </cell>
        </row>
        <row r="4208">
          <cell r="B4208">
            <v>42722</v>
          </cell>
          <cell r="C4208" t="str">
            <v>FW CORTON-C BONNEA D M11 75X12</v>
          </cell>
          <cell r="D4208" t="str">
            <v>Corton-Charlemagne Grand Cru Domaine Bonneau du Martray 2011</v>
          </cell>
          <cell r="E4208" t="str">
            <v>EA</v>
          </cell>
          <cell r="F4208">
            <v>12</v>
          </cell>
          <cell r="G4208" t="str">
            <v>75 cl x 12</v>
          </cell>
          <cell r="H4208" t="str">
            <v>U</v>
          </cell>
          <cell r="I4208" t="str">
            <v>France</v>
          </cell>
          <cell r="J4208" t="str">
            <v>France</v>
          </cell>
          <cell r="K4208" t="str">
            <v>Burgundy</v>
          </cell>
          <cell r="M4208" t="str">
            <v>Fine Wine</v>
          </cell>
          <cell r="N4208">
            <v>250.2945</v>
          </cell>
          <cell r="O4208">
            <v>2.6718999999999999</v>
          </cell>
        </row>
        <row r="4209">
          <cell r="B4209">
            <v>41470</v>
          </cell>
          <cell r="C4209" t="str">
            <v>FW TIGNANELLO 18 75X6</v>
          </cell>
          <cell r="D4209" t="str">
            <v>Tignanello 2018</v>
          </cell>
          <cell r="E4209" t="str">
            <v>EA</v>
          </cell>
          <cell r="F4209">
            <v>6</v>
          </cell>
          <cell r="G4209" t="str">
            <v>75 cl x 6</v>
          </cell>
          <cell r="H4209" t="str">
            <v>Z</v>
          </cell>
          <cell r="I4209" t="str">
            <v>Italy</v>
          </cell>
          <cell r="J4209" t="str">
            <v>Italy</v>
          </cell>
          <cell r="K4209" t="str">
            <v>Toscana</v>
          </cell>
          <cell r="L4209" t="str">
            <v>Still Red</v>
          </cell>
          <cell r="M4209" t="str">
            <v>Fine Wine</v>
          </cell>
          <cell r="N4209">
            <v>75.1477</v>
          </cell>
          <cell r="O4209">
            <v>2.6718999999999999</v>
          </cell>
        </row>
        <row r="4210">
          <cell r="B4210">
            <v>67886</v>
          </cell>
          <cell r="C4210" t="str">
            <v>LES RONCES PICPOUL 75X12</v>
          </cell>
          <cell r="D4210" t="str">
            <v>Domaine les Ronces Picpoul de Pinet</v>
          </cell>
          <cell r="E4210" t="str">
            <v>EA</v>
          </cell>
          <cell r="F4210">
            <v>12</v>
          </cell>
          <cell r="G4210" t="str">
            <v>75 cl x 12</v>
          </cell>
          <cell r="H4210" t="str">
            <v>U</v>
          </cell>
          <cell r="I4210" t="str">
            <v>France</v>
          </cell>
          <cell r="J4210" t="str">
            <v>France</v>
          </cell>
          <cell r="K4210" t="str">
            <v>Languedoc-Roussillon</v>
          </cell>
          <cell r="M4210" t="str">
            <v>Good</v>
          </cell>
          <cell r="N4210">
            <v>2.7555000000000001</v>
          </cell>
          <cell r="O4210">
            <v>2.6718999999999999</v>
          </cell>
        </row>
        <row r="4211">
          <cell r="B4211">
            <v>76297</v>
          </cell>
          <cell r="C4211" t="str">
            <v>LES RONCES PICPOUL 75X6</v>
          </cell>
          <cell r="D4211" t="str">
            <v>Domaine les Ronces Picpoul de Pinet</v>
          </cell>
          <cell r="E4211" t="str">
            <v>EA</v>
          </cell>
          <cell r="F4211">
            <v>6</v>
          </cell>
          <cell r="G4211" t="str">
            <v>75 cl x 6</v>
          </cell>
          <cell r="H4211" t="str">
            <v>U</v>
          </cell>
          <cell r="I4211" t="str">
            <v>France</v>
          </cell>
          <cell r="J4211" t="str">
            <v>France</v>
          </cell>
          <cell r="K4211" t="str">
            <v>Languedoc-Roussillon</v>
          </cell>
          <cell r="M4211" t="str">
            <v>Good</v>
          </cell>
          <cell r="N4211">
            <v>2.9737</v>
          </cell>
          <cell r="O4211">
            <v>2.6718999999999999</v>
          </cell>
        </row>
        <row r="4212">
          <cell r="B4212">
            <v>70796</v>
          </cell>
          <cell r="C4212" t="str">
            <v>CEPS DU SUD VIOGNIER 75X6</v>
          </cell>
          <cell r="D4212" t="str">
            <v>Ceps du Sud Viognier Vin de Pays</v>
          </cell>
          <cell r="E4212" t="str">
            <v>EA</v>
          </cell>
          <cell r="F4212">
            <v>6</v>
          </cell>
          <cell r="G4212" t="str">
            <v>75 cl x 6</v>
          </cell>
          <cell r="H4212" t="str">
            <v>U</v>
          </cell>
          <cell r="I4212" t="str">
            <v>France</v>
          </cell>
          <cell r="J4212" t="str">
            <v>France</v>
          </cell>
          <cell r="K4212" t="str">
            <v>Languedoc-Roussillon</v>
          </cell>
          <cell r="M4212" t="str">
            <v>Good</v>
          </cell>
          <cell r="N4212">
            <v>1.7363</v>
          </cell>
          <cell r="O4212">
            <v>2.6718999999999999</v>
          </cell>
        </row>
        <row r="4213">
          <cell r="B4213">
            <v>42501</v>
          </cell>
          <cell r="C4213" t="str">
            <v>FW FIEFS DE LAGRANGE 2017 75X6</v>
          </cell>
          <cell r="D4213" t="str">
            <v>Fiefs de Lagrange 2017 6x75cl</v>
          </cell>
          <cell r="E4213" t="str">
            <v>EA</v>
          </cell>
          <cell r="F4213">
            <v>6</v>
          </cell>
          <cell r="G4213" t="str">
            <v>75 cl x 6</v>
          </cell>
          <cell r="H4213" t="str">
            <v>S</v>
          </cell>
          <cell r="I4213" t="str">
            <v>France</v>
          </cell>
          <cell r="J4213" t="str">
            <v>France</v>
          </cell>
          <cell r="K4213" t="str">
            <v>Bordeaux</v>
          </cell>
          <cell r="L4213" t="str">
            <v>sr</v>
          </cell>
          <cell r="M4213" t="str">
            <v>Fine Wine</v>
          </cell>
          <cell r="N4213">
            <v>15.829800000000001</v>
          </cell>
          <cell r="O4213">
            <v>2.6718999999999999</v>
          </cell>
        </row>
        <row r="4214">
          <cell r="B4214">
            <v>73808</v>
          </cell>
          <cell r="C4214" t="str">
            <v>FW Beaucastel CNDP 2009 75x6</v>
          </cell>
          <cell r="D4214" t="str">
            <v>Chateau Beaucastel Chateauneuf du Pape 2009 6x75cl</v>
          </cell>
          <cell r="E4214" t="str">
            <v>EA</v>
          </cell>
          <cell r="F4214">
            <v>6</v>
          </cell>
          <cell r="G4214" t="str">
            <v>75 cl x 6</v>
          </cell>
          <cell r="H4214" t="str">
            <v>S</v>
          </cell>
          <cell r="I4214" t="str">
            <v>France</v>
          </cell>
          <cell r="J4214" t="str">
            <v>France</v>
          </cell>
          <cell r="K4214" t="str">
            <v>Burgundy</v>
          </cell>
          <cell r="L4214" t="str">
            <v>Still Red</v>
          </cell>
          <cell r="M4214" t="str">
            <v>Fine Wine</v>
          </cell>
          <cell r="N4214">
            <v>42.975499999999997</v>
          </cell>
          <cell r="O4214">
            <v>2.6718999999999999</v>
          </cell>
        </row>
        <row r="4215">
          <cell r="B4215">
            <v>75081</v>
          </cell>
          <cell r="C4215" t="str">
            <v>FW Gaia &amp; Rey Chard 15 75x6</v>
          </cell>
          <cell r="D4215" t="str">
            <v>Gaia &amp; Rey Chardonnay 2015 75cl</v>
          </cell>
          <cell r="E4215" t="str">
            <v>EA</v>
          </cell>
          <cell r="F4215">
            <v>6</v>
          </cell>
          <cell r="G4215" t="str">
            <v>75 cl x 6</v>
          </cell>
          <cell r="H4215" t="str">
            <v>U</v>
          </cell>
          <cell r="I4215" t="str">
            <v>Italy</v>
          </cell>
          <cell r="J4215" t="str">
            <v>Italy</v>
          </cell>
          <cell r="K4215" t="str">
            <v>Campania</v>
          </cell>
          <cell r="L4215" t="str">
            <v>Still White</v>
          </cell>
          <cell r="M4215" t="str">
            <v>Fine Wine</v>
          </cell>
          <cell r="N4215">
            <v>139.36349999999999</v>
          </cell>
          <cell r="O4215">
            <v>2.6718999999999999</v>
          </cell>
        </row>
        <row r="4216">
          <cell r="B4216">
            <v>74064</v>
          </cell>
          <cell r="C4216" t="str">
            <v>LE PETIT ARBRE ROUGE NV 75X6</v>
          </cell>
          <cell r="D4216" t="str">
            <v>Le Petit Arbre Vin de France Rouge NV</v>
          </cell>
          <cell r="E4216" t="str">
            <v>EA</v>
          </cell>
          <cell r="F4216">
            <v>6</v>
          </cell>
          <cell r="G4216" t="str">
            <v>75 cl x 6</v>
          </cell>
          <cell r="H4216" t="str">
            <v>S</v>
          </cell>
          <cell r="I4216" t="str">
            <v>France</v>
          </cell>
          <cell r="J4216" t="str">
            <v>France</v>
          </cell>
          <cell r="K4216" t="str">
            <v>France</v>
          </cell>
          <cell r="L4216" t="str">
            <v>Still Red</v>
          </cell>
          <cell r="M4216" t="str">
            <v>Price Fighter</v>
          </cell>
          <cell r="N4216">
            <v>1.2895000000000001</v>
          </cell>
          <cell r="O4216">
            <v>2.6718999999999999</v>
          </cell>
        </row>
        <row r="4217">
          <cell r="B4217">
            <v>74065</v>
          </cell>
          <cell r="C4217" t="str">
            <v>LE PETIT ARBRE BLANC NV 75X6</v>
          </cell>
          <cell r="D4217" t="str">
            <v>Le Petit Arbre Vin de France Blanc NV</v>
          </cell>
          <cell r="E4217" t="str">
            <v>EA</v>
          </cell>
          <cell r="F4217">
            <v>6</v>
          </cell>
          <cell r="G4217" t="str">
            <v>75 cl x 6</v>
          </cell>
          <cell r="H4217" t="str">
            <v>S</v>
          </cell>
          <cell r="I4217" t="str">
            <v>France</v>
          </cell>
          <cell r="J4217" t="str">
            <v>France</v>
          </cell>
          <cell r="K4217" t="str">
            <v>France</v>
          </cell>
          <cell r="L4217" t="str">
            <v>Still White</v>
          </cell>
          <cell r="M4217" t="str">
            <v>Price Fighter</v>
          </cell>
          <cell r="N4217">
            <v>1.2895000000000001</v>
          </cell>
          <cell r="O4217">
            <v>2.6718999999999999</v>
          </cell>
        </row>
        <row r="4218">
          <cell r="B4218">
            <v>74770</v>
          </cell>
          <cell r="C4218" t="str">
            <v>BAILLY LAPIERRE CREMANT 75X6</v>
          </cell>
          <cell r="D4218" t="str">
            <v>Bailly Lapierre Cremant de Bourgogne Chardonnay NV</v>
          </cell>
          <cell r="E4218" t="str">
            <v>EA</v>
          </cell>
          <cell r="F4218">
            <v>6</v>
          </cell>
          <cell r="G4218" t="str">
            <v>75 cl x 6</v>
          </cell>
          <cell r="H4218" t="str">
            <v>S</v>
          </cell>
          <cell r="I4218" t="str">
            <v>France</v>
          </cell>
          <cell r="J4218" t="str">
            <v>France</v>
          </cell>
          <cell r="K4218" t="str">
            <v>France</v>
          </cell>
          <cell r="L4218" t="str">
            <v>Sparkling White</v>
          </cell>
          <cell r="M4218" t="str">
            <v>Good</v>
          </cell>
          <cell r="N4218">
            <v>5.5380000000000003</v>
          </cell>
          <cell r="O4218">
            <v>2.6718999999999999</v>
          </cell>
        </row>
        <row r="4219">
          <cell r="B4219">
            <v>41631</v>
          </cell>
          <cell r="C4219" t="str">
            <v>SKELETON COAST SAU BLANC 75X12</v>
          </cell>
          <cell r="D4219" t="str">
            <v>Skeleton Coast Sauvignon Blanc</v>
          </cell>
          <cell r="E4219" t="str">
            <v>EA</v>
          </cell>
          <cell r="F4219">
            <v>12</v>
          </cell>
          <cell r="G4219" t="str">
            <v>75 cl x 12</v>
          </cell>
          <cell r="H4219" t="str">
            <v>S</v>
          </cell>
          <cell r="I4219" t="str">
            <v>South Africa</v>
          </cell>
          <cell r="J4219" t="str">
            <v>South Africa</v>
          </cell>
          <cell r="K4219" t="str">
            <v>Western Cape</v>
          </cell>
          <cell r="L4219" t="str">
            <v>Still White</v>
          </cell>
          <cell r="M4219" t="str">
            <v>Price Fighter</v>
          </cell>
          <cell r="N4219">
            <v>1.8662000000000001</v>
          </cell>
          <cell r="O4219">
            <v>2.6718999999999999</v>
          </cell>
        </row>
        <row r="4220">
          <cell r="B4220">
            <v>45212</v>
          </cell>
          <cell r="C4220" t="str">
            <v>SKELETON COAST SBL 11% 75X12</v>
          </cell>
          <cell r="D4220" t="str">
            <v xml:space="preserve">Skeleton Coast Sauvignon Blanc 11%
</v>
          </cell>
          <cell r="E4220" t="str">
            <v>EA</v>
          </cell>
          <cell r="F4220">
            <v>12</v>
          </cell>
          <cell r="G4220" t="str">
            <v>75 cl x 12</v>
          </cell>
          <cell r="H4220" t="str">
            <v>S</v>
          </cell>
          <cell r="I4220" t="str">
            <v>South Africa</v>
          </cell>
          <cell r="J4220" t="str">
            <v>South Africa</v>
          </cell>
          <cell r="K4220" t="str">
            <v>Western Cape</v>
          </cell>
          <cell r="L4220" t="str">
            <v>Still White</v>
          </cell>
          <cell r="M4220" t="str">
            <v>Price Fighter</v>
          </cell>
          <cell r="N4220">
            <v>1.7255</v>
          </cell>
          <cell r="O4220">
            <v>2.3513000000000002</v>
          </cell>
        </row>
        <row r="4221">
          <cell r="B4221">
            <v>36569</v>
          </cell>
          <cell r="C4221" t="str">
            <v>HARDYS CREST SPARKLING 75X6</v>
          </cell>
          <cell r="D4221" t="str">
            <v>Hardys Crest Sparkling, Australia</v>
          </cell>
          <cell r="E4221" t="str">
            <v>EA</v>
          </cell>
          <cell r="F4221">
            <v>6</v>
          </cell>
          <cell r="G4221" t="str">
            <v>75 cl x 6</v>
          </cell>
          <cell r="H4221" t="str">
            <v>U</v>
          </cell>
          <cell r="I4221" t="str">
            <v>Australia</v>
          </cell>
          <cell r="J4221" t="str">
            <v>Australia</v>
          </cell>
          <cell r="K4221" t="str">
            <v>Australia</v>
          </cell>
          <cell r="L4221" t="str">
            <v>Sparkling White</v>
          </cell>
          <cell r="M4221" t="str">
            <v>Price Fighter</v>
          </cell>
          <cell r="N4221">
            <v>2.7576999999999998</v>
          </cell>
          <cell r="O4221">
            <v>2.6718999999999999</v>
          </cell>
        </row>
        <row r="4222">
          <cell r="B4222">
            <v>14698</v>
          </cell>
          <cell r="C4222" t="str">
            <v>DUKE OF SUSSEX DRY 75x6</v>
          </cell>
          <cell r="D4222" t="str">
            <v>Blandy’s Duke of Sussex, Dry Madeira</v>
          </cell>
          <cell r="E4222" t="str">
            <v>EA</v>
          </cell>
          <cell r="F4222">
            <v>6</v>
          </cell>
          <cell r="G4222" t="str">
            <v>75 cl x 6</v>
          </cell>
          <cell r="H4222" t="str">
            <v>S</v>
          </cell>
          <cell r="I4222" t="str">
            <v>Portugal</v>
          </cell>
          <cell r="J4222" t="str">
            <v>Portugal</v>
          </cell>
          <cell r="K4222" t="str">
            <v>Madeira</v>
          </cell>
          <cell r="M4222" t="str">
            <v>Good</v>
          </cell>
          <cell r="N4222">
            <v>5.4633000000000003</v>
          </cell>
          <cell r="O4222">
            <v>4.0613000000000001</v>
          </cell>
        </row>
        <row r="4223">
          <cell r="B4223">
            <v>34663</v>
          </cell>
          <cell r="C4223" t="str">
            <v>BILLS GARNACHA ROSE 75X12</v>
          </cell>
          <cell r="D4223" t="str">
            <v>Bills Garnacha Rose</v>
          </cell>
          <cell r="E4223" t="str">
            <v>EA</v>
          </cell>
          <cell r="F4223">
            <v>12</v>
          </cell>
          <cell r="G4223" t="str">
            <v>75 cl x 12</v>
          </cell>
          <cell r="H4223" t="str">
            <v>U</v>
          </cell>
          <cell r="I4223" t="str">
            <v>Spain</v>
          </cell>
          <cell r="J4223" t="str">
            <v>Spain</v>
          </cell>
          <cell r="K4223" t="str">
            <v>Aragon</v>
          </cell>
          <cell r="L4223" t="str">
            <v>Still Rose</v>
          </cell>
          <cell r="M4223" t="str">
            <v>Price Fighter</v>
          </cell>
          <cell r="N4223">
            <v>1.2379</v>
          </cell>
          <cell r="O4223">
            <v>2.6718999999999999</v>
          </cell>
        </row>
        <row r="4224">
          <cell r="B4224">
            <v>34664</v>
          </cell>
          <cell r="C4224" t="str">
            <v>BILLS MACABEO 75X12</v>
          </cell>
          <cell r="D4224" t="str">
            <v>Bills Macabeo, Carinena</v>
          </cell>
          <cell r="E4224" t="str">
            <v>EA</v>
          </cell>
          <cell r="F4224">
            <v>12</v>
          </cell>
          <cell r="G4224" t="str">
            <v>75 cl x 12</v>
          </cell>
          <cell r="H4224" t="str">
            <v>U</v>
          </cell>
          <cell r="I4224" t="str">
            <v>Spain</v>
          </cell>
          <cell r="J4224" t="str">
            <v>Spain</v>
          </cell>
          <cell r="K4224" t="str">
            <v>Aragon</v>
          </cell>
          <cell r="L4224" t="str">
            <v>Still White</v>
          </cell>
          <cell r="M4224" t="str">
            <v>Price Fighter</v>
          </cell>
          <cell r="N4224">
            <v>1.1063000000000001</v>
          </cell>
          <cell r="O4224">
            <v>2.6718999999999999</v>
          </cell>
        </row>
        <row r="4225">
          <cell r="B4225">
            <v>34665</v>
          </cell>
          <cell r="C4225" t="str">
            <v>BILLS TEMP GARNACHA 75X12</v>
          </cell>
          <cell r="D4225" t="str">
            <v>Bills Tempranillo Garnacha</v>
          </cell>
          <cell r="E4225" t="str">
            <v>EA</v>
          </cell>
          <cell r="F4225">
            <v>12</v>
          </cell>
          <cell r="G4225" t="str">
            <v>75 cl x 12</v>
          </cell>
          <cell r="H4225" t="str">
            <v>U</v>
          </cell>
          <cell r="I4225" t="str">
            <v>Spain</v>
          </cell>
          <cell r="J4225" t="str">
            <v>Spain</v>
          </cell>
          <cell r="K4225" t="str">
            <v>Aragon</v>
          </cell>
          <cell r="L4225" t="str">
            <v>Still Red</v>
          </cell>
          <cell r="M4225" t="str">
            <v>Price Fighter</v>
          </cell>
          <cell r="N4225">
            <v>1.2379</v>
          </cell>
          <cell r="O4225">
            <v>2.6718999999999999</v>
          </cell>
        </row>
        <row r="4226">
          <cell r="B4226">
            <v>25543</v>
          </cell>
          <cell r="C4226" t="str">
            <v>TANGLEY OAKS MERLOT 75x12</v>
          </cell>
          <cell r="D4226" t="str">
            <v>Tangley Oaks Merlot, Napa Valley</v>
          </cell>
          <cell r="E4226" t="str">
            <v>EA</v>
          </cell>
          <cell r="F4226">
            <v>12</v>
          </cell>
          <cell r="G4226" t="str">
            <v>75 cl x 12</v>
          </cell>
          <cell r="H4226" t="str">
            <v>U</v>
          </cell>
          <cell r="I4226" t="str">
            <v>United States</v>
          </cell>
          <cell r="J4226" t="str">
            <v>USA</v>
          </cell>
          <cell r="K4226" t="str">
            <v>California</v>
          </cell>
          <cell r="L4226" t="str">
            <v>Still Red</v>
          </cell>
          <cell r="M4226" t="str">
            <v>Better</v>
          </cell>
          <cell r="N4226">
            <v>7.3212999999999999</v>
          </cell>
          <cell r="O4226">
            <v>2.6718999999999999</v>
          </cell>
        </row>
        <row r="4227">
          <cell r="B4227">
            <v>69925</v>
          </cell>
          <cell r="C4227" t="str">
            <v>JACKALBERRY CAB SAUV 75X6</v>
          </cell>
          <cell r="D4227" t="str">
            <v>Jackalberry Cabernet Sauvignon</v>
          </cell>
          <cell r="E4227" t="str">
            <v>EA</v>
          </cell>
          <cell r="F4227">
            <v>6</v>
          </cell>
          <cell r="G4227" t="str">
            <v>75 cl x 6</v>
          </cell>
          <cell r="H4227" t="str">
            <v>U</v>
          </cell>
          <cell r="I4227" t="str">
            <v>South Africa</v>
          </cell>
          <cell r="J4227" t="str">
            <v>South Africa</v>
          </cell>
          <cell r="K4227" t="str">
            <v>Western Cape</v>
          </cell>
          <cell r="M4227" t="str">
            <v>Price Fighter</v>
          </cell>
          <cell r="N4227">
            <v>0.96660000000000001</v>
          </cell>
          <cell r="O4227">
            <v>2.6718999999999999</v>
          </cell>
        </row>
        <row r="4228">
          <cell r="B4228">
            <v>64117</v>
          </cell>
          <cell r="C4228" t="str">
            <v>HAKURAKUSEI JUNMAI GINJO 72X12</v>
          </cell>
          <cell r="D4228" t="str">
            <v>Hakurakusei Junmai Ginjo</v>
          </cell>
          <cell r="E4228" t="str">
            <v>EA</v>
          </cell>
          <cell r="F4228">
            <v>12</v>
          </cell>
          <cell r="G4228" t="str">
            <v>72 cl x 12</v>
          </cell>
          <cell r="H4228" t="str">
            <v>U</v>
          </cell>
          <cell r="I4228" t="str">
            <v>Japan</v>
          </cell>
          <cell r="J4228" t="str">
            <v>Japan</v>
          </cell>
          <cell r="K4228" t="str">
            <v>Miyagi</v>
          </cell>
          <cell r="M4228" t="str">
            <v>Best</v>
          </cell>
          <cell r="N4228">
            <v>20.504200000000001</v>
          </cell>
          <cell r="O4228">
            <v>3.2422</v>
          </cell>
        </row>
        <row r="4229">
          <cell r="B4229">
            <v>71329</v>
          </cell>
          <cell r="C4229" t="str">
            <v>VIVANCO COLECCION 4 VRT16 75X6</v>
          </cell>
          <cell r="D4229" t="str">
            <v>Vivanco Coleccion Vivanco 4 Varietales 2016</v>
          </cell>
          <cell r="E4229" t="str">
            <v>EA</v>
          </cell>
          <cell r="F4229">
            <v>6</v>
          </cell>
          <cell r="G4229" t="str">
            <v>75 cl x 6</v>
          </cell>
          <cell r="H4229" t="str">
            <v>S</v>
          </cell>
          <cell r="I4229" t="str">
            <v>Spain</v>
          </cell>
          <cell r="J4229" t="str">
            <v>Spain</v>
          </cell>
          <cell r="K4229" t="str">
            <v>Rioja</v>
          </cell>
          <cell r="M4229" t="str">
            <v>Best</v>
          </cell>
          <cell r="N4229">
            <v>16.1982</v>
          </cell>
          <cell r="O4229">
            <v>2.6718999999999999</v>
          </cell>
        </row>
        <row r="4230">
          <cell r="B4230">
            <v>38017</v>
          </cell>
          <cell r="C4230" t="str">
            <v>RW SASSICAIA 2000 MAGNUM 150X4</v>
          </cell>
          <cell r="D4230" t="str">
            <v>RW Sassicaia 2000 Magnum (Direct Delivery)</v>
          </cell>
          <cell r="E4230" t="str">
            <v>EA</v>
          </cell>
          <cell r="F4230">
            <v>4</v>
          </cell>
          <cell r="G4230" t="str">
            <v>1.5 lt x 4</v>
          </cell>
          <cell r="H4230" t="str">
            <v>U</v>
          </cell>
          <cell r="I4230" t="str">
            <v>Italy</v>
          </cell>
          <cell r="J4230" t="str">
            <v>Italy</v>
          </cell>
          <cell r="K4230" t="str">
            <v>Italy</v>
          </cell>
          <cell r="L4230" t="str">
            <v>Still Red</v>
          </cell>
          <cell r="M4230" t="str">
            <v>Best</v>
          </cell>
          <cell r="N4230">
            <v>416.66640000000001</v>
          </cell>
          <cell r="O4230">
            <v>5.3437999999999999</v>
          </cell>
        </row>
        <row r="4231">
          <cell r="B4231">
            <v>38019</v>
          </cell>
          <cell r="C4231" t="str">
            <v>RW SASSICAIA 2000 75X6</v>
          </cell>
          <cell r="D4231" t="str">
            <v>RW Sassicaia 2000 (Direct Delivery)</v>
          </cell>
          <cell r="E4231" t="str">
            <v>EA</v>
          </cell>
          <cell r="F4231">
            <v>6</v>
          </cell>
          <cell r="G4231" t="str">
            <v>75 cl x 6</v>
          </cell>
          <cell r="H4231" t="str">
            <v>U</v>
          </cell>
          <cell r="I4231" t="str">
            <v>Italy</v>
          </cell>
          <cell r="J4231" t="str">
            <v>Italy</v>
          </cell>
          <cell r="K4231" t="str">
            <v>Italy</v>
          </cell>
          <cell r="L4231" t="str">
            <v>Still Red</v>
          </cell>
          <cell r="M4231" t="str">
            <v>Best</v>
          </cell>
          <cell r="N4231">
            <v>191.66820000000001</v>
          </cell>
          <cell r="O4231">
            <v>2.6718999999999999</v>
          </cell>
        </row>
        <row r="4232">
          <cell r="B4232">
            <v>38022</v>
          </cell>
          <cell r="C4232" t="str">
            <v>RW SASSICAIA 1999 75X6</v>
          </cell>
          <cell r="D4232" t="str">
            <v>RW Sassicaia 1999 (Direct Delivery)</v>
          </cell>
          <cell r="E4232" t="str">
            <v>EA</v>
          </cell>
          <cell r="F4232">
            <v>6</v>
          </cell>
          <cell r="G4232" t="str">
            <v>75 cl x 6</v>
          </cell>
          <cell r="H4232" t="str">
            <v>U</v>
          </cell>
          <cell r="I4232" t="str">
            <v>Italy</v>
          </cell>
          <cell r="J4232" t="str">
            <v>Italy</v>
          </cell>
          <cell r="K4232" t="str">
            <v>Italy</v>
          </cell>
          <cell r="L4232" t="str">
            <v>Still Red</v>
          </cell>
          <cell r="M4232" t="str">
            <v>Best</v>
          </cell>
          <cell r="N4232">
            <v>174.9982</v>
          </cell>
          <cell r="O4232">
            <v>2.6718999999999999</v>
          </cell>
        </row>
        <row r="4233">
          <cell r="B4233">
            <v>38023</v>
          </cell>
          <cell r="C4233" t="str">
            <v>RW SASSICAIA 2007 75X6</v>
          </cell>
          <cell r="D4233" t="str">
            <v>RW Sassicaia 2007 (Direct Delivery)</v>
          </cell>
          <cell r="E4233" t="str">
            <v>EA</v>
          </cell>
          <cell r="F4233">
            <v>6</v>
          </cell>
          <cell r="G4233" t="str">
            <v>75 cl x 6</v>
          </cell>
          <cell r="H4233" t="str">
            <v>U</v>
          </cell>
          <cell r="I4233" t="str">
            <v>Italy</v>
          </cell>
          <cell r="J4233" t="str">
            <v>Italy</v>
          </cell>
          <cell r="K4233" t="str">
            <v>Italy</v>
          </cell>
          <cell r="L4233" t="str">
            <v>Still Red</v>
          </cell>
          <cell r="M4233" t="str">
            <v>Best</v>
          </cell>
          <cell r="N4233">
            <v>149.9982</v>
          </cell>
          <cell r="O4233">
            <v>2.6718999999999999</v>
          </cell>
        </row>
        <row r="4234">
          <cell r="B4234">
            <v>38018</v>
          </cell>
          <cell r="C4234" t="str">
            <v>RW SASSICAIA 2014 MAGNUM 150X3</v>
          </cell>
          <cell r="D4234" t="str">
            <v>RW Sassicaia 2014 Magnum (Direct Delivery)</v>
          </cell>
          <cell r="E4234" t="str">
            <v>EA</v>
          </cell>
          <cell r="F4234">
            <v>3</v>
          </cell>
          <cell r="G4234" t="str">
            <v>1.5 lt x 3</v>
          </cell>
          <cell r="H4234" t="str">
            <v>U</v>
          </cell>
          <cell r="I4234" t="str">
            <v>Italy</v>
          </cell>
          <cell r="J4234" t="str">
            <v>Italy</v>
          </cell>
          <cell r="K4234" t="str">
            <v>Italy</v>
          </cell>
          <cell r="L4234" t="str">
            <v>Still Red</v>
          </cell>
          <cell r="M4234" t="str">
            <v>Best</v>
          </cell>
          <cell r="N4234">
            <v>216.66640000000001</v>
          </cell>
          <cell r="O4234">
            <v>5.3437999999999999</v>
          </cell>
        </row>
        <row r="4235">
          <cell r="B4235">
            <v>38020</v>
          </cell>
          <cell r="C4235" t="str">
            <v>RW SASSICAIA 2004 75X3</v>
          </cell>
          <cell r="D4235" t="str">
            <v>RW Sassicaia 2004 (Direct Delivery)</v>
          </cell>
          <cell r="E4235" t="str">
            <v>EA</v>
          </cell>
          <cell r="F4235">
            <v>3</v>
          </cell>
          <cell r="G4235" t="str">
            <v>75 cl x 3</v>
          </cell>
          <cell r="H4235" t="str">
            <v>U</v>
          </cell>
          <cell r="I4235" t="str">
            <v>Italy</v>
          </cell>
          <cell r="J4235" t="str">
            <v>Italy</v>
          </cell>
          <cell r="K4235" t="str">
            <v>Italy</v>
          </cell>
          <cell r="L4235" t="str">
            <v>Still Red</v>
          </cell>
          <cell r="M4235" t="str">
            <v>Best</v>
          </cell>
          <cell r="N4235">
            <v>164.9982</v>
          </cell>
          <cell r="O4235">
            <v>2.6718999999999999</v>
          </cell>
        </row>
        <row r="4236">
          <cell r="B4236">
            <v>38024</v>
          </cell>
          <cell r="C4236" t="str">
            <v>RW SASSICAIA 2014 75X3</v>
          </cell>
          <cell r="D4236" t="str">
            <v>RW Sassicaia 2014 (Direct Delivery)</v>
          </cell>
          <cell r="E4236" t="str">
            <v>EA</v>
          </cell>
          <cell r="F4236">
            <v>3</v>
          </cell>
          <cell r="G4236" t="str">
            <v>75 cl x 3</v>
          </cell>
          <cell r="H4236" t="str">
            <v>U</v>
          </cell>
          <cell r="I4236" t="str">
            <v>Italy</v>
          </cell>
          <cell r="J4236" t="str">
            <v>Italy</v>
          </cell>
          <cell r="K4236" t="str">
            <v>Italy</v>
          </cell>
          <cell r="L4236" t="str">
            <v>Still Red</v>
          </cell>
          <cell r="M4236" t="str">
            <v>Best</v>
          </cell>
          <cell r="N4236">
            <v>104.1682</v>
          </cell>
          <cell r="O4236">
            <v>2.6718999999999999</v>
          </cell>
        </row>
        <row r="4237">
          <cell r="B4237">
            <v>38021</v>
          </cell>
          <cell r="C4237" t="str">
            <v>RW SASSICAIA 1990 75X2</v>
          </cell>
          <cell r="D4237" t="str">
            <v>RW Sassicaia 1990 (Direct Delivery)</v>
          </cell>
          <cell r="E4237" t="str">
            <v>EA</v>
          </cell>
          <cell r="F4237">
            <v>2</v>
          </cell>
          <cell r="G4237" t="str">
            <v>75 cl x 2</v>
          </cell>
          <cell r="H4237" t="str">
            <v>U</v>
          </cell>
          <cell r="I4237" t="str">
            <v>Italy</v>
          </cell>
          <cell r="J4237" t="str">
            <v>Italy</v>
          </cell>
          <cell r="K4237" t="str">
            <v>Italy</v>
          </cell>
          <cell r="L4237" t="str">
            <v>Still Red</v>
          </cell>
          <cell r="M4237" t="str">
            <v>Best</v>
          </cell>
          <cell r="N4237">
            <v>237.4982</v>
          </cell>
          <cell r="O4237">
            <v>2.6718999999999999</v>
          </cell>
        </row>
        <row r="4238">
          <cell r="B4238">
            <v>67576</v>
          </cell>
          <cell r="C4238" t="str">
            <v>PLAISIR CAB SAUV 75X6</v>
          </cell>
          <cell r="D4238" t="str">
            <v>Plaisir Cabernet Sauvignon</v>
          </cell>
          <cell r="E4238" t="str">
            <v>EA</v>
          </cell>
          <cell r="F4238">
            <v>6</v>
          </cell>
          <cell r="G4238" t="str">
            <v>75 cl x 6</v>
          </cell>
          <cell r="H4238" t="str">
            <v>U</v>
          </cell>
          <cell r="I4238" t="str">
            <v>France</v>
          </cell>
          <cell r="J4238" t="str">
            <v>France</v>
          </cell>
          <cell r="K4238" t="str">
            <v>Languedoc-Roussillon</v>
          </cell>
          <cell r="M4238" t="str">
            <v>Price Fighter</v>
          </cell>
          <cell r="N4238">
            <v>1.9226000000000001</v>
          </cell>
          <cell r="O4238">
            <v>2.6718999999999999</v>
          </cell>
        </row>
        <row r="4239">
          <cell r="B4239">
            <v>69109</v>
          </cell>
          <cell r="C4239" t="str">
            <v>PLAISIR CHARDONNAY 75X6</v>
          </cell>
          <cell r="D4239" t="str">
            <v>Plaisir Chardonnay</v>
          </cell>
          <cell r="E4239" t="str">
            <v>EA</v>
          </cell>
          <cell r="F4239">
            <v>6</v>
          </cell>
          <cell r="G4239" t="str">
            <v>75 cl x 6</v>
          </cell>
          <cell r="H4239" t="str">
            <v>U</v>
          </cell>
          <cell r="I4239" t="str">
            <v>France</v>
          </cell>
          <cell r="J4239" t="str">
            <v>France</v>
          </cell>
          <cell r="K4239" t="str">
            <v>Languedoc-Roussillon</v>
          </cell>
          <cell r="M4239" t="str">
            <v>Good</v>
          </cell>
          <cell r="N4239">
            <v>2.2484999999999999</v>
          </cell>
          <cell r="O4239">
            <v>2.6718999999999999</v>
          </cell>
        </row>
        <row r="4240">
          <cell r="B4240">
            <v>70886</v>
          </cell>
          <cell r="C4240" t="str">
            <v>PLAISIR GRENACHE ROSE 75X6</v>
          </cell>
          <cell r="D4240" t="str">
            <v>Plaisir Grenache Rose</v>
          </cell>
          <cell r="E4240" t="str">
            <v>EA</v>
          </cell>
          <cell r="F4240">
            <v>6</v>
          </cell>
          <cell r="G4240" t="str">
            <v>75 cl x 6</v>
          </cell>
          <cell r="H4240" t="str">
            <v>U</v>
          </cell>
          <cell r="I4240" t="str">
            <v>France</v>
          </cell>
          <cell r="J4240" t="str">
            <v>France</v>
          </cell>
          <cell r="K4240" t="str">
            <v>Languedoc-Roussillon</v>
          </cell>
          <cell r="M4240" t="str">
            <v>Price Fighter</v>
          </cell>
          <cell r="N4240">
            <v>2.0994000000000002</v>
          </cell>
          <cell r="O4240">
            <v>2.6718999999999999</v>
          </cell>
        </row>
        <row r="4241">
          <cell r="B4241">
            <v>29092</v>
          </cell>
          <cell r="C4241" t="str">
            <v>CAMEL VALLEY BACCHUS 75x6</v>
          </cell>
          <cell r="D4241" t="str">
            <v>Camel Valley Bacchus Dry, England</v>
          </cell>
          <cell r="E4241" t="str">
            <v>EA</v>
          </cell>
          <cell r="F4241">
            <v>6</v>
          </cell>
          <cell r="G4241" t="str">
            <v>75 cl x 6</v>
          </cell>
          <cell r="H4241" t="str">
            <v>S</v>
          </cell>
          <cell r="I4241" t="str">
            <v>United Kingdom</v>
          </cell>
          <cell r="J4241" t="str">
            <v>England</v>
          </cell>
          <cell r="K4241" t="str">
            <v>England</v>
          </cell>
          <cell r="L4241" t="str">
            <v>Still White</v>
          </cell>
          <cell r="M4241" t="str">
            <v>Better</v>
          </cell>
          <cell r="N4241">
            <v>8.1723999999999997</v>
          </cell>
          <cell r="O4241">
            <v>2.6718999999999999</v>
          </cell>
        </row>
        <row r="4242">
          <cell r="B4242">
            <v>29093</v>
          </cell>
          <cell r="C4242" t="str">
            <v>CAMEL VALLEY BRUT 75x6</v>
          </cell>
          <cell r="D4242" t="str">
            <v>Camel Valley Brut, England</v>
          </cell>
          <cell r="E4242" t="str">
            <v>EA</v>
          </cell>
          <cell r="F4242">
            <v>6</v>
          </cell>
          <cell r="G4242" t="str">
            <v>75 cl x 6</v>
          </cell>
          <cell r="H4242" t="str">
            <v>S</v>
          </cell>
          <cell r="I4242" t="str">
            <v>United Kingdom</v>
          </cell>
          <cell r="J4242" t="str">
            <v>England</v>
          </cell>
          <cell r="K4242" t="str">
            <v>England</v>
          </cell>
          <cell r="L4242" t="str">
            <v>Sparkling White</v>
          </cell>
          <cell r="M4242" t="str">
            <v>Best</v>
          </cell>
          <cell r="N4242">
            <v>17.485800000000001</v>
          </cell>
          <cell r="O4242">
            <v>2.6718999999999999</v>
          </cell>
        </row>
        <row r="4243">
          <cell r="B4243">
            <v>29094</v>
          </cell>
          <cell r="C4243" t="str">
            <v>CAMEL VALLEY PN BRUT 75x6</v>
          </cell>
          <cell r="D4243" t="str">
            <v>Camel Valley Pinot Noir Brut Rosé, England</v>
          </cell>
          <cell r="E4243" t="str">
            <v>EA</v>
          </cell>
          <cell r="F4243">
            <v>6</v>
          </cell>
          <cell r="G4243" t="str">
            <v>75 cl x 6</v>
          </cell>
          <cell r="H4243" t="str">
            <v>U</v>
          </cell>
          <cell r="I4243" t="str">
            <v>United Kingdom</v>
          </cell>
          <cell r="J4243" t="str">
            <v>England</v>
          </cell>
          <cell r="K4243" t="str">
            <v>England</v>
          </cell>
          <cell r="L4243" t="str">
            <v>Sparkling Rose</v>
          </cell>
          <cell r="M4243" t="str">
            <v>Best</v>
          </cell>
          <cell r="N4243">
            <v>19.3658</v>
          </cell>
          <cell r="O4243">
            <v>2.6718999999999999</v>
          </cell>
        </row>
        <row r="4244">
          <cell r="B4244">
            <v>29095</v>
          </cell>
          <cell r="C4244" t="str">
            <v>CAMEL VALLEY ROSE 75x6</v>
          </cell>
          <cell r="D4244" t="str">
            <v>Camel Valley Pinot Noir Rosé, England</v>
          </cell>
          <cell r="E4244" t="str">
            <v>EA</v>
          </cell>
          <cell r="F4244">
            <v>6</v>
          </cell>
          <cell r="G4244" t="str">
            <v>75 cl x 6</v>
          </cell>
          <cell r="H4244" t="str">
            <v>U</v>
          </cell>
          <cell r="I4244" t="str">
            <v>United Kingdom</v>
          </cell>
          <cell r="J4244" t="str">
            <v>England</v>
          </cell>
          <cell r="K4244" t="str">
            <v>England</v>
          </cell>
          <cell r="L4244" t="str">
            <v>Still Rose</v>
          </cell>
          <cell r="M4244" t="str">
            <v>Better</v>
          </cell>
          <cell r="N4244">
            <v>5.7319000000000004</v>
          </cell>
          <cell r="O4244">
            <v>2.6718999999999999</v>
          </cell>
        </row>
        <row r="4245">
          <cell r="B4245">
            <v>72428</v>
          </cell>
          <cell r="C4245" t="str">
            <v>MORADAS ALBILLO 17 75X6</v>
          </cell>
          <cell r="D4245" t="str">
            <v>Las Moradas de San Martin Albillo Real 2017</v>
          </cell>
          <cell r="E4245" t="str">
            <v>EA</v>
          </cell>
          <cell r="F4245">
            <v>6</v>
          </cell>
          <cell r="G4245" t="str">
            <v>75 cl x 6</v>
          </cell>
          <cell r="H4245" t="str">
            <v>U</v>
          </cell>
          <cell r="I4245" t="str">
            <v>Spain</v>
          </cell>
          <cell r="J4245" t="str">
            <v>Spain</v>
          </cell>
          <cell r="K4245" t="str">
            <v>Castilla - La Mancha</v>
          </cell>
          <cell r="L4245" t="str">
            <v>Still White</v>
          </cell>
          <cell r="M4245" t="str">
            <v>Better</v>
          </cell>
          <cell r="N4245">
            <v>5.8935000000000004</v>
          </cell>
          <cell r="O4245">
            <v>2.6718999999999999</v>
          </cell>
        </row>
        <row r="4246">
          <cell r="B4246">
            <v>74153</v>
          </cell>
          <cell r="C4246" t="str">
            <v>MORADAS ALBILLO 75X6</v>
          </cell>
          <cell r="D4246" t="str">
            <v>Las Moradas de San Martin Albillo Real</v>
          </cell>
          <cell r="E4246" t="str">
            <v>EA</v>
          </cell>
          <cell r="F4246">
            <v>6</v>
          </cell>
          <cell r="G4246" t="str">
            <v>75 cl x 6</v>
          </cell>
          <cell r="H4246" t="str">
            <v>U</v>
          </cell>
          <cell r="I4246" t="str">
            <v>Spain</v>
          </cell>
          <cell r="J4246" t="str">
            <v>Spain</v>
          </cell>
          <cell r="K4246" t="str">
            <v>Castilla - La Mancha</v>
          </cell>
          <cell r="L4246" t="str">
            <v>Still White</v>
          </cell>
          <cell r="M4246" t="str">
            <v>Better</v>
          </cell>
          <cell r="N4246">
            <v>6.2858999999999998</v>
          </cell>
          <cell r="O4246">
            <v>2.6718999999999999</v>
          </cell>
        </row>
        <row r="4247">
          <cell r="B4247">
            <v>74154</v>
          </cell>
          <cell r="C4247" t="str">
            <v>MORADAS INITIO GARN13 75X6</v>
          </cell>
          <cell r="D4247" t="str">
            <v>Las Moradas de San Martin Initio Garnacha 2013</v>
          </cell>
          <cell r="E4247" t="str">
            <v>EA</v>
          </cell>
          <cell r="F4247">
            <v>6</v>
          </cell>
          <cell r="G4247" t="str">
            <v>75 cl x 6</v>
          </cell>
          <cell r="H4247" t="str">
            <v>U</v>
          </cell>
          <cell r="I4247" t="str">
            <v>Spain</v>
          </cell>
          <cell r="J4247" t="str">
            <v>Spain</v>
          </cell>
          <cell r="K4247" t="str">
            <v>Castilla - La Mancha</v>
          </cell>
          <cell r="L4247" t="str">
            <v>Still Red</v>
          </cell>
          <cell r="M4247" t="str">
            <v>Better</v>
          </cell>
          <cell r="N4247">
            <v>6.9875999999999996</v>
          </cell>
          <cell r="O4247">
            <v>3.2063000000000001</v>
          </cell>
        </row>
        <row r="4248">
          <cell r="B4248">
            <v>74419</v>
          </cell>
          <cell r="C4248" t="str">
            <v>FLINT BACCHUS 75X6</v>
          </cell>
          <cell r="D4248" t="str">
            <v>Flint Vineyard Bacchus</v>
          </cell>
          <cell r="E4248" t="str">
            <v>EA</v>
          </cell>
          <cell r="F4248">
            <v>6</v>
          </cell>
          <cell r="G4248" t="str">
            <v>75 cl x 6</v>
          </cell>
          <cell r="H4248" t="str">
            <v>U</v>
          </cell>
          <cell r="I4248" t="str">
            <v>United Kingdom</v>
          </cell>
          <cell r="J4248" t="str">
            <v>England</v>
          </cell>
          <cell r="K4248" t="str">
            <v>England</v>
          </cell>
          <cell r="L4248" t="str">
            <v>Still White</v>
          </cell>
          <cell r="M4248" t="str">
            <v>Better</v>
          </cell>
          <cell r="N4248">
            <v>6.5693000000000001</v>
          </cell>
          <cell r="O4248">
            <v>2.6718999999999999</v>
          </cell>
        </row>
        <row r="4249">
          <cell r="B4249">
            <v>74420</v>
          </cell>
          <cell r="C4249" t="str">
            <v>FLINT SILEX BLC 19 75X6</v>
          </cell>
          <cell r="D4249" t="str">
            <v>Flint Vineyard Silex Blanc 2019</v>
          </cell>
          <cell r="E4249" t="str">
            <v>EA</v>
          </cell>
          <cell r="F4249">
            <v>6</v>
          </cell>
          <cell r="G4249" t="str">
            <v>75 cl x 6</v>
          </cell>
          <cell r="H4249" t="str">
            <v>U</v>
          </cell>
          <cell r="I4249" t="str">
            <v>United Kingdom</v>
          </cell>
          <cell r="J4249" t="str">
            <v>England</v>
          </cell>
          <cell r="K4249" t="str">
            <v>England</v>
          </cell>
          <cell r="L4249" t="str">
            <v>Still White</v>
          </cell>
          <cell r="M4249" t="str">
            <v>Best</v>
          </cell>
          <cell r="N4249">
            <v>7.8205999999999998</v>
          </cell>
          <cell r="O4249">
            <v>2.6718999999999999</v>
          </cell>
        </row>
        <row r="4250">
          <cell r="B4250">
            <v>74422</v>
          </cell>
          <cell r="C4250" t="str">
            <v>FLINT CHARMAT ROSE 75X6</v>
          </cell>
          <cell r="D4250" t="str">
            <v>Flint Vineyard Charmat Rose</v>
          </cell>
          <cell r="E4250" t="str">
            <v>EA</v>
          </cell>
          <cell r="F4250">
            <v>6</v>
          </cell>
          <cell r="G4250" t="str">
            <v>75 cl x 6</v>
          </cell>
          <cell r="H4250" t="str">
            <v>U</v>
          </cell>
          <cell r="I4250" t="str">
            <v>United Kingdom</v>
          </cell>
          <cell r="J4250" t="str">
            <v>England</v>
          </cell>
          <cell r="K4250" t="str">
            <v>England</v>
          </cell>
          <cell r="L4250" t="str">
            <v>Sparkling Rose</v>
          </cell>
          <cell r="M4250" t="str">
            <v>Better</v>
          </cell>
          <cell r="N4250">
            <v>8.7706</v>
          </cell>
          <cell r="O4250">
            <v>2.6718999999999999</v>
          </cell>
        </row>
        <row r="4251">
          <cell r="B4251">
            <v>74702</v>
          </cell>
          <cell r="C4251" t="str">
            <v>FLINT BACCHUS 19 75X6</v>
          </cell>
          <cell r="D4251" t="str">
            <v>Flint Vineyard Bacchus 2019</v>
          </cell>
          <cell r="E4251" t="str">
            <v>EA</v>
          </cell>
          <cell r="F4251">
            <v>6</v>
          </cell>
          <cell r="G4251" t="str">
            <v>75 cl x 6</v>
          </cell>
          <cell r="H4251" t="str">
            <v>U</v>
          </cell>
          <cell r="I4251" t="str">
            <v>United Kingdom</v>
          </cell>
          <cell r="J4251" t="str">
            <v>England</v>
          </cell>
          <cell r="K4251" t="str">
            <v>England</v>
          </cell>
          <cell r="L4251" t="str">
            <v>Still White</v>
          </cell>
          <cell r="M4251" t="str">
            <v>Better</v>
          </cell>
          <cell r="N4251">
            <v>6.5675999999999997</v>
          </cell>
          <cell r="O4251">
            <v>2.6718999999999999</v>
          </cell>
        </row>
        <row r="4252">
          <cell r="B4252">
            <v>75287</v>
          </cell>
          <cell r="C4252" t="str">
            <v>FLINT CHARMAT ROSE 20 75X6</v>
          </cell>
          <cell r="D4252" t="str">
            <v>Flint Vineyard Charmat Rose 2020</v>
          </cell>
          <cell r="E4252" t="str">
            <v>EA</v>
          </cell>
          <cell r="F4252">
            <v>6</v>
          </cell>
          <cell r="G4252" t="str">
            <v>75 cl x 6</v>
          </cell>
          <cell r="H4252" t="str">
            <v>U</v>
          </cell>
          <cell r="I4252" t="str">
            <v>United Kingdom</v>
          </cell>
          <cell r="J4252" t="str">
            <v>England</v>
          </cell>
          <cell r="K4252" t="str">
            <v>England</v>
          </cell>
          <cell r="L4252" t="str">
            <v>Sparkling Rose</v>
          </cell>
          <cell r="M4252" t="str">
            <v>Better</v>
          </cell>
          <cell r="N4252">
            <v>8.7675999999999998</v>
          </cell>
          <cell r="O4252">
            <v>2.6718999999999999</v>
          </cell>
        </row>
        <row r="4253">
          <cell r="B4253">
            <v>41702</v>
          </cell>
          <cell r="C4253" t="str">
            <v>KUMUSHA CAB CINSAULT 75X12</v>
          </cell>
          <cell r="D4253" t="str">
            <v>Kumusha Cabernet Sauvignon Cinsault</v>
          </cell>
          <cell r="E4253" t="str">
            <v>EA</v>
          </cell>
          <cell r="F4253">
            <v>12</v>
          </cell>
          <cell r="G4253" t="str">
            <v>75 cl x 12</v>
          </cell>
          <cell r="H4253" t="str">
            <v>S</v>
          </cell>
          <cell r="I4253" t="str">
            <v>South Africa</v>
          </cell>
          <cell r="J4253" t="str">
            <v>South Africa</v>
          </cell>
          <cell r="K4253" t="str">
            <v>Breedekloof</v>
          </cell>
          <cell r="L4253" t="str">
            <v>Still Red</v>
          </cell>
          <cell r="M4253" t="str">
            <v>Good</v>
          </cell>
          <cell r="N4253">
            <v>4.4764999999999997</v>
          </cell>
          <cell r="O4253">
            <v>2.6718999999999999</v>
          </cell>
        </row>
        <row r="4254">
          <cell r="B4254">
            <v>41703</v>
          </cell>
          <cell r="C4254" t="str">
            <v>KUMUSHA CAB SAUV 75X12</v>
          </cell>
          <cell r="D4254" t="str">
            <v>Kumusha Cabernet Sauvignon</v>
          </cell>
          <cell r="E4254" t="str">
            <v>EA</v>
          </cell>
          <cell r="F4254">
            <v>12</v>
          </cell>
          <cell r="G4254" t="str">
            <v>75 cl x 12</v>
          </cell>
          <cell r="H4254" t="str">
            <v>S</v>
          </cell>
          <cell r="I4254" t="str">
            <v>South Africa</v>
          </cell>
          <cell r="J4254" t="str">
            <v>South Africa</v>
          </cell>
          <cell r="K4254" t="str">
            <v>Breedekloof</v>
          </cell>
          <cell r="L4254" t="str">
            <v>Still Red</v>
          </cell>
          <cell r="M4254" t="str">
            <v>Good</v>
          </cell>
          <cell r="N4254">
            <v>3.9415</v>
          </cell>
          <cell r="O4254">
            <v>2.6718999999999999</v>
          </cell>
        </row>
        <row r="4255">
          <cell r="B4255">
            <v>41704</v>
          </cell>
          <cell r="C4255" t="str">
            <v>KUMUSHA CHENIN BLANC 75X12</v>
          </cell>
          <cell r="D4255" t="str">
            <v>Kumusha Chenin Blanc</v>
          </cell>
          <cell r="E4255" t="str">
            <v>EA</v>
          </cell>
          <cell r="F4255">
            <v>12</v>
          </cell>
          <cell r="G4255" t="str">
            <v>75 cl x 12</v>
          </cell>
          <cell r="H4255" t="str">
            <v>S</v>
          </cell>
          <cell r="I4255" t="str">
            <v>South Africa</v>
          </cell>
          <cell r="J4255" t="str">
            <v>South Africa</v>
          </cell>
          <cell r="K4255" t="str">
            <v>Breedekloof</v>
          </cell>
          <cell r="L4255" t="str">
            <v>Still White</v>
          </cell>
          <cell r="M4255" t="str">
            <v>Good</v>
          </cell>
          <cell r="N4255">
            <v>3.9264999999999999</v>
          </cell>
          <cell r="O4255">
            <v>2.6718999999999999</v>
          </cell>
        </row>
        <row r="4256">
          <cell r="B4256">
            <v>41701</v>
          </cell>
          <cell r="C4256" t="str">
            <v>KUMUSHA SK SAUV BLANC 75X6</v>
          </cell>
          <cell r="D4256" t="str">
            <v>Kumusha Sondagskloof Sauvignon Blanc</v>
          </cell>
          <cell r="E4256" t="str">
            <v>EA</v>
          </cell>
          <cell r="F4256">
            <v>6</v>
          </cell>
          <cell r="G4256" t="str">
            <v>75 cl x 6</v>
          </cell>
          <cell r="H4256" t="str">
            <v>S</v>
          </cell>
          <cell r="I4256" t="str">
            <v>South Africa</v>
          </cell>
          <cell r="J4256" t="str">
            <v>South Africa</v>
          </cell>
          <cell r="K4256" t="str">
            <v>Walker Bay</v>
          </cell>
          <cell r="L4256" t="str">
            <v>Still White</v>
          </cell>
          <cell r="M4256" t="str">
            <v>Good</v>
          </cell>
          <cell r="N4256">
            <v>4.5629</v>
          </cell>
          <cell r="O4256">
            <v>2.6718999999999999</v>
          </cell>
        </row>
        <row r="4257">
          <cell r="B4257">
            <v>41706</v>
          </cell>
          <cell r="C4257" t="str">
            <v>KUMUSHA HURUDZA 75X6</v>
          </cell>
          <cell r="D4257" t="str">
            <v>Kumusha Hurudza Cabernet Sauvignon</v>
          </cell>
          <cell r="E4257" t="str">
            <v>EA</v>
          </cell>
          <cell r="F4257">
            <v>6</v>
          </cell>
          <cell r="G4257" t="str">
            <v>75 cl x 6</v>
          </cell>
          <cell r="H4257" t="str">
            <v>S</v>
          </cell>
          <cell r="I4257" t="str">
            <v>South Africa</v>
          </cell>
          <cell r="J4257" t="str">
            <v>South Africa</v>
          </cell>
          <cell r="K4257" t="str">
            <v>Stellenbosch</v>
          </cell>
          <cell r="L4257" t="str">
            <v>Still Red</v>
          </cell>
          <cell r="M4257" t="str">
            <v>Best</v>
          </cell>
          <cell r="N4257">
            <v>10.5779</v>
          </cell>
          <cell r="O4257">
            <v>2.6718999999999999</v>
          </cell>
        </row>
        <row r="4258">
          <cell r="B4258">
            <v>42010</v>
          </cell>
          <cell r="C4258" t="str">
            <v>KUMUSHA FLAME LILY 75X6</v>
          </cell>
          <cell r="D4258" t="str">
            <v>Kumusha Flame Lily</v>
          </cell>
          <cell r="E4258" t="str">
            <v>EA</v>
          </cell>
          <cell r="F4258">
            <v>6</v>
          </cell>
          <cell r="G4258" t="str">
            <v>75 cl x 6</v>
          </cell>
          <cell r="H4258" t="str">
            <v>S</v>
          </cell>
          <cell r="I4258" t="str">
            <v>South Africa</v>
          </cell>
          <cell r="J4258" t="str">
            <v>South Africa</v>
          </cell>
          <cell r="K4258" t="str">
            <v>Breedekloof</v>
          </cell>
          <cell r="L4258" t="str">
            <v>Still White</v>
          </cell>
          <cell r="M4258" t="str">
            <v>Best</v>
          </cell>
          <cell r="N4258">
            <v>8.9878999999999998</v>
          </cell>
          <cell r="O4258">
            <v>2.6718999999999999</v>
          </cell>
        </row>
        <row r="4259">
          <cell r="B4259">
            <v>20415</v>
          </cell>
          <cell r="C4259" t="str">
            <v>DRYLANDS SAUV BLANC 75x6</v>
          </cell>
          <cell r="D4259" t="str">
            <v>Drylands Sauvignon Blanc, Marlborough</v>
          </cell>
          <cell r="E4259" t="str">
            <v>EA</v>
          </cell>
          <cell r="F4259">
            <v>6</v>
          </cell>
          <cell r="G4259" t="str">
            <v>75 cl x 6</v>
          </cell>
          <cell r="H4259" t="str">
            <v>U</v>
          </cell>
          <cell r="I4259" t="str">
            <v>New Zealand</v>
          </cell>
          <cell r="J4259" t="str">
            <v>New Zealand</v>
          </cell>
          <cell r="K4259" t="str">
            <v>Marlborough</v>
          </cell>
          <cell r="L4259" t="str">
            <v>Still White</v>
          </cell>
          <cell r="M4259" t="str">
            <v>Good</v>
          </cell>
          <cell r="N4259">
            <v>4.2217000000000002</v>
          </cell>
          <cell r="O4259">
            <v>2.6718999999999999</v>
          </cell>
        </row>
        <row r="4260">
          <cell r="B4260">
            <v>24564</v>
          </cell>
          <cell r="C4260" t="str">
            <v>MALBRONTES TORRONTE WHIT 75X12</v>
          </cell>
          <cell r="D4260" t="str">
            <v>Malbrontes Torrontés, Mendoza</v>
          </cell>
          <cell r="E4260" t="str">
            <v>EA</v>
          </cell>
          <cell r="F4260">
            <v>12</v>
          </cell>
          <cell r="G4260" t="str">
            <v>75 cl x 12</v>
          </cell>
          <cell r="H4260" t="str">
            <v>U</v>
          </cell>
          <cell r="I4260" t="str">
            <v>Argentina</v>
          </cell>
          <cell r="J4260" t="str">
            <v>Argentina</v>
          </cell>
          <cell r="K4260" t="str">
            <v>Argentina</v>
          </cell>
          <cell r="L4260" t="str">
            <v>Still White</v>
          </cell>
          <cell r="M4260" t="str">
            <v>Good</v>
          </cell>
          <cell r="N4260">
            <v>3.2321</v>
          </cell>
          <cell r="O4260">
            <v>2.6718999999999999</v>
          </cell>
        </row>
        <row r="4261">
          <cell r="B4261">
            <v>25535</v>
          </cell>
          <cell r="C4261" t="str">
            <v>FLOR DE CAMPO PINOT NOIR 75x12</v>
          </cell>
          <cell r="D4261" t="str">
            <v>Flor de Campo Pinot Noir, Santa Barbara County</v>
          </cell>
          <cell r="E4261" t="str">
            <v>EA</v>
          </cell>
          <cell r="F4261">
            <v>12</v>
          </cell>
          <cell r="G4261" t="str">
            <v>75 cl x 12</v>
          </cell>
          <cell r="H4261" t="str">
            <v>U</v>
          </cell>
          <cell r="I4261" t="str">
            <v>United States</v>
          </cell>
          <cell r="J4261" t="str">
            <v>USA</v>
          </cell>
          <cell r="K4261" t="str">
            <v>California</v>
          </cell>
          <cell r="L4261" t="str">
            <v>Still Red</v>
          </cell>
          <cell r="M4261" t="str">
            <v>Better</v>
          </cell>
          <cell r="N4261">
            <v>8.7035999999999998</v>
          </cell>
          <cell r="O4261">
            <v>2.6718999999999999</v>
          </cell>
        </row>
        <row r="4262">
          <cell r="B4262">
            <v>25536</v>
          </cell>
          <cell r="C4262" t="str">
            <v>FLOR DE CAMPO CHARD 75x12</v>
          </cell>
          <cell r="D4262" t="str">
            <v>Flor de Campo Chardonnay, Santa Barbara County</v>
          </cell>
          <cell r="E4262" t="str">
            <v>EA</v>
          </cell>
          <cell r="F4262">
            <v>12</v>
          </cell>
          <cell r="G4262" t="str">
            <v>75 cl x 12</v>
          </cell>
          <cell r="H4262" t="str">
            <v>U</v>
          </cell>
          <cell r="I4262" t="str">
            <v>United States</v>
          </cell>
          <cell r="J4262" t="str">
            <v>USA</v>
          </cell>
          <cell r="K4262" t="str">
            <v>California</v>
          </cell>
          <cell r="L4262" t="str">
            <v>Still White</v>
          </cell>
          <cell r="M4262" t="str">
            <v>Better</v>
          </cell>
          <cell r="N4262">
            <v>8.7035999999999998</v>
          </cell>
          <cell r="O4262">
            <v>2.6718999999999999</v>
          </cell>
        </row>
        <row r="4263">
          <cell r="B4263">
            <v>27783</v>
          </cell>
          <cell r="C4263" t="str">
            <v>MAUREL CUVEE MAXIME 75X6</v>
          </cell>
          <cell r="D4263" t="str">
            <v>Minervois, Cuvée Maxime, Organic, Borie de Maurel</v>
          </cell>
          <cell r="E4263" t="str">
            <v>EA</v>
          </cell>
          <cell r="F4263">
            <v>6</v>
          </cell>
          <cell r="G4263" t="str">
            <v>75 cl x 6</v>
          </cell>
          <cell r="H4263" t="str">
            <v>U</v>
          </cell>
          <cell r="I4263" t="str">
            <v>France</v>
          </cell>
          <cell r="J4263" t="str">
            <v>France</v>
          </cell>
          <cell r="K4263" t="str">
            <v>Languedoc-Roussillon</v>
          </cell>
          <cell r="L4263" t="str">
            <v>Still Red</v>
          </cell>
          <cell r="M4263" t="str">
            <v>Better</v>
          </cell>
          <cell r="N4263">
            <v>9.5602</v>
          </cell>
          <cell r="O4263">
            <v>2.6718999999999999</v>
          </cell>
        </row>
        <row r="4264">
          <cell r="B4264">
            <v>27786</v>
          </cell>
          <cell r="C4264" t="str">
            <v>MAUREL LIVNIERE FLINE 75X6</v>
          </cell>
          <cell r="D4264" t="str">
            <v>Minervois La Livinière, La Féline, Organic, Borie de Maurel</v>
          </cell>
          <cell r="E4264" t="str">
            <v>EA</v>
          </cell>
          <cell r="F4264">
            <v>6</v>
          </cell>
          <cell r="G4264" t="str">
            <v>75 cl x 6</v>
          </cell>
          <cell r="H4264" t="str">
            <v>U</v>
          </cell>
          <cell r="I4264" t="str">
            <v>France</v>
          </cell>
          <cell r="J4264" t="str">
            <v>France</v>
          </cell>
          <cell r="K4264" t="str">
            <v>Languedoc-Roussillon</v>
          </cell>
          <cell r="L4264" t="str">
            <v>Still Red</v>
          </cell>
          <cell r="M4264" t="str">
            <v>Better</v>
          </cell>
          <cell r="N4264">
            <v>6.3461999999999996</v>
          </cell>
          <cell r="O4264">
            <v>2.6718999999999999</v>
          </cell>
        </row>
        <row r="4265">
          <cell r="B4265">
            <v>73313</v>
          </cell>
          <cell r="C4265" t="str">
            <v>FIVE CLIMATES SAUV BLAN 75X6</v>
          </cell>
          <cell r="D4265" t="str">
            <v>Five Climates Sauvignon Blanc</v>
          </cell>
          <cell r="E4265" t="str">
            <v>EA</v>
          </cell>
          <cell r="F4265">
            <v>6</v>
          </cell>
          <cell r="G4265" t="str">
            <v>75 cl x 6</v>
          </cell>
          <cell r="H4265" t="str">
            <v>S</v>
          </cell>
          <cell r="I4265" t="str">
            <v>South Africa</v>
          </cell>
          <cell r="J4265" t="str">
            <v>South Africa</v>
          </cell>
          <cell r="K4265" t="str">
            <v>Western Cape</v>
          </cell>
          <cell r="M4265" t="str">
            <v>Price Fighter</v>
          </cell>
          <cell r="N4265">
            <v>1.0962000000000001</v>
          </cell>
          <cell r="O4265">
            <v>2.6718999999999999</v>
          </cell>
        </row>
        <row r="4266">
          <cell r="B4266">
            <v>21553</v>
          </cell>
          <cell r="C4266" t="str">
            <v>ARMAND DE BRIGNAC CHAMP 75x6</v>
          </cell>
          <cell r="D4266" t="str">
            <v>Armand de Brignac Brut</v>
          </cell>
          <cell r="E4266" t="str">
            <v>EA</v>
          </cell>
          <cell r="F4266">
            <v>6</v>
          </cell>
          <cell r="G4266" t="str">
            <v>75 cl x 6</v>
          </cell>
          <cell r="H4266" t="str">
            <v>S</v>
          </cell>
          <cell r="I4266" t="str">
            <v>France</v>
          </cell>
          <cell r="J4266" t="str">
            <v>France</v>
          </cell>
          <cell r="K4266" t="str">
            <v>Champagne</v>
          </cell>
          <cell r="L4266" t="str">
            <v>Sparkling White</v>
          </cell>
          <cell r="M4266" t="str">
            <v>Best</v>
          </cell>
          <cell r="N4266">
            <v>182.43610000000001</v>
          </cell>
          <cell r="O4266">
            <v>2.6718999999999999</v>
          </cell>
        </row>
        <row r="4267">
          <cell r="B4267">
            <v>23870</v>
          </cell>
          <cell r="C4267" t="str">
            <v>ARMAND DE BRIGNAC ROSE 75X6</v>
          </cell>
          <cell r="D4267" t="str">
            <v>Armand de Brignac Brut Rosé</v>
          </cell>
          <cell r="E4267" t="str">
            <v>EA</v>
          </cell>
          <cell r="F4267">
            <v>6</v>
          </cell>
          <cell r="G4267" t="str">
            <v>75 cl x 6</v>
          </cell>
          <cell r="H4267" t="str">
            <v>S</v>
          </cell>
          <cell r="I4267" t="str">
            <v>France</v>
          </cell>
          <cell r="J4267" t="str">
            <v>France</v>
          </cell>
          <cell r="K4267" t="str">
            <v>Champagne</v>
          </cell>
          <cell r="L4267" t="str">
            <v>Sparkling Rose</v>
          </cell>
          <cell r="M4267" t="str">
            <v>Best</v>
          </cell>
          <cell r="N4267">
            <v>270.37439999999998</v>
          </cell>
          <cell r="O4267">
            <v>2.6718999999999999</v>
          </cell>
        </row>
        <row r="4268">
          <cell r="B4268">
            <v>42463</v>
          </cell>
          <cell r="C4268" t="str">
            <v>PB ARMAND DE BRIGNAC ROSE 3LX1</v>
          </cell>
          <cell r="D4268" t="str">
            <v>Armand de Brignac Brut Rosé (Gift Box)</v>
          </cell>
          <cell r="E4268" t="str">
            <v>CS</v>
          </cell>
          <cell r="F4268">
            <v>1</v>
          </cell>
          <cell r="G4268" t="str">
            <v>3 lt x 1</v>
          </cell>
          <cell r="H4268" t="str">
            <v>S</v>
          </cell>
          <cell r="I4268" t="str">
            <v>France</v>
          </cell>
          <cell r="J4268" t="str">
            <v>France</v>
          </cell>
          <cell r="K4268" t="str">
            <v>Languedoc-Roussillon</v>
          </cell>
          <cell r="L4268" t="str">
            <v>Sparkling Rose</v>
          </cell>
          <cell r="M4268" t="str">
            <v>Best</v>
          </cell>
          <cell r="N4268">
            <v>1874.3125</v>
          </cell>
          <cell r="O4268">
            <v>10.6875</v>
          </cell>
        </row>
        <row r="4269">
          <cell r="B4269">
            <v>42464</v>
          </cell>
          <cell r="C4269" t="str">
            <v>ARMAND DE BRIGNAC GOLD 3LX1</v>
          </cell>
          <cell r="D4269" t="str">
            <v>Armand De Brignac Gold</v>
          </cell>
          <cell r="E4269" t="str">
            <v>CS</v>
          </cell>
          <cell r="F4269">
            <v>1</v>
          </cell>
          <cell r="G4269" t="str">
            <v>3 lt x 1</v>
          </cell>
          <cell r="H4269" t="str">
            <v>S</v>
          </cell>
          <cell r="I4269" t="str">
            <v>France</v>
          </cell>
          <cell r="J4269" t="str">
            <v>France</v>
          </cell>
          <cell r="K4269" t="str">
            <v>Languedoc-Roussillon</v>
          </cell>
          <cell r="L4269" t="str">
            <v>Sparkling White</v>
          </cell>
          <cell r="M4269" t="str">
            <v>Best</v>
          </cell>
          <cell r="N4269">
            <v>1354.3125</v>
          </cell>
          <cell r="O4269">
            <v>10.6875</v>
          </cell>
        </row>
        <row r="4270">
          <cell r="B4270">
            <v>25681</v>
          </cell>
          <cell r="C4270" t="str">
            <v>ARMAND DE BRIGNAC GOLD 150x1</v>
          </cell>
          <cell r="D4270" t="str">
            <v>Armand De Brignac Gold</v>
          </cell>
          <cell r="E4270" t="str">
            <v>EA</v>
          </cell>
          <cell r="F4270">
            <v>1</v>
          </cell>
          <cell r="G4270" t="str">
            <v>1.5 lt x 1</v>
          </cell>
          <cell r="H4270" t="str">
            <v>S</v>
          </cell>
          <cell r="I4270" t="str">
            <v>France</v>
          </cell>
          <cell r="J4270" t="str">
            <v>France</v>
          </cell>
          <cell r="K4270" t="str">
            <v>Champagne</v>
          </cell>
          <cell r="L4270" t="str">
            <v>Champagne White</v>
          </cell>
          <cell r="M4270" t="str">
            <v>Best</v>
          </cell>
          <cell r="N4270">
            <v>404.24889999999999</v>
          </cell>
          <cell r="O4270">
            <v>5.3437999999999999</v>
          </cell>
        </row>
        <row r="4271">
          <cell r="B4271">
            <v>42462</v>
          </cell>
          <cell r="C4271" t="str">
            <v>ARMAND DE BRIGNAC ROSE 150X1</v>
          </cell>
          <cell r="D4271" t="str">
            <v>Armand de Brignac Brut Rosé</v>
          </cell>
          <cell r="E4271" t="str">
            <v>CS</v>
          </cell>
          <cell r="F4271">
            <v>1</v>
          </cell>
          <cell r="G4271" t="str">
            <v>150cl x 1</v>
          </cell>
          <cell r="H4271" t="str">
            <v>S</v>
          </cell>
          <cell r="I4271" t="str">
            <v>France</v>
          </cell>
          <cell r="J4271" t="str">
            <v>France</v>
          </cell>
          <cell r="K4271" t="str">
            <v>Languedoc-Roussillon</v>
          </cell>
          <cell r="L4271" t="str">
            <v>Sparkling Rose</v>
          </cell>
          <cell r="M4271" t="str">
            <v>Best</v>
          </cell>
          <cell r="N4271">
            <v>599.15620000000001</v>
          </cell>
          <cell r="O4271">
            <v>5.3437999999999999</v>
          </cell>
        </row>
        <row r="4272">
          <cell r="B4272">
            <v>42704</v>
          </cell>
          <cell r="C4272" t="str">
            <v>FW CDR JAMET 20 75X12</v>
          </cell>
          <cell r="D4272" t="str">
            <v>Cotes du Rhone Jamet 2020</v>
          </cell>
          <cell r="E4272" t="str">
            <v>EA</v>
          </cell>
          <cell r="F4272">
            <v>12</v>
          </cell>
          <cell r="G4272" t="str">
            <v>75 cl x 12</v>
          </cell>
          <cell r="H4272" t="str">
            <v>U</v>
          </cell>
          <cell r="I4272" t="str">
            <v>France</v>
          </cell>
          <cell r="J4272" t="str">
            <v>France</v>
          </cell>
          <cell r="K4272" t="str">
            <v>Rhône Valley</v>
          </cell>
          <cell r="M4272" t="str">
            <v>Fine Wine</v>
          </cell>
          <cell r="N4272">
            <v>9.91</v>
          </cell>
          <cell r="O4272">
            <v>2.6718999999999999</v>
          </cell>
        </row>
        <row r="4273">
          <cell r="B4273">
            <v>42705</v>
          </cell>
          <cell r="C4273" t="str">
            <v>FW COTE ROTIE JAMET 19 75X6</v>
          </cell>
          <cell r="D4273" t="str">
            <v>Cote Rotie Jamet 2019</v>
          </cell>
          <cell r="E4273" t="str">
            <v>EA</v>
          </cell>
          <cell r="F4273">
            <v>6</v>
          </cell>
          <cell r="G4273" t="str">
            <v>75 cl x 6</v>
          </cell>
          <cell r="H4273" t="str">
            <v>U</v>
          </cell>
          <cell r="I4273" t="str">
            <v>France</v>
          </cell>
          <cell r="J4273" t="str">
            <v>France</v>
          </cell>
          <cell r="K4273" t="str">
            <v>Rhône Valley</v>
          </cell>
          <cell r="M4273" t="str">
            <v>Fine Wine</v>
          </cell>
          <cell r="N4273">
            <v>39.490600000000001</v>
          </cell>
          <cell r="O4273">
            <v>2.6718999999999999</v>
          </cell>
        </row>
        <row r="4274">
          <cell r="B4274">
            <v>42707</v>
          </cell>
          <cell r="C4274" t="str">
            <v>FW COTE ROTIE BRN JAMET19 75X6</v>
          </cell>
          <cell r="D4274" t="str">
            <v>Cote Rotie Cote Brune Jamet 2019</v>
          </cell>
          <cell r="E4274" t="str">
            <v>EA</v>
          </cell>
          <cell r="F4274">
            <v>6</v>
          </cell>
          <cell r="G4274" t="str">
            <v>75 cl x 6</v>
          </cell>
          <cell r="H4274" t="str">
            <v>A</v>
          </cell>
          <cell r="I4274" t="str">
            <v>France</v>
          </cell>
          <cell r="J4274" t="str">
            <v>France</v>
          </cell>
          <cell r="K4274" t="str">
            <v>Rhône Valley</v>
          </cell>
          <cell r="M4274" t="str">
            <v>Fine Wine</v>
          </cell>
          <cell r="N4274">
            <v>86.382199999999997</v>
          </cell>
          <cell r="O4274">
            <v>2.6718999999999999</v>
          </cell>
        </row>
        <row r="4275">
          <cell r="B4275">
            <v>44545</v>
          </cell>
          <cell r="C4275" t="str">
            <v>FW COTES DU RHONE JAMET21 75X6</v>
          </cell>
          <cell r="D4275" t="str">
            <v>Cotes du Rhone Jamet 2021</v>
          </cell>
          <cell r="E4275" t="str">
            <v>EA</v>
          </cell>
          <cell r="F4275">
            <v>6</v>
          </cell>
          <cell r="G4275" t="str">
            <v>75 cl x 6</v>
          </cell>
          <cell r="H4275" t="str">
            <v>U</v>
          </cell>
          <cell r="I4275" t="str">
            <v>France</v>
          </cell>
          <cell r="J4275" t="str">
            <v>France</v>
          </cell>
          <cell r="K4275" t="str">
            <v>France</v>
          </cell>
          <cell r="L4275" t="str">
            <v>Still Red</v>
          </cell>
          <cell r="M4275" t="str">
            <v>Fine Wine</v>
          </cell>
          <cell r="N4275">
            <v>10.3012</v>
          </cell>
          <cell r="O4275">
            <v>2.6718999999999999</v>
          </cell>
        </row>
        <row r="4276">
          <cell r="B4276">
            <v>44753</v>
          </cell>
          <cell r="C4276" t="str">
            <v>FW COTE ROTIE JAMET 20 75X6</v>
          </cell>
          <cell r="D4276" t="str">
            <v>Cote Rotie Jamet 2020</v>
          </cell>
          <cell r="E4276" t="str">
            <v>EA</v>
          </cell>
          <cell r="F4276">
            <v>6</v>
          </cell>
          <cell r="G4276" t="str">
            <v>75 cl x 6</v>
          </cell>
          <cell r="H4276" t="str">
            <v>A</v>
          </cell>
          <cell r="I4276" t="str">
            <v>France</v>
          </cell>
          <cell r="J4276" t="str">
            <v>France</v>
          </cell>
          <cell r="K4276" t="str">
            <v>Rhône Valley</v>
          </cell>
          <cell r="M4276" t="str">
            <v>Fine Wine</v>
          </cell>
          <cell r="N4276">
            <v>44.336199999999998</v>
          </cell>
          <cell r="O4276">
            <v>2.6718999999999999</v>
          </cell>
        </row>
        <row r="4277">
          <cell r="B4277">
            <v>44755</v>
          </cell>
          <cell r="C4277" t="str">
            <v>FW COTE ROTIE BRN JAMET20 75X6</v>
          </cell>
          <cell r="D4277" t="str">
            <v>Cote Rotie Cote Brune Jamet 2020</v>
          </cell>
          <cell r="E4277" t="str">
            <v>EA</v>
          </cell>
          <cell r="F4277">
            <v>6</v>
          </cell>
          <cell r="G4277" t="str">
            <v>75 cl x 6</v>
          </cell>
          <cell r="H4277" t="str">
            <v>U</v>
          </cell>
          <cell r="I4277" t="str">
            <v>France</v>
          </cell>
          <cell r="J4277" t="str">
            <v>France</v>
          </cell>
          <cell r="K4277" t="str">
            <v>Rhône Valley</v>
          </cell>
          <cell r="M4277" t="str">
            <v>Fine Wine</v>
          </cell>
          <cell r="N4277">
            <v>96.792299999999997</v>
          </cell>
          <cell r="O4277">
            <v>2.6718999999999999</v>
          </cell>
        </row>
        <row r="4278">
          <cell r="B4278">
            <v>46081</v>
          </cell>
          <cell r="C4278" t="str">
            <v>FW COTE ROTIE JAMET 01 75X6</v>
          </cell>
          <cell r="D4278" t="str">
            <v>Cote Rotie Jamet 2001</v>
          </cell>
          <cell r="E4278" t="str">
            <v>EA</v>
          </cell>
          <cell r="F4278">
            <v>6</v>
          </cell>
          <cell r="G4278" t="str">
            <v>75 cl x 6</v>
          </cell>
          <cell r="H4278" t="str">
            <v>A</v>
          </cell>
          <cell r="I4278" t="str">
            <v>France</v>
          </cell>
          <cell r="J4278" t="str">
            <v>France</v>
          </cell>
          <cell r="K4278" t="str">
            <v>Rhône Valley</v>
          </cell>
          <cell r="L4278" t="str">
            <v>Still Red</v>
          </cell>
          <cell r="M4278" t="str">
            <v>Fine Wine</v>
          </cell>
          <cell r="N4278">
            <v>97.0976</v>
          </cell>
          <cell r="O4278">
            <v>2.6718999999999999</v>
          </cell>
        </row>
        <row r="4279">
          <cell r="B4279">
            <v>46083</v>
          </cell>
          <cell r="C4279" t="str">
            <v>FW COTE ROTIE JAMET 21 75X6</v>
          </cell>
          <cell r="D4279" t="str">
            <v>Cote Rotie Jamet 2021</v>
          </cell>
          <cell r="E4279" t="str">
            <v>EA</v>
          </cell>
          <cell r="F4279">
            <v>6</v>
          </cell>
          <cell r="G4279" t="str">
            <v>75 cl x 6</v>
          </cell>
          <cell r="H4279" t="str">
            <v>A</v>
          </cell>
          <cell r="I4279" t="str">
            <v>France</v>
          </cell>
          <cell r="J4279" t="str">
            <v>France</v>
          </cell>
          <cell r="K4279" t="str">
            <v>Rhône Valley</v>
          </cell>
          <cell r="L4279" t="str">
            <v>Still Red</v>
          </cell>
          <cell r="M4279" t="str">
            <v>Fine Wine</v>
          </cell>
          <cell r="N4279">
            <v>44.475299999999997</v>
          </cell>
          <cell r="O4279">
            <v>2.6718999999999999</v>
          </cell>
        </row>
        <row r="4280">
          <cell r="B4280">
            <v>46085</v>
          </cell>
          <cell r="C4280" t="str">
            <v>FW COTE ROTIE BRN JAMET21 75X6</v>
          </cell>
          <cell r="D4280" t="str">
            <v>Cote Rotie Cote Brune Jamet 2021</v>
          </cell>
          <cell r="E4280" t="str">
            <v>EA</v>
          </cell>
          <cell r="F4280">
            <v>6</v>
          </cell>
          <cell r="G4280" t="str">
            <v>75 cl x 6</v>
          </cell>
          <cell r="H4280" t="str">
            <v>A</v>
          </cell>
          <cell r="I4280" t="str">
            <v>France</v>
          </cell>
          <cell r="J4280" t="str">
            <v>France</v>
          </cell>
          <cell r="K4280" t="str">
            <v>Rhône Valley</v>
          </cell>
          <cell r="L4280" t="str">
            <v>Still Red</v>
          </cell>
          <cell r="M4280" t="str">
            <v>Fine Wine</v>
          </cell>
          <cell r="N4280">
            <v>97.0976</v>
          </cell>
          <cell r="O4280">
            <v>2.6718999999999999</v>
          </cell>
        </row>
        <row r="4281">
          <cell r="B4281">
            <v>46086</v>
          </cell>
          <cell r="C4281" t="str">
            <v>FW COTES DU RHONE JAMET22 75X6</v>
          </cell>
          <cell r="D4281" t="str">
            <v>Cotes du Rhone Jamet 2022</v>
          </cell>
          <cell r="E4281" t="str">
            <v>EA</v>
          </cell>
          <cell r="F4281">
            <v>6</v>
          </cell>
          <cell r="G4281" t="str">
            <v>75 cl x 6</v>
          </cell>
          <cell r="H4281" t="str">
            <v>A</v>
          </cell>
          <cell r="I4281" t="str">
            <v>France</v>
          </cell>
          <cell r="J4281" t="str">
            <v>France</v>
          </cell>
          <cell r="K4281" t="str">
            <v>France</v>
          </cell>
          <cell r="L4281" t="str">
            <v>Still Red</v>
          </cell>
          <cell r="M4281" t="str">
            <v>Fine Wine</v>
          </cell>
          <cell r="N4281">
            <v>11.1244</v>
          </cell>
          <cell r="O4281">
            <v>2.6718999999999999</v>
          </cell>
        </row>
        <row r="4282">
          <cell r="B4282">
            <v>44754</v>
          </cell>
          <cell r="C4282" t="str">
            <v>FW COTE ROTIE JAMET 20 150X3</v>
          </cell>
          <cell r="D4282" t="str">
            <v>Cote Rotie Domaine Jamet 2020</v>
          </cell>
          <cell r="E4282" t="str">
            <v>EA</v>
          </cell>
          <cell r="F4282">
            <v>3</v>
          </cell>
          <cell r="G4282" t="str">
            <v>150cl x 3</v>
          </cell>
          <cell r="H4282" t="str">
            <v>U</v>
          </cell>
          <cell r="I4282" t="str">
            <v>France</v>
          </cell>
          <cell r="J4282" t="str">
            <v>France</v>
          </cell>
          <cell r="K4282" t="str">
            <v>Rhône Valley</v>
          </cell>
          <cell r="L4282" t="str">
            <v>Still Red</v>
          </cell>
          <cell r="M4282" t="str">
            <v>Fine Wine</v>
          </cell>
          <cell r="N4282">
            <v>90.865899999999996</v>
          </cell>
          <cell r="O4282">
            <v>5.3437999999999999</v>
          </cell>
        </row>
        <row r="4283">
          <cell r="B4283">
            <v>46084</v>
          </cell>
          <cell r="C4283" t="str">
            <v>FW COTE ROTIE JAMET 21 150X3</v>
          </cell>
          <cell r="D4283" t="str">
            <v>Cote Rotie Domaine Jamet 2021</v>
          </cell>
          <cell r="E4283" t="str">
            <v>EA</v>
          </cell>
          <cell r="F4283">
            <v>3</v>
          </cell>
          <cell r="G4283" t="str">
            <v>150cl x 3</v>
          </cell>
          <cell r="H4283" t="str">
            <v>A</v>
          </cell>
          <cell r="I4283" t="str">
            <v>France</v>
          </cell>
          <cell r="J4283" t="str">
            <v>France</v>
          </cell>
          <cell r="K4283" t="str">
            <v>Rhône Valley</v>
          </cell>
          <cell r="L4283" t="str">
            <v>Still Red</v>
          </cell>
          <cell r="M4283" t="str">
            <v>Fine Wine</v>
          </cell>
          <cell r="N4283">
            <v>91.150700000000001</v>
          </cell>
          <cell r="O4283">
            <v>5.3437999999999999</v>
          </cell>
        </row>
        <row r="4284">
          <cell r="B4284">
            <v>43628</v>
          </cell>
          <cell r="C4284" t="str">
            <v>FW ORMES DE PEZ ST EST 16 75X6</v>
          </cell>
          <cell r="D4284" t="str">
            <v>Chateau Ormes de Pez 2016</v>
          </cell>
          <cell r="E4284" t="str">
            <v>EA</v>
          </cell>
          <cell r="F4284">
            <v>6</v>
          </cell>
          <cell r="G4284" t="str">
            <v>75 cl x 6</v>
          </cell>
          <cell r="H4284" t="str">
            <v>S</v>
          </cell>
          <cell r="I4284" t="str">
            <v>France</v>
          </cell>
          <cell r="J4284" t="str">
            <v>France</v>
          </cell>
          <cell r="K4284" t="str">
            <v>France</v>
          </cell>
          <cell r="L4284" t="str">
            <v>Still Red</v>
          </cell>
          <cell r="M4284" t="str">
            <v>Fine Wine</v>
          </cell>
          <cell r="N4284">
            <v>19.423999999999999</v>
          </cell>
          <cell r="O4284">
            <v>2.6718999999999999</v>
          </cell>
        </row>
        <row r="4285">
          <cell r="B4285">
            <v>44930</v>
          </cell>
          <cell r="C4285" t="str">
            <v>FW CHECKMATE OP GAM MER19 75X3</v>
          </cell>
          <cell r="D4285" t="str">
            <v>Checkmate Opening Gambit Merlot 2019</v>
          </cell>
          <cell r="E4285" t="str">
            <v>EA</v>
          </cell>
          <cell r="F4285">
            <v>3</v>
          </cell>
          <cell r="G4285" t="str">
            <v>75 cl x 3</v>
          </cell>
          <cell r="H4285" t="str">
            <v>S</v>
          </cell>
          <cell r="I4285" t="str">
            <v>Canada</v>
          </cell>
          <cell r="J4285" t="str">
            <v>Canada</v>
          </cell>
          <cell r="K4285" t="str">
            <v>Canada</v>
          </cell>
          <cell r="L4285" t="str">
            <v>Still Red</v>
          </cell>
          <cell r="M4285" t="str">
            <v>Fine Wine</v>
          </cell>
          <cell r="N4285">
            <v>40.781199999999998</v>
          </cell>
          <cell r="O4285">
            <v>2.6718999999999999</v>
          </cell>
        </row>
        <row r="4286">
          <cell r="B4286">
            <v>46664</v>
          </cell>
          <cell r="C4286" t="str">
            <v>FW CHECKMATE OP GAM MER20 75X3</v>
          </cell>
          <cell r="D4286" t="str">
            <v>Checkmate Opening Gambit Merlot 2020</v>
          </cell>
          <cell r="E4286" t="str">
            <v>EA</v>
          </cell>
          <cell r="F4286">
            <v>3</v>
          </cell>
          <cell r="G4286" t="str">
            <v>75 cl x 3</v>
          </cell>
          <cell r="H4286" t="str">
            <v>S</v>
          </cell>
          <cell r="I4286" t="str">
            <v>Canada</v>
          </cell>
          <cell r="J4286" t="str">
            <v>Canada</v>
          </cell>
          <cell r="K4286" t="str">
            <v>Canada</v>
          </cell>
          <cell r="L4286" t="str">
            <v>Still Red</v>
          </cell>
          <cell r="M4286" t="str">
            <v>Fine Wine</v>
          </cell>
          <cell r="N4286">
            <v>40.871099999999998</v>
          </cell>
          <cell r="O4286">
            <v>3.2063000000000001</v>
          </cell>
        </row>
        <row r="4287">
          <cell r="B4287">
            <v>74556</v>
          </cell>
          <cell r="C4287" t="str">
            <v>CHECKMATE FOOL CHARD 14 75X3</v>
          </cell>
          <cell r="D4287" t="str">
            <v>Checkmate Fools Mate Chardonnay 2014</v>
          </cell>
          <cell r="E4287" t="str">
            <v>EA</v>
          </cell>
          <cell r="F4287">
            <v>3</v>
          </cell>
          <cell r="G4287" t="str">
            <v>75 cl x 3</v>
          </cell>
          <cell r="H4287" t="str">
            <v>U</v>
          </cell>
          <cell r="I4287" t="str">
            <v>Canada</v>
          </cell>
          <cell r="J4287" t="str">
            <v>Canada</v>
          </cell>
          <cell r="K4287" t="str">
            <v>Canada</v>
          </cell>
          <cell r="L4287" t="str">
            <v>Still White</v>
          </cell>
          <cell r="M4287" t="str">
            <v>Fine Wine</v>
          </cell>
          <cell r="N4287">
            <v>35.591999999999999</v>
          </cell>
          <cell r="O4287">
            <v>2.6718999999999999</v>
          </cell>
        </row>
        <row r="4288">
          <cell r="B4288">
            <v>74946</v>
          </cell>
          <cell r="C4288" t="str">
            <v>LA BORIE CAB SAUV 75X6</v>
          </cell>
          <cell r="D4288" t="str">
            <v>La Borie Cabernet Sauvignon Vin de Pays d'Oc</v>
          </cell>
          <cell r="E4288" t="str">
            <v>EA</v>
          </cell>
          <cell r="F4288">
            <v>6</v>
          </cell>
          <cell r="G4288" t="str">
            <v>75 cl x 6</v>
          </cell>
          <cell r="H4288" t="str">
            <v>U</v>
          </cell>
          <cell r="I4288" t="str">
            <v>France</v>
          </cell>
          <cell r="J4288" t="str">
            <v>France</v>
          </cell>
          <cell r="K4288" t="str">
            <v>Languedoc-Roussillon</v>
          </cell>
          <cell r="L4288" t="str">
            <v>Still Red</v>
          </cell>
          <cell r="M4288" t="str">
            <v>Price Fighter</v>
          </cell>
          <cell r="N4288">
            <v>2.1871</v>
          </cell>
          <cell r="O4288">
            <v>2.6718999999999999</v>
          </cell>
        </row>
        <row r="4289">
          <cell r="B4289">
            <v>75050</v>
          </cell>
          <cell r="C4289" t="str">
            <v>LA BORIE SAUV BLANC 75X6</v>
          </cell>
          <cell r="D4289" t="str">
            <v>La Borie Sauvignon Blanc Vin de Pays d'Oc</v>
          </cell>
          <cell r="E4289" t="str">
            <v>EA</v>
          </cell>
          <cell r="F4289">
            <v>6</v>
          </cell>
          <cell r="G4289" t="str">
            <v>75 cl x 6</v>
          </cell>
          <cell r="H4289" t="str">
            <v>U</v>
          </cell>
          <cell r="I4289" t="str">
            <v>France</v>
          </cell>
          <cell r="J4289" t="str">
            <v>France</v>
          </cell>
          <cell r="K4289" t="str">
            <v>Languedoc-Roussillon</v>
          </cell>
          <cell r="L4289" t="str">
            <v>Still White</v>
          </cell>
          <cell r="M4289" t="str">
            <v>Price Fighter</v>
          </cell>
          <cell r="N4289">
            <v>2.3803999999999998</v>
          </cell>
          <cell r="O4289">
            <v>2.6718999999999999</v>
          </cell>
        </row>
        <row r="4290">
          <cell r="B4290">
            <v>41696</v>
          </cell>
          <cell r="C4290" t="str">
            <v>GRAN JUVE 16 75X6</v>
          </cell>
          <cell r="D4290" t="str">
            <v>Gran Juve &amp; Camps Gran Reserva 2016</v>
          </cell>
          <cell r="E4290" t="str">
            <v>EA</v>
          </cell>
          <cell r="F4290">
            <v>6</v>
          </cell>
          <cell r="G4290" t="str">
            <v>75 cl x 6</v>
          </cell>
          <cell r="H4290" t="str">
            <v>U</v>
          </cell>
          <cell r="I4290" t="str">
            <v>Spain</v>
          </cell>
          <cell r="J4290" t="str">
            <v>Spain</v>
          </cell>
          <cell r="K4290" t="str">
            <v>Catalunya</v>
          </cell>
          <cell r="L4290" t="str">
            <v>Sparkling White</v>
          </cell>
          <cell r="M4290" t="str">
            <v>Best</v>
          </cell>
          <cell r="N4290">
            <v>13.347300000000001</v>
          </cell>
          <cell r="O4290">
            <v>2.6718999999999999</v>
          </cell>
        </row>
        <row r="4291">
          <cell r="B4291">
            <v>41698</v>
          </cell>
          <cell r="C4291" t="str">
            <v>JUVE CAMP RESERVA FAM 17 75X6</v>
          </cell>
          <cell r="D4291" t="str">
            <v>Juve y Camps Reserva de la Familia Gran Reserva 2017</v>
          </cell>
          <cell r="E4291" t="str">
            <v>EA</v>
          </cell>
          <cell r="F4291">
            <v>6</v>
          </cell>
          <cell r="G4291" t="str">
            <v>75 cl x 6</v>
          </cell>
          <cell r="H4291" t="str">
            <v>U</v>
          </cell>
          <cell r="I4291" t="str">
            <v>Spain</v>
          </cell>
          <cell r="J4291" t="str">
            <v>Spain</v>
          </cell>
          <cell r="K4291" t="str">
            <v>Catalunya</v>
          </cell>
          <cell r="L4291" t="str">
            <v>Sparkling White</v>
          </cell>
          <cell r="M4291" t="str">
            <v>Good</v>
          </cell>
          <cell r="N4291">
            <v>5.4526000000000003</v>
          </cell>
          <cell r="O4291">
            <v>2.6718999999999999</v>
          </cell>
        </row>
        <row r="4292">
          <cell r="B4292">
            <v>41699</v>
          </cell>
          <cell r="C4292" t="str">
            <v>JUVE ROSE BRUT 75X6</v>
          </cell>
          <cell r="D4292" t="str">
            <v>Juve y Camps Rose Brut 2019</v>
          </cell>
          <cell r="E4292" t="str">
            <v>EA</v>
          </cell>
          <cell r="F4292">
            <v>6</v>
          </cell>
          <cell r="G4292" t="str">
            <v>75 cl x 6</v>
          </cell>
          <cell r="H4292" t="str">
            <v>U</v>
          </cell>
          <cell r="I4292" t="str">
            <v>Spain</v>
          </cell>
          <cell r="J4292" t="str">
            <v>Spain</v>
          </cell>
          <cell r="K4292" t="str">
            <v>Catalunya</v>
          </cell>
          <cell r="L4292" t="str">
            <v>Sparkling White</v>
          </cell>
          <cell r="M4292" t="str">
            <v>Good</v>
          </cell>
          <cell r="N4292">
            <v>4.9701000000000004</v>
          </cell>
          <cell r="O4292">
            <v>2.6718999999999999</v>
          </cell>
        </row>
        <row r="4293">
          <cell r="B4293">
            <v>41700</v>
          </cell>
          <cell r="C4293" t="str">
            <v>JUVE CAMPS SINGULAR 16 75X6</v>
          </cell>
          <cell r="D4293" t="str">
            <v>Juve y Camps Singular Gran Reserva 2016</v>
          </cell>
          <cell r="E4293" t="str">
            <v>EA</v>
          </cell>
          <cell r="F4293">
            <v>6</v>
          </cell>
          <cell r="G4293" t="str">
            <v>75 cl x 6</v>
          </cell>
          <cell r="H4293" t="str">
            <v>U</v>
          </cell>
          <cell r="I4293" t="str">
            <v>Spain</v>
          </cell>
          <cell r="J4293" t="str">
            <v>Spain</v>
          </cell>
          <cell r="K4293" t="str">
            <v>Catalunya</v>
          </cell>
          <cell r="L4293" t="str">
            <v>Sparkling White</v>
          </cell>
          <cell r="M4293" t="str">
            <v>Good</v>
          </cell>
          <cell r="N4293">
            <v>5.7157</v>
          </cell>
          <cell r="O4293">
            <v>2.6718999999999999</v>
          </cell>
        </row>
        <row r="4294">
          <cell r="B4294">
            <v>44284</v>
          </cell>
          <cell r="C4294" t="str">
            <v>GRAN JUVE 17 75X6</v>
          </cell>
          <cell r="D4294" t="str">
            <v>Gran Juve &amp; Camps Gran Reserva 2017</v>
          </cell>
          <cell r="E4294" t="str">
            <v>EA</v>
          </cell>
          <cell r="F4294">
            <v>6</v>
          </cell>
          <cell r="G4294" t="str">
            <v>75 cl x 6</v>
          </cell>
          <cell r="H4294" t="str">
            <v>U</v>
          </cell>
          <cell r="I4294" t="str">
            <v>Spain</v>
          </cell>
          <cell r="J4294" t="str">
            <v>Spain</v>
          </cell>
          <cell r="K4294" t="str">
            <v>Catalunya</v>
          </cell>
          <cell r="L4294" t="str">
            <v>Sparkling White</v>
          </cell>
          <cell r="M4294" t="str">
            <v>Best</v>
          </cell>
          <cell r="N4294">
            <v>13.319900000000001</v>
          </cell>
          <cell r="O4294">
            <v>2.6718999999999999</v>
          </cell>
        </row>
        <row r="4295">
          <cell r="B4295">
            <v>38095</v>
          </cell>
          <cell r="C4295" t="str">
            <v>VINEDO CHADWICK 75X6</v>
          </cell>
          <cell r="D4295" t="str">
            <v>Vinedo Chadwick (Direct Delivery)</v>
          </cell>
          <cell r="E4295" t="str">
            <v>EA</v>
          </cell>
          <cell r="F4295">
            <v>6</v>
          </cell>
          <cell r="G4295" t="str">
            <v>75 cl x 6</v>
          </cell>
          <cell r="H4295" t="str">
            <v>S</v>
          </cell>
          <cell r="I4295" t="str">
            <v>Chile</v>
          </cell>
          <cell r="J4295" t="str">
            <v>Chile</v>
          </cell>
          <cell r="K4295" t="str">
            <v>Chile</v>
          </cell>
          <cell r="L4295" t="str">
            <v>Still Red</v>
          </cell>
          <cell r="M4295" t="str">
            <v>Best</v>
          </cell>
          <cell r="N4295">
            <v>100.26819999999999</v>
          </cell>
          <cell r="O4295">
            <v>2.6718999999999999</v>
          </cell>
        </row>
        <row r="4296">
          <cell r="B4296">
            <v>42108</v>
          </cell>
          <cell r="C4296" t="str">
            <v>VINEDO CHAD MIXED CASE 75X3</v>
          </cell>
          <cell r="D4296" t="str">
            <v>Vinedo Chadwick Mixed Case</v>
          </cell>
          <cell r="E4296" t="str">
            <v>EA</v>
          </cell>
          <cell r="F4296">
            <v>3</v>
          </cell>
          <cell r="G4296" t="str">
            <v>75 cl x 3</v>
          </cell>
          <cell r="H4296" t="str">
            <v>U</v>
          </cell>
          <cell r="I4296" t="str">
            <v>Chile</v>
          </cell>
          <cell r="J4296" t="str">
            <v>Chile</v>
          </cell>
          <cell r="K4296" t="str">
            <v>Maipo Valley</v>
          </cell>
          <cell r="L4296" t="str">
            <v>Still Red</v>
          </cell>
          <cell r="M4296" t="str">
            <v>Still Red Wine</v>
          </cell>
          <cell r="N4296">
            <v>156.66810000000001</v>
          </cell>
          <cell r="O4296">
            <v>2.6718999999999999</v>
          </cell>
        </row>
        <row r="4297">
          <cell r="B4297">
            <v>45250</v>
          </cell>
          <cell r="C4297" t="str">
            <v>SBPF SAUV BLANC 13% 25X12</v>
          </cell>
          <cell r="D4297" t="str">
            <v>SBPF Sauvignon Blanc Wine In Can</v>
          </cell>
          <cell r="E4297" t="str">
            <v>EA</v>
          </cell>
          <cell r="F4297">
            <v>12</v>
          </cell>
          <cell r="G4297" t="str">
            <v>25 cl x 12</v>
          </cell>
          <cell r="H4297" t="str">
            <v>U</v>
          </cell>
          <cell r="I4297" t="str">
            <v>South Africa</v>
          </cell>
          <cell r="J4297" t="str">
            <v>South Africa</v>
          </cell>
          <cell r="K4297" t="str">
            <v>South Africa</v>
          </cell>
          <cell r="L4297" t="str">
            <v>Still White</v>
          </cell>
          <cell r="M4297" t="str">
            <v>Price Fighter</v>
          </cell>
          <cell r="N4297">
            <v>0.9032</v>
          </cell>
          <cell r="O4297">
            <v>0.89059999999999995</v>
          </cell>
        </row>
        <row r="4298">
          <cell r="B4298">
            <v>46361</v>
          </cell>
          <cell r="C4298" t="str">
            <v>SBPF SAUV BLANC 13% 25X12</v>
          </cell>
          <cell r="D4298" t="str">
            <v>SBPF Sauvignon Blanc Wine In Can</v>
          </cell>
          <cell r="E4298" t="str">
            <v>CS</v>
          </cell>
          <cell r="F4298">
            <v>1</v>
          </cell>
          <cell r="G4298" t="str">
            <v>25 cl x 12</v>
          </cell>
          <cell r="H4298" t="str">
            <v>S</v>
          </cell>
          <cell r="I4298" t="str">
            <v>South Africa</v>
          </cell>
          <cell r="J4298" t="str">
            <v>South Africa</v>
          </cell>
          <cell r="K4298" t="str">
            <v>South Africa</v>
          </cell>
          <cell r="L4298" t="str">
            <v>Still White</v>
          </cell>
          <cell r="M4298" t="str">
            <v>Price Fighter</v>
          </cell>
          <cell r="N4298">
            <v>10.2597</v>
          </cell>
          <cell r="O4298">
            <v>10.6875</v>
          </cell>
        </row>
        <row r="4299">
          <cell r="B4299">
            <v>45226</v>
          </cell>
          <cell r="C4299" t="str">
            <v>SANDBOX CHENIN 11% 75X12</v>
          </cell>
          <cell r="D4299" t="str">
            <v>Sandbox Chenin Blanc 11%</v>
          </cell>
          <cell r="E4299" t="str">
            <v>EA</v>
          </cell>
          <cell r="F4299">
            <v>12</v>
          </cell>
          <cell r="G4299" t="str">
            <v>75 cl x 12</v>
          </cell>
          <cell r="H4299" t="str">
            <v>S</v>
          </cell>
          <cell r="I4299" t="str">
            <v>South Africa</v>
          </cell>
          <cell r="J4299" t="str">
            <v>South Africa</v>
          </cell>
          <cell r="M4299" t="str">
            <v>Price Fighter</v>
          </cell>
          <cell r="N4299">
            <v>1.0625</v>
          </cell>
          <cell r="O4299">
            <v>2.3513000000000002</v>
          </cell>
        </row>
        <row r="4300">
          <cell r="B4300">
            <v>45228</v>
          </cell>
          <cell r="C4300" t="str">
            <v>SMOOTH TALKER MERLOT 11% 75X12</v>
          </cell>
          <cell r="D4300" t="str">
            <v>Smooth Talker Merlot</v>
          </cell>
          <cell r="E4300" t="str">
            <v>EA</v>
          </cell>
          <cell r="F4300">
            <v>12</v>
          </cell>
          <cell r="G4300" t="str">
            <v>75 cl x 12</v>
          </cell>
          <cell r="H4300" t="str">
            <v>S</v>
          </cell>
          <cell r="I4300" t="str">
            <v>South Africa</v>
          </cell>
          <cell r="J4300" t="str">
            <v>South Africa</v>
          </cell>
          <cell r="K4300" t="str">
            <v>Western Cape</v>
          </cell>
          <cell r="L4300" t="str">
            <v>Still Red</v>
          </cell>
          <cell r="M4300" t="str">
            <v>Good</v>
          </cell>
          <cell r="N4300">
            <v>1.1337999999999999</v>
          </cell>
          <cell r="O4300">
            <v>2.3513000000000002</v>
          </cell>
        </row>
        <row r="4301">
          <cell r="B4301">
            <v>45130</v>
          </cell>
          <cell r="C4301" t="str">
            <v>XANADU VINEWORK CAB S 20 75x6</v>
          </cell>
          <cell r="D4301" t="str">
            <v>XANADU VINEWORK CAB S 20 75x6</v>
          </cell>
          <cell r="E4301" t="str">
            <v>EA</v>
          </cell>
          <cell r="F4301">
            <v>6</v>
          </cell>
          <cell r="G4301" t="str">
            <v>75 cl x 6</v>
          </cell>
          <cell r="H4301" t="str">
            <v>U</v>
          </cell>
          <cell r="I4301" t="str">
            <v>Australia</v>
          </cell>
          <cell r="J4301" t="str">
            <v>Australia</v>
          </cell>
          <cell r="K4301" t="str">
            <v>Western Australia</v>
          </cell>
          <cell r="M4301" t="str">
            <v>Branded</v>
          </cell>
          <cell r="N4301">
            <v>5.5316999999999998</v>
          </cell>
          <cell r="O4301">
            <v>2.6718999999999999</v>
          </cell>
        </row>
        <row r="4302">
          <cell r="B4302">
            <v>45206</v>
          </cell>
          <cell r="C4302" t="str">
            <v>P BUISSE CREMANT DE LOIRE 75X6</v>
          </cell>
          <cell r="D4302" t="str">
            <v>Paul Buisse Cremant de Loire</v>
          </cell>
          <cell r="E4302" t="str">
            <v>EA</v>
          </cell>
          <cell r="F4302">
            <v>6</v>
          </cell>
          <cell r="G4302" t="str">
            <v>75 cl x 6</v>
          </cell>
          <cell r="H4302" t="str">
            <v>S</v>
          </cell>
          <cell r="I4302" t="str">
            <v>France</v>
          </cell>
          <cell r="J4302" t="str">
            <v>France</v>
          </cell>
          <cell r="K4302" t="str">
            <v>Loire Valley</v>
          </cell>
          <cell r="L4302" t="str">
            <v>Sparkling White</v>
          </cell>
          <cell r="M4302" t="str">
            <v>Good</v>
          </cell>
          <cell r="N4302">
            <v>4.5282999999999998</v>
          </cell>
          <cell r="O4302">
            <v>2.6718999999999999</v>
          </cell>
        </row>
        <row r="4303">
          <cell r="B4303">
            <v>45358</v>
          </cell>
          <cell r="C4303" t="str">
            <v>OVERTURE 2023 RELEASE 75X6</v>
          </cell>
          <cell r="D4303" t="str">
            <v>Opus One Overture 2023 Release</v>
          </cell>
          <cell r="E4303" t="str">
            <v>EA</v>
          </cell>
          <cell r="F4303">
            <v>6</v>
          </cell>
          <cell r="G4303" t="str">
            <v>75 cl x 6</v>
          </cell>
          <cell r="H4303" t="str">
            <v>S</v>
          </cell>
          <cell r="I4303" t="str">
            <v>United States</v>
          </cell>
          <cell r="M4303" t="str">
            <v>Fine Wine</v>
          </cell>
          <cell r="N4303">
            <v>95.459000000000003</v>
          </cell>
          <cell r="O4303">
            <v>2.6718999999999999</v>
          </cell>
        </row>
        <row r="4304">
          <cell r="B4304">
            <v>45533</v>
          </cell>
          <cell r="C4304" t="str">
            <v>FW SILVERHAND EST KYNG 18 75x6</v>
          </cell>
          <cell r="D4304" t="str">
            <v>Silverhand Estate Kyng 2018</v>
          </cell>
          <cell r="E4304" t="str">
            <v>EA</v>
          </cell>
          <cell r="F4304">
            <v>6</v>
          </cell>
          <cell r="G4304" t="str">
            <v>75 cl x 6</v>
          </cell>
          <cell r="H4304" t="str">
            <v>S</v>
          </cell>
          <cell r="I4304" t="str">
            <v>United Kingdom</v>
          </cell>
          <cell r="J4304" t="str">
            <v>UK</v>
          </cell>
          <cell r="K4304" t="str">
            <v>UK</v>
          </cell>
          <cell r="L4304" t="str">
            <v>Sparkling White</v>
          </cell>
          <cell r="M4304" t="str">
            <v>Best</v>
          </cell>
          <cell r="N4304">
            <v>67.124099999999999</v>
          </cell>
          <cell r="O4304">
            <v>2.6718999999999999</v>
          </cell>
        </row>
        <row r="4305">
          <cell r="B4305">
            <v>45536</v>
          </cell>
          <cell r="C4305" t="str">
            <v>ORG SILVERHAND SOLARIS 22 75x6</v>
          </cell>
          <cell r="D4305" t="str">
            <v>Silverhand Estate Solaris 2022</v>
          </cell>
          <cell r="E4305" t="str">
            <v>EA</v>
          </cell>
          <cell r="F4305">
            <v>6</v>
          </cell>
          <cell r="G4305" t="str">
            <v>75 cl x 6</v>
          </cell>
          <cell r="H4305" t="str">
            <v>S</v>
          </cell>
          <cell r="I4305" t="str">
            <v>United Kingdom</v>
          </cell>
          <cell r="J4305" t="str">
            <v>UK</v>
          </cell>
          <cell r="K4305" t="str">
            <v>UK</v>
          </cell>
          <cell r="L4305" t="str">
            <v>Still White</v>
          </cell>
          <cell r="M4305" t="str">
            <v>Better</v>
          </cell>
          <cell r="N4305">
            <v>8.7440999999999995</v>
          </cell>
          <cell r="O4305">
            <v>2.6718999999999999</v>
          </cell>
        </row>
        <row r="4306">
          <cell r="B4306">
            <v>45479</v>
          </cell>
          <cell r="C4306" t="str">
            <v>PAVELOT SAVIG DOMIN 20 150x3</v>
          </cell>
          <cell r="D4306" t="str">
            <v>Domaine Pavelot Savigny Les Beaune 1er Cru Rouge La Dominode 2020</v>
          </cell>
          <cell r="E4306" t="str">
            <v>EA</v>
          </cell>
          <cell r="F4306">
            <v>3</v>
          </cell>
          <cell r="G4306" t="str">
            <v>150cl x 3</v>
          </cell>
          <cell r="H4306" t="str">
            <v>U</v>
          </cell>
          <cell r="I4306" t="str">
            <v>France</v>
          </cell>
          <cell r="J4306" t="str">
            <v>France</v>
          </cell>
          <cell r="L4306" t="str">
            <v>Still Red</v>
          </cell>
          <cell r="M4306" t="str">
            <v>Best</v>
          </cell>
          <cell r="N4306">
            <v>52.708100000000002</v>
          </cell>
          <cell r="O4306">
            <v>5.3437999999999999</v>
          </cell>
        </row>
        <row r="4307">
          <cell r="B4307">
            <v>45522</v>
          </cell>
          <cell r="C4307" t="str">
            <v>FW DUHART MILON 07 150X3</v>
          </cell>
          <cell r="D4307" t="str">
            <v>FW Chateau Duhart-Milon Pauillac 2007</v>
          </cell>
          <cell r="E4307" t="str">
            <v>EA</v>
          </cell>
          <cell r="F4307">
            <v>3</v>
          </cell>
          <cell r="G4307" t="str">
            <v>150cl x 3</v>
          </cell>
          <cell r="H4307" t="str">
            <v>U</v>
          </cell>
          <cell r="I4307" t="str">
            <v>France</v>
          </cell>
          <cell r="J4307" t="str">
            <v>France</v>
          </cell>
          <cell r="K4307" t="str">
            <v>Bordeaux</v>
          </cell>
          <cell r="L4307" t="str">
            <v>Still Red</v>
          </cell>
          <cell r="M4307" t="str">
            <v>Fine Wine</v>
          </cell>
          <cell r="N4307">
            <v>114.5502</v>
          </cell>
          <cell r="O4307">
            <v>5.3437999999999999</v>
          </cell>
        </row>
        <row r="4308">
          <cell r="B4308">
            <v>24592</v>
          </cell>
          <cell r="C4308" t="str">
            <v>OAKRIDGE CABERNET SAUV 75x6</v>
          </cell>
          <cell r="D4308" t="str">
            <v>Oakridge Local Vineyard Series Cabernet Sauvignon, Yarra Valley</v>
          </cell>
          <cell r="E4308" t="str">
            <v>EA</v>
          </cell>
          <cell r="F4308">
            <v>6</v>
          </cell>
          <cell r="G4308" t="str">
            <v>75 cl x 6</v>
          </cell>
          <cell r="H4308" t="str">
            <v>U</v>
          </cell>
          <cell r="I4308" t="str">
            <v>Australia</v>
          </cell>
          <cell r="J4308" t="str">
            <v>Australia</v>
          </cell>
          <cell r="K4308" t="str">
            <v>Victoria</v>
          </cell>
          <cell r="L4308" t="str">
            <v>Still Red</v>
          </cell>
          <cell r="M4308" t="str">
            <v>Better</v>
          </cell>
          <cell r="N4308">
            <v>8.0419999999999998</v>
          </cell>
          <cell r="O4308">
            <v>2.6718999999999999</v>
          </cell>
        </row>
        <row r="4309">
          <cell r="B4309">
            <v>24594</v>
          </cell>
          <cell r="C4309" t="str">
            <v>OAKRIDGE SHIRAZ 75x6</v>
          </cell>
          <cell r="D4309" t="str">
            <v>Oakridge Local Vineyard Series Shiraz, Yarra Valley</v>
          </cell>
          <cell r="E4309" t="str">
            <v>EA</v>
          </cell>
          <cell r="F4309">
            <v>6</v>
          </cell>
          <cell r="G4309" t="str">
            <v>75 cl x 6</v>
          </cell>
          <cell r="H4309" t="str">
            <v>U</v>
          </cell>
          <cell r="I4309" t="str">
            <v>Australia</v>
          </cell>
          <cell r="J4309" t="str">
            <v>Australia</v>
          </cell>
          <cell r="K4309" t="str">
            <v>Victoria</v>
          </cell>
          <cell r="L4309" t="str">
            <v>Still Red</v>
          </cell>
          <cell r="M4309" t="str">
            <v>Better</v>
          </cell>
          <cell r="N4309">
            <v>8.0419999999999998</v>
          </cell>
          <cell r="O4309">
            <v>2.6718999999999999</v>
          </cell>
        </row>
        <row r="4310">
          <cell r="B4310">
            <v>25533</v>
          </cell>
          <cell r="C4310" t="str">
            <v>TERLATO VINEYARDS CHARD 75x12</v>
          </cell>
          <cell r="D4310" t="str">
            <v>Terlato Chardonnay, Russian River Valley</v>
          </cell>
          <cell r="E4310" t="str">
            <v>EA</v>
          </cell>
          <cell r="F4310">
            <v>12</v>
          </cell>
          <cell r="G4310" t="str">
            <v>75 cl x 12</v>
          </cell>
          <cell r="H4310" t="str">
            <v>U</v>
          </cell>
          <cell r="I4310" t="str">
            <v>United States</v>
          </cell>
          <cell r="J4310" t="str">
            <v>USA</v>
          </cell>
          <cell r="K4310" t="str">
            <v>California</v>
          </cell>
          <cell r="L4310" t="str">
            <v>Still White</v>
          </cell>
          <cell r="M4310" t="str">
            <v>Best</v>
          </cell>
          <cell r="N4310">
            <v>11.236599999999999</v>
          </cell>
          <cell r="O4310">
            <v>2.6718999999999999</v>
          </cell>
        </row>
        <row r="4311">
          <cell r="B4311">
            <v>36817</v>
          </cell>
          <cell r="C4311" t="str">
            <v>TERLATO FV PG FRUILI 75X12</v>
          </cell>
          <cell r="D4311" t="str">
            <v>Terlato Family Vineyards Pinot Grigio Fruili</v>
          </cell>
          <cell r="E4311" t="str">
            <v>EA</v>
          </cell>
          <cell r="F4311">
            <v>12</v>
          </cell>
          <cell r="G4311" t="str">
            <v>75 cl x 12</v>
          </cell>
          <cell r="H4311" t="str">
            <v>U</v>
          </cell>
          <cell r="I4311" t="str">
            <v>Italy</v>
          </cell>
          <cell r="J4311" t="str">
            <v>Italy</v>
          </cell>
          <cell r="K4311" t="str">
            <v>Friuli-Venezia Giulia</v>
          </cell>
          <cell r="L4311" t="str">
            <v>Still White</v>
          </cell>
          <cell r="M4311" t="str">
            <v>Better</v>
          </cell>
          <cell r="N4311">
            <v>9.0549999999999997</v>
          </cell>
          <cell r="O4311">
            <v>2.6718999999999999</v>
          </cell>
        </row>
        <row r="4312">
          <cell r="B4312">
            <v>68902</v>
          </cell>
          <cell r="C4312" t="str">
            <v>RSVE PRINCE CDR ROUGE 75X6</v>
          </cell>
          <cell r="D4312" t="str">
            <v>La Reserve du Prince Cotes du Rhone Rouge</v>
          </cell>
          <cell r="E4312" t="str">
            <v>EA</v>
          </cell>
          <cell r="F4312">
            <v>6</v>
          </cell>
          <cell r="G4312" t="str">
            <v>75 cl x 6</v>
          </cell>
          <cell r="H4312" t="str">
            <v>U</v>
          </cell>
          <cell r="I4312" t="str">
            <v>France</v>
          </cell>
          <cell r="J4312" t="str">
            <v>France</v>
          </cell>
          <cell r="K4312" t="str">
            <v>Rhône Valley</v>
          </cell>
          <cell r="M4312" t="str">
            <v>Good</v>
          </cell>
          <cell r="N4312">
            <v>2.6505999999999998</v>
          </cell>
          <cell r="O4312">
            <v>2.6718999999999999</v>
          </cell>
        </row>
        <row r="4313">
          <cell r="B4313">
            <v>42513</v>
          </cell>
          <cell r="C4313" t="str">
            <v>MONTAGNY BLC PIER BLNCH19 75X6</v>
          </cell>
          <cell r="D4313" t="str">
            <v>Montagny Blanc Domaine des Pierres Blanches 2019</v>
          </cell>
          <cell r="E4313" t="str">
            <v>EA</v>
          </cell>
          <cell r="F4313">
            <v>6</v>
          </cell>
          <cell r="G4313" t="str">
            <v>75 cl x 6</v>
          </cell>
          <cell r="H4313" t="str">
            <v>U</v>
          </cell>
          <cell r="I4313" t="str">
            <v>France</v>
          </cell>
          <cell r="J4313" t="str">
            <v>France</v>
          </cell>
          <cell r="K4313" t="str">
            <v>Burgundy</v>
          </cell>
          <cell r="M4313" t="str">
            <v>Good</v>
          </cell>
          <cell r="N4313">
            <v>4.6992000000000003</v>
          </cell>
          <cell r="O4313">
            <v>2.6718999999999999</v>
          </cell>
        </row>
        <row r="4314">
          <cell r="B4314">
            <v>74324</v>
          </cell>
          <cell r="C4314" t="str">
            <v>MONTAGNY BLC PIER BLNCH 75X6</v>
          </cell>
          <cell r="D4314" t="str">
            <v>Montagny Blanc Domaine des Pierres Blanches</v>
          </cell>
          <cell r="E4314" t="str">
            <v>EA</v>
          </cell>
          <cell r="F4314">
            <v>6</v>
          </cell>
          <cell r="G4314" t="str">
            <v>75 cl x 6</v>
          </cell>
          <cell r="H4314" t="str">
            <v>S</v>
          </cell>
          <cell r="I4314" t="str">
            <v>France</v>
          </cell>
          <cell r="J4314" t="str">
            <v>France</v>
          </cell>
          <cell r="K4314" t="str">
            <v>Burgundy</v>
          </cell>
          <cell r="M4314" t="str">
            <v>Good</v>
          </cell>
          <cell r="N4314">
            <v>5.3011999999999997</v>
          </cell>
          <cell r="O4314">
            <v>2.6718999999999999</v>
          </cell>
        </row>
        <row r="4315">
          <cell r="B4315">
            <v>76320</v>
          </cell>
          <cell r="C4315" t="str">
            <v>COMUNA PINOT GRIGIO 75X6</v>
          </cell>
          <cell r="D4315" t="str">
            <v>Comuna Pinot Grigio</v>
          </cell>
          <cell r="E4315" t="str">
            <v>EA</v>
          </cell>
          <cell r="F4315">
            <v>6</v>
          </cell>
          <cell r="G4315" t="str">
            <v>75 cl x 6</v>
          </cell>
          <cell r="H4315" t="str">
            <v>S</v>
          </cell>
          <cell r="I4315" t="str">
            <v>Argentina</v>
          </cell>
          <cell r="J4315" t="str">
            <v>Argentina</v>
          </cell>
          <cell r="K4315" t="str">
            <v>Mendoza</v>
          </cell>
          <cell r="L4315" t="str">
            <v>Still White</v>
          </cell>
          <cell r="M4315" t="str">
            <v>Good</v>
          </cell>
          <cell r="N4315">
            <v>2.363</v>
          </cell>
          <cell r="O4315">
            <v>2.6718999999999999</v>
          </cell>
        </row>
        <row r="4316">
          <cell r="B4316">
            <v>76321</v>
          </cell>
          <cell r="C4316" t="str">
            <v>COMUNA MALBEC 75X6</v>
          </cell>
          <cell r="D4316" t="str">
            <v>Comuna Malbec</v>
          </cell>
          <cell r="E4316" t="str">
            <v>EA</v>
          </cell>
          <cell r="F4316">
            <v>6</v>
          </cell>
          <cell r="G4316" t="str">
            <v>75 cl x 6</v>
          </cell>
          <cell r="H4316" t="str">
            <v>S</v>
          </cell>
          <cell r="I4316" t="str">
            <v>Argentina</v>
          </cell>
          <cell r="J4316" t="str">
            <v>Argentina</v>
          </cell>
          <cell r="K4316" t="str">
            <v>Mendoza</v>
          </cell>
          <cell r="L4316" t="str">
            <v>Still Red</v>
          </cell>
          <cell r="M4316" t="str">
            <v>Good</v>
          </cell>
          <cell r="N4316">
            <v>2.363</v>
          </cell>
          <cell r="O4316">
            <v>2.6718999999999999</v>
          </cell>
        </row>
        <row r="4317">
          <cell r="B4317">
            <v>66619</v>
          </cell>
          <cell r="C4317" t="str">
            <v>BOLNEY BUBBLY  75X6</v>
          </cell>
          <cell r="D4317" t="str">
            <v>Bolney Bubbly NV</v>
          </cell>
          <cell r="E4317" t="str">
            <v>EA</v>
          </cell>
          <cell r="F4317">
            <v>6</v>
          </cell>
          <cell r="G4317" t="str">
            <v>75 cl x 6</v>
          </cell>
          <cell r="H4317" t="str">
            <v>S</v>
          </cell>
          <cell r="I4317" t="str">
            <v>United Kingdom</v>
          </cell>
          <cell r="J4317" t="str">
            <v>England</v>
          </cell>
          <cell r="K4317" t="str">
            <v>England</v>
          </cell>
          <cell r="M4317" t="str">
            <v>Better</v>
          </cell>
          <cell r="N4317">
            <v>10.684699999999999</v>
          </cell>
          <cell r="O4317">
            <v>2.6718999999999999</v>
          </cell>
        </row>
        <row r="4318">
          <cell r="B4318">
            <v>74990</v>
          </cell>
          <cell r="C4318" t="str">
            <v>SPIER ROSE CANS 20 25X24</v>
          </cell>
          <cell r="D4318" t="str">
            <v>Spier Rose Cans 2020</v>
          </cell>
          <cell r="E4318" t="str">
            <v>CS</v>
          </cell>
          <cell r="F4318">
            <v>1</v>
          </cell>
          <cell r="G4318" t="str">
            <v>25 cl x 24</v>
          </cell>
          <cell r="H4318" t="str">
            <v>U</v>
          </cell>
          <cell r="I4318" t="str">
            <v>South Africa</v>
          </cell>
          <cell r="J4318" t="str">
            <v>South Africa</v>
          </cell>
          <cell r="K4318" t="str">
            <v>South Africa</v>
          </cell>
          <cell r="L4318" t="str">
            <v>Still Rose</v>
          </cell>
          <cell r="M4318" t="str">
            <v>Good</v>
          </cell>
          <cell r="N4318">
            <v>18.5885</v>
          </cell>
          <cell r="O4318">
            <v>21.375</v>
          </cell>
        </row>
        <row r="4319">
          <cell r="B4319">
            <v>75244</v>
          </cell>
          <cell r="C4319" t="str">
            <v>SPIER MERLOT CANS 25X24</v>
          </cell>
          <cell r="D4319" t="str">
            <v>Spier Merlot Cans</v>
          </cell>
          <cell r="E4319" t="str">
            <v>CS</v>
          </cell>
          <cell r="F4319">
            <v>1</v>
          </cell>
          <cell r="G4319" t="str">
            <v>25 cl x 24</v>
          </cell>
          <cell r="H4319" t="str">
            <v>U</v>
          </cell>
          <cell r="I4319" t="str">
            <v>South Africa</v>
          </cell>
          <cell r="J4319" t="str">
            <v>South Africa</v>
          </cell>
          <cell r="K4319" t="str">
            <v>South Africa</v>
          </cell>
          <cell r="L4319" t="str">
            <v>Still Red</v>
          </cell>
          <cell r="M4319" t="str">
            <v>Good</v>
          </cell>
          <cell r="N4319">
            <v>21.194299999999998</v>
          </cell>
          <cell r="O4319">
            <v>21.375</v>
          </cell>
        </row>
        <row r="4320">
          <cell r="B4320">
            <v>75246</v>
          </cell>
          <cell r="C4320" t="str">
            <v>SPIER SAUV BLC CANS 25X24</v>
          </cell>
          <cell r="D4320" t="str">
            <v>Spier Sauvignon Blanc Cans</v>
          </cell>
          <cell r="E4320" t="str">
            <v>CS</v>
          </cell>
          <cell r="F4320">
            <v>1</v>
          </cell>
          <cell r="G4320" t="str">
            <v>25 cl x 24</v>
          </cell>
          <cell r="H4320" t="str">
            <v>U</v>
          </cell>
          <cell r="I4320" t="str">
            <v>South Africa</v>
          </cell>
          <cell r="J4320" t="str">
            <v>South Africa</v>
          </cell>
          <cell r="K4320" t="str">
            <v>South Africa</v>
          </cell>
          <cell r="L4320" t="str">
            <v>Still White</v>
          </cell>
          <cell r="M4320" t="str">
            <v>Good</v>
          </cell>
          <cell r="N4320">
            <v>19.994299999999999</v>
          </cell>
          <cell r="O4320">
            <v>21.375</v>
          </cell>
        </row>
        <row r="4321">
          <cell r="B4321">
            <v>75247</v>
          </cell>
          <cell r="C4321" t="str">
            <v>SPIER ROSE CANS 25X24</v>
          </cell>
          <cell r="D4321" t="str">
            <v>Spier Rose Cans</v>
          </cell>
          <cell r="E4321" t="str">
            <v>CS</v>
          </cell>
          <cell r="F4321">
            <v>1</v>
          </cell>
          <cell r="G4321" t="str">
            <v>25 cl x 24</v>
          </cell>
          <cell r="H4321" t="str">
            <v>U</v>
          </cell>
          <cell r="I4321" t="str">
            <v>South Africa</v>
          </cell>
          <cell r="J4321" t="str">
            <v>South Africa</v>
          </cell>
          <cell r="K4321" t="str">
            <v>South Africa</v>
          </cell>
          <cell r="L4321" t="str">
            <v>Still Rose</v>
          </cell>
          <cell r="M4321" t="str">
            <v>Good</v>
          </cell>
          <cell r="N4321">
            <v>18.6297</v>
          </cell>
          <cell r="O4321">
            <v>21.375</v>
          </cell>
        </row>
        <row r="4322">
          <cell r="B4322">
            <v>74972</v>
          </cell>
          <cell r="C4322" t="str">
            <v>MONTGOZA TINTO 75X6</v>
          </cell>
          <cell r="D4322" t="str">
            <v>Montegoza Tinto</v>
          </cell>
          <cell r="E4322" t="str">
            <v>EA</v>
          </cell>
          <cell r="F4322">
            <v>6</v>
          </cell>
          <cell r="G4322" t="str">
            <v>75 cl x 6</v>
          </cell>
          <cell r="H4322" t="str">
            <v>S</v>
          </cell>
          <cell r="I4322" t="str">
            <v>Spain</v>
          </cell>
          <cell r="J4322" t="str">
            <v>Spain</v>
          </cell>
          <cell r="K4322" t="str">
            <v>Aragon</v>
          </cell>
          <cell r="M4322" t="str">
            <v>Price Fighter</v>
          </cell>
          <cell r="N4322">
            <v>0.86839999999999995</v>
          </cell>
          <cell r="O4322">
            <v>2.6718999999999999</v>
          </cell>
        </row>
        <row r="4323">
          <cell r="B4323">
            <v>75989</v>
          </cell>
          <cell r="C4323" t="str">
            <v>FETE BORDEAUX MERLOT 75X6</v>
          </cell>
          <cell r="D4323" t="str">
            <v>Fete des Flavours Bordeaux Merlot</v>
          </cell>
          <cell r="E4323" t="str">
            <v>EA</v>
          </cell>
          <cell r="F4323">
            <v>6</v>
          </cell>
          <cell r="G4323" t="str">
            <v>75 cl x 6</v>
          </cell>
          <cell r="H4323" t="str">
            <v>U</v>
          </cell>
          <cell r="I4323" t="str">
            <v>France</v>
          </cell>
          <cell r="J4323" t="str">
            <v>France</v>
          </cell>
          <cell r="K4323" t="str">
            <v>Bordeaux</v>
          </cell>
          <cell r="L4323" t="str">
            <v>Still Red</v>
          </cell>
          <cell r="M4323" t="str">
            <v>Good</v>
          </cell>
          <cell r="N4323">
            <v>2.8986999999999998</v>
          </cell>
          <cell r="O4323">
            <v>2.6718999999999999</v>
          </cell>
        </row>
        <row r="4324">
          <cell r="B4324">
            <v>41126</v>
          </cell>
          <cell r="C4324" t="str">
            <v>HARDY NOTTAGE PET SAUV B 75X12</v>
          </cell>
          <cell r="D4324" t="str">
            <v>Hardys Nottage Sauvignon Blanc recycled PET, Sourth Eastern Australia</v>
          </cell>
          <cell r="E4324" t="str">
            <v>EA</v>
          </cell>
          <cell r="F4324">
            <v>12</v>
          </cell>
          <cell r="G4324" t="str">
            <v>75 cl x 12</v>
          </cell>
          <cell r="H4324" t="str">
            <v>S</v>
          </cell>
          <cell r="I4324" t="str">
            <v>Australia</v>
          </cell>
          <cell r="J4324" t="str">
            <v>Australia</v>
          </cell>
          <cell r="K4324" t="str">
            <v>South Eastern Australia</v>
          </cell>
          <cell r="L4324" t="str">
            <v>Still White</v>
          </cell>
          <cell r="M4324" t="str">
            <v>Good</v>
          </cell>
          <cell r="N4324">
            <v>2.2696999999999998</v>
          </cell>
          <cell r="O4324">
            <v>2.6718999999999999</v>
          </cell>
        </row>
        <row r="4325">
          <cell r="B4325">
            <v>41127</v>
          </cell>
          <cell r="C4325" t="str">
            <v>HARDY NOTTAGE PET SHIRAZ 75X12</v>
          </cell>
          <cell r="D4325" t="str">
            <v>Hardys Nottage Hill Shiraz recycled PET, South Eastern Australia</v>
          </cell>
          <cell r="E4325" t="str">
            <v>EA</v>
          </cell>
          <cell r="F4325">
            <v>12</v>
          </cell>
          <cell r="G4325" t="str">
            <v>75 cl x 12</v>
          </cell>
          <cell r="H4325" t="str">
            <v>U</v>
          </cell>
          <cell r="I4325" t="str">
            <v>Australia</v>
          </cell>
          <cell r="J4325" t="str">
            <v>Australia</v>
          </cell>
          <cell r="K4325" t="str">
            <v>South Eastern Australia</v>
          </cell>
          <cell r="L4325" t="str">
            <v>Still Red</v>
          </cell>
          <cell r="M4325" t="str">
            <v>Good</v>
          </cell>
          <cell r="N4325">
            <v>2.2522000000000002</v>
          </cell>
          <cell r="O4325">
            <v>2.6718999999999999</v>
          </cell>
        </row>
        <row r="4326">
          <cell r="B4326">
            <v>41616</v>
          </cell>
          <cell r="C4326" t="str">
            <v>HARDYS NOTTAGE PET ROSE 75X12</v>
          </cell>
          <cell r="D4326" t="str">
            <v>Hardys Nottage Rosé recycled PET, South Eastern Australia</v>
          </cell>
          <cell r="E4326" t="str">
            <v>EA</v>
          </cell>
          <cell r="F4326">
            <v>12</v>
          </cell>
          <cell r="G4326" t="str">
            <v>75 cl x 12</v>
          </cell>
          <cell r="H4326" t="str">
            <v>S</v>
          </cell>
          <cell r="I4326" t="str">
            <v>Australia</v>
          </cell>
          <cell r="J4326" t="str">
            <v>Australia</v>
          </cell>
          <cell r="K4326" t="str">
            <v>South Eastern Australia</v>
          </cell>
          <cell r="L4326" t="str">
            <v>Still Rose</v>
          </cell>
          <cell r="M4326" t="str">
            <v>Good</v>
          </cell>
          <cell r="N4326">
            <v>2.2703000000000002</v>
          </cell>
          <cell r="O4326">
            <v>2.3513000000000002</v>
          </cell>
        </row>
        <row r="4327">
          <cell r="B4327">
            <v>42703</v>
          </cell>
          <cell r="C4327" t="str">
            <v>HARDYS NOTT HILL P GRIGIO75X12</v>
          </cell>
          <cell r="D4327" t="str">
            <v>Hardy's Nottage Hill Pinot Grigio PET Flat Pack, South Eastern Australia</v>
          </cell>
          <cell r="E4327" t="str">
            <v>EA</v>
          </cell>
          <cell r="F4327">
            <v>12</v>
          </cell>
          <cell r="G4327" t="str">
            <v>75 cl x 12</v>
          </cell>
          <cell r="H4327" t="str">
            <v>S</v>
          </cell>
          <cell r="I4327" t="str">
            <v>Australia</v>
          </cell>
          <cell r="J4327" t="str">
            <v>Australia</v>
          </cell>
          <cell r="K4327" t="str">
            <v>South Eastern Australia</v>
          </cell>
          <cell r="L4327" t="str">
            <v>sw</v>
          </cell>
          <cell r="M4327" t="str">
            <v>Good</v>
          </cell>
          <cell r="N4327">
            <v>2.3106</v>
          </cell>
          <cell r="O4327">
            <v>2.6718999999999999</v>
          </cell>
        </row>
        <row r="4328">
          <cell r="B4328">
            <v>41277</v>
          </cell>
          <cell r="C4328" t="str">
            <v>HARDYS NOTTAGE SHIRAZ 75X6</v>
          </cell>
          <cell r="D4328" t="str">
            <v>Hardys Nottage Hill Shiraz, South Eastern Australia</v>
          </cell>
          <cell r="E4328" t="str">
            <v>EA</v>
          </cell>
          <cell r="F4328">
            <v>6</v>
          </cell>
          <cell r="G4328" t="str">
            <v>75 cl x 6</v>
          </cell>
          <cell r="H4328" t="str">
            <v>S</v>
          </cell>
          <cell r="I4328" t="str">
            <v>Australia</v>
          </cell>
          <cell r="J4328" t="str">
            <v>Australia</v>
          </cell>
          <cell r="K4328" t="str">
            <v>South Eastern Australia</v>
          </cell>
          <cell r="L4328" t="str">
            <v>Still Red</v>
          </cell>
          <cell r="M4328" t="str">
            <v>Good</v>
          </cell>
          <cell r="N4328">
            <v>2.0160999999999998</v>
          </cell>
          <cell r="O4328">
            <v>2.6718999999999999</v>
          </cell>
        </row>
        <row r="4329">
          <cell r="B4329">
            <v>41278</v>
          </cell>
          <cell r="C4329" t="str">
            <v>HARDYS NOTTAGE SAUV BLA 75X6</v>
          </cell>
          <cell r="D4329" t="str">
            <v>Hardys Nottage Sauvignon Blanc, South Eastern Australia</v>
          </cell>
          <cell r="E4329" t="str">
            <v>EA</v>
          </cell>
          <cell r="F4329">
            <v>6</v>
          </cell>
          <cell r="G4329" t="str">
            <v>75 cl x 6</v>
          </cell>
          <cell r="H4329" t="str">
            <v>S</v>
          </cell>
          <cell r="I4329" t="str">
            <v>Australia</v>
          </cell>
          <cell r="J4329" t="str">
            <v>Australia</v>
          </cell>
          <cell r="K4329" t="str">
            <v>South Eastern Australia</v>
          </cell>
          <cell r="L4329" t="str">
            <v>Still White</v>
          </cell>
          <cell r="M4329" t="str">
            <v>Good</v>
          </cell>
          <cell r="N4329">
            <v>2.0160999999999998</v>
          </cell>
          <cell r="O4329">
            <v>2.6718999999999999</v>
          </cell>
        </row>
        <row r="4330">
          <cell r="B4330">
            <v>42610</v>
          </cell>
          <cell r="C4330" t="str">
            <v>HARDYS NOTTAGE HILL CHARD 75X6</v>
          </cell>
          <cell r="D4330" t="str">
            <v>Hardys Nottage Hill Chardonnay, South Eastern Australia</v>
          </cell>
          <cell r="E4330" t="str">
            <v>EA</v>
          </cell>
          <cell r="F4330">
            <v>6</v>
          </cell>
          <cell r="G4330" t="str">
            <v>75 cl x 6</v>
          </cell>
          <cell r="H4330" t="str">
            <v>S</v>
          </cell>
          <cell r="I4330" t="str">
            <v>Australia</v>
          </cell>
          <cell r="J4330" t="str">
            <v>Australia</v>
          </cell>
          <cell r="K4330" t="str">
            <v>South Eastern Australia</v>
          </cell>
          <cell r="L4330" t="str">
            <v>Still White</v>
          </cell>
          <cell r="M4330" t="str">
            <v>Price Fighter</v>
          </cell>
          <cell r="N4330">
            <v>2.0160999999999998</v>
          </cell>
          <cell r="O4330">
            <v>2.6718999999999999</v>
          </cell>
        </row>
        <row r="4331">
          <cell r="B4331">
            <v>42721</v>
          </cell>
          <cell r="C4331" t="str">
            <v>HARDY NOTT HILL P GRIGIO 75X6</v>
          </cell>
          <cell r="D4331" t="str">
            <v>Hardys Nottage Hill Pinot Grigio</v>
          </cell>
          <cell r="E4331" t="str">
            <v>EA</v>
          </cell>
          <cell r="F4331">
            <v>6</v>
          </cell>
          <cell r="G4331" t="str">
            <v>75 cl x 6</v>
          </cell>
          <cell r="H4331" t="str">
            <v>S</v>
          </cell>
          <cell r="I4331" t="str">
            <v>Australia</v>
          </cell>
          <cell r="J4331" t="str">
            <v>Australia</v>
          </cell>
          <cell r="K4331" t="str">
            <v>South Eastern Australia</v>
          </cell>
          <cell r="L4331" t="str">
            <v>Still White</v>
          </cell>
          <cell r="M4331" t="str">
            <v>Price Fighter</v>
          </cell>
          <cell r="N4331">
            <v>2.0160999999999998</v>
          </cell>
          <cell r="O4331">
            <v>2.6718999999999999</v>
          </cell>
        </row>
        <row r="4332">
          <cell r="B4332">
            <v>31999</v>
          </cell>
          <cell r="C4332" t="str">
            <v>YALUMBA SIGNATURE CAB 75X6</v>
          </cell>
          <cell r="D4332" t="str">
            <v>Yalumba The Signature Cabernet Sauvignon, Shiraz, Barossa Valley (M Restaurant &amp; PKR Only)</v>
          </cell>
          <cell r="E4332" t="str">
            <v>EA</v>
          </cell>
          <cell r="F4332">
            <v>6</v>
          </cell>
          <cell r="G4332" t="str">
            <v>75 cl x 6</v>
          </cell>
          <cell r="H4332" t="str">
            <v>U</v>
          </cell>
          <cell r="I4332" t="str">
            <v>Australia</v>
          </cell>
          <cell r="J4332" t="str">
            <v>Australia</v>
          </cell>
          <cell r="K4332" t="str">
            <v>South Australia</v>
          </cell>
          <cell r="L4332" t="str">
            <v>Still Red</v>
          </cell>
          <cell r="M4332" t="str">
            <v>Best</v>
          </cell>
          <cell r="N4332">
            <v>20.783200000000001</v>
          </cell>
          <cell r="O4332">
            <v>2.6718999999999999</v>
          </cell>
        </row>
        <row r="4333">
          <cell r="B4333">
            <v>20398</v>
          </cell>
          <cell r="C4333" t="str">
            <v>CUVEE DES MOINES ROSE 75X6</v>
          </cell>
          <cell r="D4333" t="str">
            <v>Besserat de Bellefon Cuvée des Moines Brut Rosé</v>
          </cell>
          <cell r="E4333" t="str">
            <v>EA</v>
          </cell>
          <cell r="F4333">
            <v>6</v>
          </cell>
          <cell r="G4333" t="str">
            <v>75 cl x 6</v>
          </cell>
          <cell r="H4333" t="str">
            <v>U</v>
          </cell>
          <cell r="I4333" t="str">
            <v>France</v>
          </cell>
          <cell r="J4333" t="str">
            <v>France</v>
          </cell>
          <cell r="K4333" t="str">
            <v>Champagne</v>
          </cell>
          <cell r="L4333" t="str">
            <v>Champagne Rose</v>
          </cell>
          <cell r="M4333" t="str">
            <v>Better</v>
          </cell>
          <cell r="N4333">
            <v>25.393999999999998</v>
          </cell>
          <cell r="O4333">
            <v>2.6718999999999999</v>
          </cell>
        </row>
        <row r="4334">
          <cell r="B4334">
            <v>28991</v>
          </cell>
          <cell r="C4334" t="str">
            <v>BESSERAT GRND TRAD BRUT 75X6</v>
          </cell>
          <cell r="D4334" t="str">
            <v>Besserat Grande Tradition Brut</v>
          </cell>
          <cell r="E4334" t="str">
            <v>EA</v>
          </cell>
          <cell r="F4334">
            <v>6</v>
          </cell>
          <cell r="G4334" t="str">
            <v>75 cl x 6</v>
          </cell>
          <cell r="H4334" t="str">
            <v>U</v>
          </cell>
          <cell r="I4334" t="str">
            <v>France</v>
          </cell>
          <cell r="J4334" t="str">
            <v>France</v>
          </cell>
          <cell r="K4334" t="str">
            <v>Champagne</v>
          </cell>
          <cell r="L4334" t="str">
            <v>Sparkling White</v>
          </cell>
          <cell r="M4334" t="str">
            <v>Good</v>
          </cell>
          <cell r="N4334">
            <v>14.2746</v>
          </cell>
          <cell r="O4334">
            <v>2.6718999999999999</v>
          </cell>
        </row>
        <row r="4335">
          <cell r="B4335">
            <v>66374</v>
          </cell>
          <cell r="C4335" t="str">
            <v>BESSERAT GRND TRAD ROSENV 75X6</v>
          </cell>
          <cell r="D4335" t="str">
            <v>Besserat de Bellefon Grande Tradition Brut Rose NV</v>
          </cell>
          <cell r="E4335" t="str">
            <v>EA</v>
          </cell>
          <cell r="F4335">
            <v>6</v>
          </cell>
          <cell r="G4335" t="str">
            <v>75 cl x 6</v>
          </cell>
          <cell r="H4335" t="str">
            <v>U</v>
          </cell>
          <cell r="I4335" t="str">
            <v>France</v>
          </cell>
          <cell r="J4335" t="str">
            <v>France</v>
          </cell>
          <cell r="K4335" t="str">
            <v>Champagne</v>
          </cell>
          <cell r="M4335" t="str">
            <v>Good</v>
          </cell>
          <cell r="N4335">
            <v>18.3201</v>
          </cell>
          <cell r="O4335">
            <v>2.6718999999999999</v>
          </cell>
        </row>
        <row r="4336">
          <cell r="B4336">
            <v>41195</v>
          </cell>
          <cell r="C4336" t="str">
            <v>SANCERRE GRAVEL 2019 37.5X12</v>
          </cell>
          <cell r="D4336" t="str">
            <v>Sancerre La Gravelière Joseph Mellot, Loire, France. 2019 (Direct Delivery The Londoner)</v>
          </cell>
          <cell r="E4336" t="str">
            <v>EA</v>
          </cell>
          <cell r="F4336">
            <v>12</v>
          </cell>
          <cell r="G4336" t="str">
            <v>37.5 cl x 12</v>
          </cell>
          <cell r="H4336" t="str">
            <v>U</v>
          </cell>
          <cell r="I4336" t="str">
            <v>France</v>
          </cell>
          <cell r="J4336" t="str">
            <v>France</v>
          </cell>
          <cell r="K4336" t="str">
            <v>France</v>
          </cell>
          <cell r="M4336" t="str">
            <v>Best</v>
          </cell>
          <cell r="N4336">
            <v>5.6673</v>
          </cell>
          <cell r="O4336">
            <v>1.3359000000000001</v>
          </cell>
        </row>
        <row r="4337">
          <cell r="B4337">
            <v>33538</v>
          </cell>
          <cell r="C4337" t="str">
            <v>CAMPO VIEJO TEMPRANILLO 75X12</v>
          </cell>
          <cell r="D4337" t="str">
            <v>Campo Viejo Rioja Tempranillo</v>
          </cell>
          <cell r="E4337" t="str">
            <v>EA</v>
          </cell>
          <cell r="F4337">
            <v>12</v>
          </cell>
          <cell r="G4337" t="str">
            <v>75 cl x 12</v>
          </cell>
          <cell r="H4337" t="str">
            <v>S</v>
          </cell>
          <cell r="I4337" t="str">
            <v>Spain</v>
          </cell>
          <cell r="J4337" t="str">
            <v>Spain</v>
          </cell>
          <cell r="K4337" t="str">
            <v>Rioja</v>
          </cell>
          <cell r="L4337" t="str">
            <v>Still Red</v>
          </cell>
          <cell r="M4337" t="str">
            <v>Good</v>
          </cell>
          <cell r="N4337">
            <v>3.2902</v>
          </cell>
          <cell r="O4337">
            <v>2.6718999999999999</v>
          </cell>
        </row>
        <row r="4338">
          <cell r="B4338">
            <v>25485</v>
          </cell>
          <cell r="C4338" t="str">
            <v>CAMPO VIEJO RESERVA 75x6</v>
          </cell>
          <cell r="D4338" t="str">
            <v>Campo Viejo Rioja Reserva</v>
          </cell>
          <cell r="E4338" t="str">
            <v>EA</v>
          </cell>
          <cell r="F4338">
            <v>6</v>
          </cell>
          <cell r="G4338" t="str">
            <v>75 cl x 6</v>
          </cell>
          <cell r="H4338" t="str">
            <v>S</v>
          </cell>
          <cell r="I4338" t="str">
            <v>Spain</v>
          </cell>
          <cell r="J4338" t="str">
            <v>Spain</v>
          </cell>
          <cell r="K4338" t="str">
            <v>Rioja</v>
          </cell>
          <cell r="L4338" t="str">
            <v>Still Red</v>
          </cell>
          <cell r="M4338" t="str">
            <v>Good</v>
          </cell>
          <cell r="N4338">
            <v>5.1927000000000003</v>
          </cell>
          <cell r="O4338">
            <v>2.6718999999999999</v>
          </cell>
        </row>
        <row r="4339">
          <cell r="B4339">
            <v>33039</v>
          </cell>
          <cell r="C4339" t="str">
            <v>CAMPO VIEJO WHITE 75X6</v>
          </cell>
          <cell r="D4339" t="str">
            <v>Campo Viejo Rioja Blanco</v>
          </cell>
          <cell r="E4339" t="str">
            <v>EA</v>
          </cell>
          <cell r="F4339">
            <v>6</v>
          </cell>
          <cell r="G4339" t="str">
            <v>75 cl x 6</v>
          </cell>
          <cell r="H4339" t="str">
            <v>U</v>
          </cell>
          <cell r="I4339" t="str">
            <v>Spain</v>
          </cell>
          <cell r="J4339" t="str">
            <v>Spain</v>
          </cell>
          <cell r="K4339" t="str">
            <v>Rioja</v>
          </cell>
          <cell r="L4339" t="str">
            <v>Still White</v>
          </cell>
          <cell r="M4339" t="str">
            <v>Good</v>
          </cell>
          <cell r="N4339">
            <v>3.3673999999999999</v>
          </cell>
          <cell r="O4339">
            <v>2.6718999999999999</v>
          </cell>
        </row>
        <row r="4340">
          <cell r="B4340">
            <v>42631</v>
          </cell>
          <cell r="C4340" t="str">
            <v>CAMPO VIEJO ROSE 75X6</v>
          </cell>
          <cell r="D4340" t="str">
            <v>Campo Viejo Rose, Navarra</v>
          </cell>
          <cell r="E4340" t="str">
            <v>EA</v>
          </cell>
          <cell r="F4340">
            <v>6</v>
          </cell>
          <cell r="G4340" t="str">
            <v>75 cl x 6</v>
          </cell>
          <cell r="H4340" t="str">
            <v>S</v>
          </cell>
          <cell r="I4340" t="str">
            <v>Spain</v>
          </cell>
          <cell r="J4340" t="str">
            <v>Spain</v>
          </cell>
          <cell r="K4340" t="str">
            <v>Rioja</v>
          </cell>
          <cell r="L4340" t="str">
            <v>Still Rose</v>
          </cell>
          <cell r="M4340" t="str">
            <v>Good</v>
          </cell>
          <cell r="N4340">
            <v>4.9477000000000002</v>
          </cell>
          <cell r="O4340">
            <v>2.6718999999999999</v>
          </cell>
        </row>
        <row r="4341">
          <cell r="B4341">
            <v>67763</v>
          </cell>
          <cell r="C4341" t="str">
            <v>FW MONTEVETR SILVIA IM07 150X1</v>
          </cell>
          <cell r="D4341" t="str">
            <v>Montevetrano Silvia Imparato 2007</v>
          </cell>
          <cell r="E4341" t="str">
            <v>CS</v>
          </cell>
          <cell r="F4341">
            <v>1</v>
          </cell>
          <cell r="G4341" t="str">
            <v>1.5 lt x 1</v>
          </cell>
          <cell r="H4341" t="str">
            <v>U</v>
          </cell>
          <cell r="I4341" t="str">
            <v>Italy</v>
          </cell>
          <cell r="J4341" t="str">
            <v>Italy</v>
          </cell>
          <cell r="K4341" t="str">
            <v>Campania</v>
          </cell>
          <cell r="M4341" t="str">
            <v>Fine Wine</v>
          </cell>
          <cell r="N4341">
            <v>60.139200000000002</v>
          </cell>
          <cell r="O4341">
            <v>5.3437999999999999</v>
          </cell>
        </row>
        <row r="4342">
          <cell r="B4342">
            <v>27864</v>
          </cell>
          <cell r="C4342" t="str">
            <v>T DE THENAC ROUGE 75X6</v>
          </cell>
          <cell r="D4342" t="str">
            <v>Bergerac Rouge T de Thénac</v>
          </cell>
          <cell r="E4342" t="str">
            <v>EA</v>
          </cell>
          <cell r="F4342">
            <v>6</v>
          </cell>
          <cell r="G4342" t="str">
            <v>75 cl x 6</v>
          </cell>
          <cell r="H4342" t="str">
            <v>U</v>
          </cell>
          <cell r="I4342" t="str">
            <v>France</v>
          </cell>
          <cell r="J4342" t="str">
            <v>France</v>
          </cell>
          <cell r="K4342" t="str">
            <v>South West France</v>
          </cell>
          <cell r="L4342" t="str">
            <v>Still Red</v>
          </cell>
          <cell r="M4342" t="str">
            <v>Good</v>
          </cell>
          <cell r="N4342">
            <v>4.4751000000000003</v>
          </cell>
          <cell r="O4342">
            <v>2.6718999999999999</v>
          </cell>
        </row>
        <row r="4343">
          <cell r="B4343">
            <v>27889</v>
          </cell>
          <cell r="C4343" t="str">
            <v>T DE THENAC BLANC SEC 75X6</v>
          </cell>
          <cell r="D4343" t="str">
            <v>Bergerac Blanc T de Thénac</v>
          </cell>
          <cell r="E4343" t="str">
            <v>EA</v>
          </cell>
          <cell r="F4343">
            <v>6</v>
          </cell>
          <cell r="G4343" t="str">
            <v>75 cl x 6</v>
          </cell>
          <cell r="H4343" t="str">
            <v>U</v>
          </cell>
          <cell r="I4343" t="str">
            <v>France</v>
          </cell>
          <cell r="J4343" t="str">
            <v>France</v>
          </cell>
          <cell r="K4343" t="str">
            <v>South West France</v>
          </cell>
          <cell r="L4343" t="str">
            <v>Still White</v>
          </cell>
          <cell r="M4343" t="str">
            <v>Good</v>
          </cell>
          <cell r="N4343">
            <v>4</v>
          </cell>
          <cell r="O4343">
            <v>2.6718999999999999</v>
          </cell>
        </row>
        <row r="4344">
          <cell r="B4344">
            <v>43768</v>
          </cell>
          <cell r="C4344" t="str">
            <v>FW OPUS ONE 2019 75X6</v>
          </cell>
          <cell r="D4344" t="str">
            <v>Opus One 2019</v>
          </cell>
          <cell r="E4344" t="str">
            <v>EA</v>
          </cell>
          <cell r="F4344">
            <v>6</v>
          </cell>
          <cell r="G4344" t="str">
            <v>75 cl x 6</v>
          </cell>
          <cell r="H4344" t="str">
            <v>S</v>
          </cell>
          <cell r="I4344" t="str">
            <v>United States</v>
          </cell>
          <cell r="J4344" t="str">
            <v>USA</v>
          </cell>
          <cell r="K4344" t="str">
            <v>California</v>
          </cell>
          <cell r="L4344" t="str">
            <v>srs</v>
          </cell>
          <cell r="M4344" t="str">
            <v>Fine Wine</v>
          </cell>
          <cell r="N4344">
            <v>208.87700000000001</v>
          </cell>
          <cell r="O4344">
            <v>2.6718999999999999</v>
          </cell>
        </row>
        <row r="4345">
          <cell r="B4345">
            <v>43769</v>
          </cell>
          <cell r="C4345" t="str">
            <v>FW OVERTURE (22 RELEASE) 75X6</v>
          </cell>
          <cell r="D4345" t="str">
            <v>Overture by Opus One (2022 Release)</v>
          </cell>
          <cell r="E4345" t="str">
            <v>EA</v>
          </cell>
          <cell r="F4345">
            <v>6</v>
          </cell>
          <cell r="G4345" t="str">
            <v>75 cl x 6</v>
          </cell>
          <cell r="H4345" t="str">
            <v>S</v>
          </cell>
          <cell r="I4345" t="str">
            <v>United States</v>
          </cell>
          <cell r="J4345" t="str">
            <v>USA</v>
          </cell>
          <cell r="K4345" t="str">
            <v>California</v>
          </cell>
          <cell r="L4345" t="str">
            <v>Still Red</v>
          </cell>
          <cell r="M4345" t="str">
            <v>Fine Wine</v>
          </cell>
          <cell r="N4345">
            <v>87.33</v>
          </cell>
          <cell r="O4345">
            <v>2.6718999999999999</v>
          </cell>
        </row>
        <row r="4346">
          <cell r="B4346">
            <v>44909</v>
          </cell>
          <cell r="C4346" t="str">
            <v>FW OPUS ONE 2019 75X6</v>
          </cell>
          <cell r="D4346" t="str">
            <v>Opus One 2019</v>
          </cell>
          <cell r="E4346" t="str">
            <v>EA</v>
          </cell>
          <cell r="F4346">
            <v>6</v>
          </cell>
          <cell r="G4346" t="str">
            <v>75 cl x 6</v>
          </cell>
          <cell r="H4346" t="str">
            <v>S</v>
          </cell>
          <cell r="I4346" t="str">
            <v>United States</v>
          </cell>
          <cell r="J4346" t="str">
            <v>USA</v>
          </cell>
          <cell r="K4346" t="str">
            <v>California</v>
          </cell>
          <cell r="L4346" t="str">
            <v>Still Red</v>
          </cell>
          <cell r="M4346" t="str">
            <v>Fine Wine</v>
          </cell>
          <cell r="N4346">
            <v>259.40410000000003</v>
          </cell>
          <cell r="O4346">
            <v>2.6718999999999999</v>
          </cell>
        </row>
        <row r="4347">
          <cell r="B4347">
            <v>44912</v>
          </cell>
          <cell r="C4347" t="str">
            <v>FW OVERTURE 2022 RELEASE 75X6</v>
          </cell>
          <cell r="D4347" t="str">
            <v>Opus One Overture 2022 Release</v>
          </cell>
          <cell r="E4347" t="str">
            <v>EA</v>
          </cell>
          <cell r="F4347">
            <v>6</v>
          </cell>
          <cell r="G4347" t="str">
            <v>75 cl x 6</v>
          </cell>
          <cell r="H4347" t="str">
            <v>U</v>
          </cell>
          <cell r="I4347" t="str">
            <v>United States</v>
          </cell>
          <cell r="J4347" t="str">
            <v>USA</v>
          </cell>
          <cell r="K4347" t="str">
            <v>California</v>
          </cell>
          <cell r="L4347" t="str">
            <v>Still Red</v>
          </cell>
          <cell r="M4347" t="str">
            <v>Fine Wine</v>
          </cell>
          <cell r="N4347">
            <v>94.491799999999998</v>
          </cell>
          <cell r="O4347">
            <v>2.6718999999999999</v>
          </cell>
        </row>
        <row r="4348">
          <cell r="B4348">
            <v>68114</v>
          </cell>
          <cell r="C4348" t="str">
            <v>FONDO ANTICO GRILLO 75X6</v>
          </cell>
          <cell r="D4348" t="str">
            <v>Fondo Antico Grillo Parlante IGT Sicilia</v>
          </cell>
          <cell r="E4348" t="str">
            <v>EA</v>
          </cell>
          <cell r="F4348">
            <v>6</v>
          </cell>
          <cell r="G4348" t="str">
            <v>75 cl x 6</v>
          </cell>
          <cell r="H4348" t="str">
            <v>U</v>
          </cell>
          <cell r="I4348" t="str">
            <v>Italy</v>
          </cell>
          <cell r="J4348" t="str">
            <v>Italy</v>
          </cell>
          <cell r="K4348" t="str">
            <v>Sicilia</v>
          </cell>
          <cell r="M4348" t="str">
            <v>Good</v>
          </cell>
          <cell r="N4348">
            <v>3.4262000000000001</v>
          </cell>
          <cell r="O4348">
            <v>2.6718999999999999</v>
          </cell>
        </row>
        <row r="4349">
          <cell r="B4349">
            <v>70265</v>
          </cell>
          <cell r="C4349" t="str">
            <v>ARGENTO SELECCION MALB 75X6</v>
          </cell>
          <cell r="D4349" t="str">
            <v>Argento Seleccion Malbec</v>
          </cell>
          <cell r="E4349" t="str">
            <v>EA</v>
          </cell>
          <cell r="F4349">
            <v>6</v>
          </cell>
          <cell r="G4349" t="str">
            <v>75 cl x 6</v>
          </cell>
          <cell r="H4349" t="str">
            <v>U</v>
          </cell>
          <cell r="I4349" t="str">
            <v>Argentina</v>
          </cell>
          <cell r="J4349" t="str">
            <v>Argentina</v>
          </cell>
          <cell r="K4349" t="str">
            <v>Mendoza</v>
          </cell>
          <cell r="M4349" t="str">
            <v>Good</v>
          </cell>
          <cell r="N4349">
            <v>3.2877999999999998</v>
          </cell>
          <cell r="O4349">
            <v>2.6718999999999999</v>
          </cell>
        </row>
        <row r="4350">
          <cell r="B4350">
            <v>72344</v>
          </cell>
          <cell r="C4350" t="str">
            <v>PUY RIGAUD MNT ST EMIL MV 75X6</v>
          </cell>
          <cell r="D4350" t="str">
            <v>Chateau Puy Rigaud Montagne St Emilion MV</v>
          </cell>
          <cell r="E4350" t="str">
            <v>EA</v>
          </cell>
          <cell r="F4350">
            <v>6</v>
          </cell>
          <cell r="G4350" t="str">
            <v>75 cl x 6</v>
          </cell>
          <cell r="H4350" t="str">
            <v>U</v>
          </cell>
          <cell r="I4350" t="str">
            <v>France</v>
          </cell>
          <cell r="J4350" t="str">
            <v>France</v>
          </cell>
          <cell r="K4350" t="str">
            <v>Bordeaux</v>
          </cell>
          <cell r="L4350" t="str">
            <v>Still Red</v>
          </cell>
          <cell r="M4350" t="str">
            <v>Good</v>
          </cell>
          <cell r="N4350">
            <v>4.4135</v>
          </cell>
          <cell r="O4350">
            <v>2.6718999999999999</v>
          </cell>
        </row>
        <row r="4351">
          <cell r="B4351">
            <v>7508918</v>
          </cell>
          <cell r="C4351" t="str">
            <v>KINGSCOTE SPARK ROSE 18 75X6</v>
          </cell>
          <cell r="D4351" t="str">
            <v>Kingscote Estate Sparkling Brut Rose 2018</v>
          </cell>
          <cell r="E4351" t="str">
            <v>EA</v>
          </cell>
          <cell r="F4351">
            <v>6</v>
          </cell>
          <cell r="G4351" t="str">
            <v>75 cl x 6</v>
          </cell>
          <cell r="H4351" t="str">
            <v>U</v>
          </cell>
          <cell r="I4351" t="str">
            <v>United Kingdom</v>
          </cell>
          <cell r="J4351" t="str">
            <v>England</v>
          </cell>
          <cell r="K4351" t="str">
            <v>England</v>
          </cell>
          <cell r="L4351" t="str">
            <v>Sparkling Rose</v>
          </cell>
          <cell r="M4351" t="str">
            <v>Good</v>
          </cell>
          <cell r="N4351">
            <v>5.8196000000000003</v>
          </cell>
          <cell r="O4351">
            <v>2.6718999999999999</v>
          </cell>
        </row>
        <row r="4352">
          <cell r="B4352">
            <v>7508919</v>
          </cell>
          <cell r="C4352" t="str">
            <v>KINGSCOTE SPARK ROSE 19 75X6</v>
          </cell>
          <cell r="D4352" t="str">
            <v>Kingscote Estate Sparkling Brut Rose 2019</v>
          </cell>
          <cell r="E4352" t="str">
            <v>EA</v>
          </cell>
          <cell r="F4352">
            <v>6</v>
          </cell>
          <cell r="G4352" t="str">
            <v>75 cl x 6</v>
          </cell>
          <cell r="H4352" t="str">
            <v>S</v>
          </cell>
          <cell r="I4352" t="str">
            <v>United Kingdom</v>
          </cell>
          <cell r="J4352" t="str">
            <v>England</v>
          </cell>
          <cell r="K4352" t="str">
            <v>England</v>
          </cell>
          <cell r="L4352" t="str">
            <v>Sparkling Rose</v>
          </cell>
          <cell r="M4352" t="str">
            <v>Good</v>
          </cell>
          <cell r="N4352">
            <v>6.4176000000000002</v>
          </cell>
          <cell r="O4352">
            <v>2.6718999999999999</v>
          </cell>
        </row>
        <row r="4353">
          <cell r="B4353">
            <v>7517118</v>
          </cell>
          <cell r="C4353" t="str">
            <v>KINGSCOTE SPARK BRUT 18 75X6</v>
          </cell>
          <cell r="D4353" t="str">
            <v>Kingscote Estate Sparkling Brut 2018</v>
          </cell>
          <cell r="E4353" t="str">
            <v>EA</v>
          </cell>
          <cell r="F4353">
            <v>6</v>
          </cell>
          <cell r="G4353" t="str">
            <v>75 cl x 6</v>
          </cell>
          <cell r="H4353" t="str">
            <v>U</v>
          </cell>
          <cell r="I4353" t="str">
            <v>United Kingdom</v>
          </cell>
          <cell r="J4353" t="str">
            <v>England</v>
          </cell>
          <cell r="K4353" t="str">
            <v>England</v>
          </cell>
          <cell r="L4353" t="str">
            <v>Sparkling White</v>
          </cell>
          <cell r="M4353" t="str">
            <v>Good</v>
          </cell>
          <cell r="N4353">
            <v>5.8212999999999999</v>
          </cell>
          <cell r="O4353">
            <v>2.6718999999999999</v>
          </cell>
        </row>
        <row r="4354">
          <cell r="B4354">
            <v>7517119</v>
          </cell>
          <cell r="C4354" t="str">
            <v>KINGSCOTE SPARK BRUT 19 75X6</v>
          </cell>
          <cell r="D4354" t="str">
            <v>Kingscote Estate Sparkling Brut 2019</v>
          </cell>
          <cell r="E4354" t="str">
            <v>EA</v>
          </cell>
          <cell r="F4354">
            <v>6</v>
          </cell>
          <cell r="G4354" t="str">
            <v>75 cl x 6</v>
          </cell>
          <cell r="H4354" t="str">
            <v>S</v>
          </cell>
          <cell r="I4354" t="str">
            <v>United Kingdom</v>
          </cell>
          <cell r="J4354" t="str">
            <v>England</v>
          </cell>
          <cell r="K4354" t="str">
            <v>England</v>
          </cell>
          <cell r="L4354" t="str">
            <v>Sparkling White</v>
          </cell>
          <cell r="M4354" t="str">
            <v>Good</v>
          </cell>
          <cell r="N4354">
            <v>6.4176000000000002</v>
          </cell>
          <cell r="O4354">
            <v>2.6718999999999999</v>
          </cell>
        </row>
        <row r="4355">
          <cell r="B4355">
            <v>41444</v>
          </cell>
          <cell r="C4355" t="str">
            <v>GLUP CHENIN 75X6</v>
          </cell>
          <cell r="D4355" t="str">
            <v>Glup Cheninn Blanc</v>
          </cell>
          <cell r="E4355" t="str">
            <v>EA</v>
          </cell>
          <cell r="F4355">
            <v>6</v>
          </cell>
          <cell r="G4355" t="str">
            <v>75 cl x 6</v>
          </cell>
          <cell r="H4355" t="str">
            <v>S</v>
          </cell>
          <cell r="I4355" t="str">
            <v>Chile</v>
          </cell>
          <cell r="J4355" t="str">
            <v>Chile</v>
          </cell>
          <cell r="K4355" t="str">
            <v>Maule Valley</v>
          </cell>
          <cell r="L4355" t="str">
            <v>Still White</v>
          </cell>
          <cell r="M4355" t="str">
            <v>Good</v>
          </cell>
          <cell r="N4355">
            <v>4.2647000000000004</v>
          </cell>
          <cell r="O4355">
            <v>2.6718999999999999</v>
          </cell>
        </row>
        <row r="4356">
          <cell r="B4356">
            <v>41445</v>
          </cell>
          <cell r="C4356" t="str">
            <v>GLUP NARANJO 75X6</v>
          </cell>
          <cell r="D4356" t="str">
            <v>Glup Naranjo</v>
          </cell>
          <cell r="E4356" t="str">
            <v>EA</v>
          </cell>
          <cell r="F4356">
            <v>6</v>
          </cell>
          <cell r="G4356" t="str">
            <v>75 cl x 6</v>
          </cell>
          <cell r="H4356" t="str">
            <v>S</v>
          </cell>
          <cell r="I4356" t="str">
            <v>Chile</v>
          </cell>
          <cell r="J4356" t="str">
            <v>Chile</v>
          </cell>
          <cell r="K4356" t="str">
            <v>Itata Valley</v>
          </cell>
          <cell r="L4356" t="str">
            <v>Still White</v>
          </cell>
          <cell r="M4356" t="str">
            <v>Good</v>
          </cell>
          <cell r="N4356">
            <v>4.2647000000000004</v>
          </cell>
          <cell r="O4356">
            <v>2.6718999999999999</v>
          </cell>
        </row>
        <row r="4357">
          <cell r="B4357">
            <v>41446</v>
          </cell>
          <cell r="C4357" t="str">
            <v>GLUP ROSADO 75X6</v>
          </cell>
          <cell r="D4357" t="str">
            <v>Glup Rosado</v>
          </cell>
          <cell r="E4357" t="str">
            <v>EA</v>
          </cell>
          <cell r="F4357">
            <v>6</v>
          </cell>
          <cell r="G4357" t="str">
            <v>75 cl x 6</v>
          </cell>
          <cell r="H4357" t="str">
            <v>S</v>
          </cell>
          <cell r="I4357" t="str">
            <v>Chile</v>
          </cell>
          <cell r="J4357" t="str">
            <v>Chile</v>
          </cell>
          <cell r="K4357" t="str">
            <v>Maule Valley</v>
          </cell>
          <cell r="L4357" t="str">
            <v>Still Rose</v>
          </cell>
          <cell r="M4357" t="str">
            <v>Good</v>
          </cell>
          <cell r="N4357">
            <v>4.2647000000000004</v>
          </cell>
          <cell r="O4357">
            <v>2.6718999999999999</v>
          </cell>
        </row>
        <row r="4358">
          <cell r="B4358">
            <v>41447</v>
          </cell>
          <cell r="C4358" t="str">
            <v>GLUP PAIS 75X6</v>
          </cell>
          <cell r="D4358" t="str">
            <v>Glup Pais</v>
          </cell>
          <cell r="E4358" t="str">
            <v>EA</v>
          </cell>
          <cell r="F4358">
            <v>6</v>
          </cell>
          <cell r="G4358" t="str">
            <v>75 cl x 6</v>
          </cell>
          <cell r="H4358" t="str">
            <v>S</v>
          </cell>
          <cell r="I4358" t="str">
            <v>Chile</v>
          </cell>
          <cell r="J4358" t="str">
            <v>Chile</v>
          </cell>
          <cell r="K4358" t="str">
            <v>Bio Bio Valley</v>
          </cell>
          <cell r="L4358" t="str">
            <v>Still Red</v>
          </cell>
          <cell r="M4358" t="str">
            <v>Good</v>
          </cell>
          <cell r="N4358">
            <v>4.2647000000000004</v>
          </cell>
          <cell r="O4358">
            <v>2.6718999999999999</v>
          </cell>
        </row>
        <row r="4359">
          <cell r="B4359">
            <v>41448</v>
          </cell>
          <cell r="C4359" t="str">
            <v>GLUP CARIGNAN 75X6</v>
          </cell>
          <cell r="D4359" t="str">
            <v>Glup Carignan</v>
          </cell>
          <cell r="E4359" t="str">
            <v>EA</v>
          </cell>
          <cell r="F4359">
            <v>6</v>
          </cell>
          <cell r="G4359" t="str">
            <v>75 cl x 6</v>
          </cell>
          <cell r="H4359" t="str">
            <v>S</v>
          </cell>
          <cell r="I4359" t="str">
            <v>Chile</v>
          </cell>
          <cell r="J4359" t="str">
            <v>Chile</v>
          </cell>
          <cell r="K4359" t="str">
            <v>Maule Valley</v>
          </cell>
          <cell r="L4359" t="str">
            <v>Still Red</v>
          </cell>
          <cell r="M4359" t="str">
            <v>Good</v>
          </cell>
          <cell r="N4359">
            <v>4.2647000000000004</v>
          </cell>
          <cell r="O4359">
            <v>2.6718999999999999</v>
          </cell>
        </row>
        <row r="4360">
          <cell r="B4360">
            <v>12034</v>
          </cell>
          <cell r="C4360" t="str">
            <v>TORRES MAS LA PLANA 75x6</v>
          </cell>
          <cell r="D4360" t="str">
            <v>Mas La Plana, Cabernet Sauvignon Penedès, Torres</v>
          </cell>
          <cell r="E4360" t="str">
            <v>EA</v>
          </cell>
          <cell r="F4360">
            <v>6</v>
          </cell>
          <cell r="G4360" t="str">
            <v>75 cl x 6</v>
          </cell>
          <cell r="H4360" t="str">
            <v>U</v>
          </cell>
          <cell r="I4360" t="str">
            <v>Spain</v>
          </cell>
          <cell r="J4360" t="str">
            <v>Spain</v>
          </cell>
          <cell r="K4360" t="str">
            <v>Catalunya</v>
          </cell>
          <cell r="M4360" t="str">
            <v>Best</v>
          </cell>
          <cell r="N4360">
            <v>26.663699999999999</v>
          </cell>
          <cell r="O4360">
            <v>2.6718999999999999</v>
          </cell>
        </row>
        <row r="4361">
          <cell r="B4361">
            <v>31813</v>
          </cell>
          <cell r="C4361" t="str">
            <v>DOMAINE CARNEROS BRUT 75X6</v>
          </cell>
          <cell r="D4361" t="str">
            <v>Domaine Carneros Brut, California</v>
          </cell>
          <cell r="E4361" t="str">
            <v>EA</v>
          </cell>
          <cell r="F4361">
            <v>6</v>
          </cell>
          <cell r="G4361" t="str">
            <v>75 cl x 6</v>
          </cell>
          <cell r="H4361" t="str">
            <v>U</v>
          </cell>
          <cell r="I4361" t="str">
            <v>United States</v>
          </cell>
          <cell r="J4361" t="str">
            <v>USA</v>
          </cell>
          <cell r="K4361" t="str">
            <v>California</v>
          </cell>
          <cell r="L4361" t="str">
            <v>Sparkling White</v>
          </cell>
          <cell r="M4361" t="str">
            <v>Better</v>
          </cell>
          <cell r="N4361">
            <v>12.0397</v>
          </cell>
          <cell r="O4361">
            <v>2.6718999999999999</v>
          </cell>
        </row>
        <row r="4362">
          <cell r="B4362">
            <v>42314</v>
          </cell>
          <cell r="C4362" t="str">
            <v>FW CATENA WHITE BONES 19 75X3</v>
          </cell>
          <cell r="D4362" t="str">
            <v>Catena Zapata Chardonnay White Bones (Wooden Presentation Case) 2019</v>
          </cell>
          <cell r="E4362" t="str">
            <v>CS</v>
          </cell>
          <cell r="F4362">
            <v>1</v>
          </cell>
          <cell r="G4362" t="str">
            <v>75 cl x 3</v>
          </cell>
          <cell r="H4362" t="str">
            <v>U</v>
          </cell>
          <cell r="I4362" t="str">
            <v>Argentina</v>
          </cell>
          <cell r="J4362" t="str">
            <v>Argentina</v>
          </cell>
          <cell r="K4362" t="str">
            <v>Mendoza</v>
          </cell>
          <cell r="M4362" t="str">
            <v>Fine Wine</v>
          </cell>
          <cell r="N4362">
            <v>101.89</v>
          </cell>
          <cell r="O4362">
            <v>8.0155999999999992</v>
          </cell>
        </row>
        <row r="4363">
          <cell r="B4363">
            <v>43032</v>
          </cell>
          <cell r="C4363" t="str">
            <v>FW CATENA WHITE BONES 20 75X3</v>
          </cell>
          <cell r="D4363" t="str">
            <v>Catena Zapata Chardonnay White Bones (Wooden Presentation Case) 2020</v>
          </cell>
          <cell r="E4363" t="str">
            <v>CS</v>
          </cell>
          <cell r="F4363">
            <v>1</v>
          </cell>
          <cell r="G4363" t="str">
            <v>75 cl x 3</v>
          </cell>
          <cell r="H4363" t="str">
            <v>U</v>
          </cell>
          <cell r="I4363" t="str">
            <v>Argentina</v>
          </cell>
          <cell r="J4363" t="str">
            <v>Argentina</v>
          </cell>
          <cell r="K4363" t="str">
            <v>Mendoza</v>
          </cell>
          <cell r="M4363" t="str">
            <v>Fine Wine</v>
          </cell>
          <cell r="N4363">
            <v>102.05459999999999</v>
          </cell>
          <cell r="O4363">
            <v>8.0155999999999992</v>
          </cell>
        </row>
        <row r="4364">
          <cell r="B4364">
            <v>44146</v>
          </cell>
          <cell r="C4364" t="str">
            <v>FW CATENA WHITE BONES 21 75X3</v>
          </cell>
          <cell r="D4364" t="str">
            <v>Catena Zapata Chardonnay White Bones (Wooden Presentation Case) 2021</v>
          </cell>
          <cell r="E4364" t="str">
            <v>CS</v>
          </cell>
          <cell r="F4364">
            <v>1</v>
          </cell>
          <cell r="G4364" t="str">
            <v>75 cl x 3</v>
          </cell>
          <cell r="H4364" t="str">
            <v>U</v>
          </cell>
          <cell r="I4364" t="str">
            <v>Argentina</v>
          </cell>
          <cell r="J4364" t="str">
            <v>Argentina</v>
          </cell>
          <cell r="K4364" t="str">
            <v>Mendoza</v>
          </cell>
          <cell r="M4364" t="str">
            <v>Fine Wine</v>
          </cell>
          <cell r="N4364">
            <v>105.05459999999999</v>
          </cell>
          <cell r="O4364">
            <v>8.0155999999999992</v>
          </cell>
        </row>
        <row r="4365">
          <cell r="B4365">
            <v>46422</v>
          </cell>
          <cell r="C4365" t="str">
            <v>FW CATENA WHITE BONES 14 75X3</v>
          </cell>
          <cell r="D4365" t="str">
            <v>FW Catena Zapata Chardonnay White Bones 2014 (Wooden Presentation Case)</v>
          </cell>
          <cell r="E4365" t="str">
            <v>CS</v>
          </cell>
          <cell r="F4365">
            <v>1</v>
          </cell>
          <cell r="G4365" t="str">
            <v>75 cl x 3</v>
          </cell>
          <cell r="H4365" t="str">
            <v>S</v>
          </cell>
          <cell r="I4365" t="str">
            <v>Argentina</v>
          </cell>
          <cell r="J4365" t="str">
            <v>Argentina</v>
          </cell>
          <cell r="K4365" t="str">
            <v>Mendoza</v>
          </cell>
          <cell r="M4365" t="str">
            <v>Fine Wine</v>
          </cell>
          <cell r="N4365">
            <v>123.3147</v>
          </cell>
          <cell r="O4365">
            <v>8.0155999999999992</v>
          </cell>
        </row>
        <row r="4366">
          <cell r="B4366">
            <v>46509</v>
          </cell>
          <cell r="C4366" t="str">
            <v>FW CATENA WHITE BONES 22 75X3</v>
          </cell>
          <cell r="D4366" t="str">
            <v>Catena Zapata Chardonnay White Bones (Wooden Presentation Case) 2022</v>
          </cell>
          <cell r="E4366" t="str">
            <v>CS</v>
          </cell>
          <cell r="F4366">
            <v>1</v>
          </cell>
          <cell r="G4366" t="str">
            <v>75 cl x 3</v>
          </cell>
          <cell r="H4366" t="str">
            <v>S</v>
          </cell>
          <cell r="I4366" t="str">
            <v>Argentina</v>
          </cell>
          <cell r="J4366" t="str">
            <v>Argentina</v>
          </cell>
          <cell r="K4366" t="str">
            <v>Mendoza</v>
          </cell>
          <cell r="L4366" t="str">
            <v>Still White</v>
          </cell>
          <cell r="M4366" t="str">
            <v>Fine Wine</v>
          </cell>
          <cell r="N4366">
            <v>105.0547</v>
          </cell>
          <cell r="O4366">
            <v>8.0155999999999992</v>
          </cell>
        </row>
        <row r="4367">
          <cell r="B4367">
            <v>67432</v>
          </cell>
          <cell r="C4367" t="str">
            <v>MURRINA GRECO 75X6</v>
          </cell>
          <cell r="D4367" t="str">
            <v>Murrina Greco Di Tufo DOCG</v>
          </cell>
          <cell r="E4367" t="str">
            <v>EA</v>
          </cell>
          <cell r="F4367">
            <v>6</v>
          </cell>
          <cell r="G4367" t="str">
            <v>75 cl x 6</v>
          </cell>
          <cell r="H4367" t="str">
            <v>U</v>
          </cell>
          <cell r="I4367" t="str">
            <v>Italy</v>
          </cell>
          <cell r="J4367" t="str">
            <v>Italy</v>
          </cell>
          <cell r="K4367" t="str">
            <v>Campania</v>
          </cell>
          <cell r="M4367" t="str">
            <v>Good</v>
          </cell>
          <cell r="N4367">
            <v>3.0325000000000002</v>
          </cell>
          <cell r="O4367">
            <v>2.6718999999999999</v>
          </cell>
        </row>
        <row r="4368">
          <cell r="B4368">
            <v>76088</v>
          </cell>
          <cell r="C4368" t="str">
            <v>LE MOURRE CNDP 75X6</v>
          </cell>
          <cell r="D4368" t="str">
            <v>Domaine Le Mourre Chateauneuf du Pape Rouge</v>
          </cell>
          <cell r="E4368" t="str">
            <v>EA</v>
          </cell>
          <cell r="F4368">
            <v>6</v>
          </cell>
          <cell r="G4368" t="str">
            <v>75 cl x 6</v>
          </cell>
          <cell r="H4368" t="str">
            <v>U</v>
          </cell>
          <cell r="I4368" t="str">
            <v>France</v>
          </cell>
          <cell r="J4368" t="str">
            <v>France</v>
          </cell>
          <cell r="K4368" t="str">
            <v>Rhône Valley</v>
          </cell>
          <cell r="M4368" t="str">
            <v>Best</v>
          </cell>
          <cell r="N4368">
            <v>10.087999999999999</v>
          </cell>
          <cell r="O4368">
            <v>2.6718999999999999</v>
          </cell>
        </row>
        <row r="4369">
          <cell r="B4369">
            <v>44647</v>
          </cell>
          <cell r="C4369" t="str">
            <v>FW SENA RED 2010 75X6</v>
          </cell>
          <cell r="D4369" t="str">
            <v>Sena Red 2010, Aconcagua</v>
          </cell>
          <cell r="E4369" t="str">
            <v>EA</v>
          </cell>
          <cell r="F4369">
            <v>6</v>
          </cell>
          <cell r="G4369" t="str">
            <v>75 cl x 6</v>
          </cell>
          <cell r="H4369" t="str">
            <v>S</v>
          </cell>
          <cell r="I4369" t="str">
            <v>Chile</v>
          </cell>
          <cell r="J4369" t="str">
            <v>Chile</v>
          </cell>
          <cell r="K4369" t="str">
            <v>Chile</v>
          </cell>
          <cell r="L4369" t="str">
            <v>Still Red</v>
          </cell>
          <cell r="M4369" t="str">
            <v>Fine Wine</v>
          </cell>
          <cell r="N4369">
            <v>78.744399999999999</v>
          </cell>
          <cell r="O4369">
            <v>2.6718999999999999</v>
          </cell>
        </row>
        <row r="4370">
          <cell r="B4370">
            <v>37683</v>
          </cell>
          <cell r="C4370" t="str">
            <v>CH CHEVAL BLANC 1995 75X12</v>
          </cell>
          <cell r="D4370" t="str">
            <v>Ch Cheval Blanc 1995 (Direct Delivery Mayfair Hotel)</v>
          </cell>
          <cell r="E4370" t="str">
            <v>EA</v>
          </cell>
          <cell r="F4370">
            <v>12</v>
          </cell>
          <cell r="G4370" t="str">
            <v>75 cl x 12</v>
          </cell>
          <cell r="H4370" t="str">
            <v>U</v>
          </cell>
          <cell r="I4370" t="str">
            <v>France</v>
          </cell>
          <cell r="J4370" t="str">
            <v>France</v>
          </cell>
          <cell r="K4370" t="str">
            <v>Bordeaux</v>
          </cell>
          <cell r="L4370" t="str">
            <v>Still Red</v>
          </cell>
          <cell r="M4370" t="str">
            <v>Best</v>
          </cell>
          <cell r="N4370">
            <v>383.26819999999998</v>
          </cell>
          <cell r="O4370">
            <v>2.6718999999999999</v>
          </cell>
        </row>
        <row r="4371">
          <cell r="B4371">
            <v>38765</v>
          </cell>
          <cell r="C4371" t="str">
            <v>CH CHEVAL BLANC 95 75X12</v>
          </cell>
          <cell r="D4371" t="str">
            <v>Château Cheval-Blanc 1995</v>
          </cell>
          <cell r="E4371" t="str">
            <v>EA</v>
          </cell>
          <cell r="F4371">
            <v>12</v>
          </cell>
          <cell r="G4371" t="str">
            <v>75 cl x 12</v>
          </cell>
          <cell r="H4371" t="str">
            <v>U</v>
          </cell>
          <cell r="I4371" t="str">
            <v>France</v>
          </cell>
          <cell r="J4371" t="str">
            <v>France</v>
          </cell>
          <cell r="K4371" t="str">
            <v>Bordeaux</v>
          </cell>
          <cell r="L4371" t="str">
            <v>Still Red</v>
          </cell>
          <cell r="M4371" t="str">
            <v>Best</v>
          </cell>
          <cell r="N4371">
            <v>383.33319999999998</v>
          </cell>
          <cell r="O4371">
            <v>2.6718999999999999</v>
          </cell>
        </row>
        <row r="4372">
          <cell r="B4372">
            <v>74100</v>
          </cell>
          <cell r="C4372" t="str">
            <v>LP GRAND SIECLE GIFT 150X1</v>
          </cell>
          <cell r="D4372" t="str">
            <v>Laurent-Perrier Grand Siecle Gift Box NV</v>
          </cell>
          <cell r="E4372" t="str">
            <v>EA</v>
          </cell>
          <cell r="F4372">
            <v>1</v>
          </cell>
          <cell r="G4372" t="str">
            <v>150cl x 1</v>
          </cell>
          <cell r="H4372" t="str">
            <v>S</v>
          </cell>
          <cell r="I4372" t="str">
            <v>France</v>
          </cell>
          <cell r="J4372" t="str">
            <v>France</v>
          </cell>
          <cell r="K4372" t="str">
            <v>Champagne</v>
          </cell>
          <cell r="L4372" t="str">
            <v>Champagne White</v>
          </cell>
          <cell r="M4372" t="str">
            <v>Best</v>
          </cell>
          <cell r="N4372">
            <v>312.47620000000001</v>
          </cell>
          <cell r="O4372">
            <v>5.3437999999999999</v>
          </cell>
        </row>
        <row r="4373">
          <cell r="B4373">
            <v>69946</v>
          </cell>
          <cell r="C4373" t="str">
            <v>DOM PERIGNON 09 1.5X3</v>
          </cell>
          <cell r="D4373" t="str">
            <v>Dom Perignon 2009</v>
          </cell>
          <cell r="E4373" t="str">
            <v>EA</v>
          </cell>
          <cell r="F4373">
            <v>3</v>
          </cell>
          <cell r="G4373" t="str">
            <v>1.5 lt x 3</v>
          </cell>
          <cell r="H4373" t="str">
            <v>U</v>
          </cell>
          <cell r="I4373" t="str">
            <v>France</v>
          </cell>
          <cell r="J4373" t="str">
            <v>France</v>
          </cell>
          <cell r="K4373" t="str">
            <v>Champagne</v>
          </cell>
          <cell r="M4373" t="str">
            <v>Best</v>
          </cell>
          <cell r="N4373">
            <v>256.82940000000002</v>
          </cell>
          <cell r="O4373">
            <v>5.3437999999999999</v>
          </cell>
        </row>
        <row r="4374">
          <cell r="B4374">
            <v>74161</v>
          </cell>
          <cell r="C4374" t="str">
            <v>DOM PERIGNON 08 1.5X3</v>
          </cell>
          <cell r="D4374" t="str">
            <v>Dom Perignon 2008</v>
          </cell>
          <cell r="E4374" t="str">
            <v>EA</v>
          </cell>
          <cell r="F4374">
            <v>3</v>
          </cell>
          <cell r="G4374" t="str">
            <v>1.5 lt x 3</v>
          </cell>
          <cell r="H4374" t="str">
            <v>U</v>
          </cell>
          <cell r="I4374" t="str">
            <v>France</v>
          </cell>
          <cell r="J4374" t="str">
            <v>France</v>
          </cell>
          <cell r="K4374" t="str">
            <v>Champagne</v>
          </cell>
          <cell r="M4374" t="str">
            <v>Best</v>
          </cell>
          <cell r="N4374">
            <v>256.82940000000002</v>
          </cell>
          <cell r="O4374">
            <v>5.3437999999999999</v>
          </cell>
        </row>
        <row r="4375">
          <cell r="B4375">
            <v>29606</v>
          </cell>
          <cell r="C4375" t="str">
            <v>AYALA BRUT MAJEUR 75X6</v>
          </cell>
          <cell r="D4375" t="str">
            <v>Ayala Brut Majeur</v>
          </cell>
          <cell r="E4375" t="str">
            <v>EA</v>
          </cell>
          <cell r="F4375">
            <v>6</v>
          </cell>
          <cell r="G4375" t="str">
            <v>75 cl x 6</v>
          </cell>
          <cell r="H4375" t="str">
            <v>S</v>
          </cell>
          <cell r="I4375" t="str">
            <v>France</v>
          </cell>
          <cell r="J4375" t="str">
            <v>France</v>
          </cell>
          <cell r="K4375" t="str">
            <v>Champagne</v>
          </cell>
          <cell r="M4375" t="str">
            <v>Good</v>
          </cell>
          <cell r="N4375">
            <v>20.052700000000002</v>
          </cell>
          <cell r="O4375">
            <v>2.6718999999999999</v>
          </cell>
        </row>
        <row r="4376">
          <cell r="B4376">
            <v>32391</v>
          </cell>
          <cell r="C4376" t="str">
            <v>AYALA ROSE MAJEUR 75X6</v>
          </cell>
          <cell r="D4376" t="str">
            <v>Ayala Rosé Majeur</v>
          </cell>
          <cell r="E4376" t="str">
            <v>EA</v>
          </cell>
          <cell r="F4376">
            <v>6</v>
          </cell>
          <cell r="G4376" t="str">
            <v>75 cl x 6</v>
          </cell>
          <cell r="H4376" t="str">
            <v>S</v>
          </cell>
          <cell r="I4376" t="str">
            <v>France</v>
          </cell>
          <cell r="J4376" t="str">
            <v>France</v>
          </cell>
          <cell r="K4376" t="str">
            <v>Champagne</v>
          </cell>
          <cell r="L4376" t="str">
            <v>Champagne Rose</v>
          </cell>
          <cell r="M4376" t="str">
            <v>Better</v>
          </cell>
          <cell r="N4376">
            <v>25.1144</v>
          </cell>
          <cell r="O4376">
            <v>2.6718999999999999</v>
          </cell>
        </row>
        <row r="4377">
          <cell r="B4377">
            <v>7609520</v>
          </cell>
          <cell r="C4377" t="str">
            <v>BERNE ESPRIT ROSE 20 20LX1</v>
          </cell>
          <cell r="D4377" t="str">
            <v>Key Keg Chateau de Berne Esprit IGP Mediterranee Rose 2020</v>
          </cell>
          <cell r="E4377" t="str">
            <v>EA</v>
          </cell>
          <cell r="F4377">
            <v>1</v>
          </cell>
          <cell r="G4377" t="str">
            <v>20 lt x 1</v>
          </cell>
          <cell r="H4377" t="str">
            <v>U</v>
          </cell>
          <cell r="I4377" t="str">
            <v>France</v>
          </cell>
          <cell r="J4377" t="str">
            <v>France</v>
          </cell>
          <cell r="K4377" t="str">
            <v>Provence</v>
          </cell>
          <cell r="L4377" t="str">
            <v>Still Rose</v>
          </cell>
          <cell r="M4377" t="str">
            <v>Good</v>
          </cell>
          <cell r="N4377">
            <v>87.700699999999998</v>
          </cell>
          <cell r="O4377">
            <v>71.25</v>
          </cell>
        </row>
        <row r="4378">
          <cell r="B4378">
            <v>7609522</v>
          </cell>
          <cell r="C4378" t="str">
            <v>BERNE ESPRIT ROSE 22 20LX1</v>
          </cell>
          <cell r="D4378" t="str">
            <v>Key Keg Chateau de Berne Esprit IGP Mediterranee Rose 2022</v>
          </cell>
          <cell r="E4378" t="str">
            <v>EA</v>
          </cell>
          <cell r="F4378">
            <v>1</v>
          </cell>
          <cell r="G4378" t="str">
            <v>20 lt x 1</v>
          </cell>
          <cell r="H4378" t="str">
            <v>S</v>
          </cell>
          <cell r="I4378" t="str">
            <v>France</v>
          </cell>
          <cell r="J4378" t="str">
            <v>France</v>
          </cell>
          <cell r="K4378" t="str">
            <v>Provence</v>
          </cell>
          <cell r="L4378" t="str">
            <v>Still Rose</v>
          </cell>
          <cell r="M4378" t="str">
            <v>Good</v>
          </cell>
          <cell r="N4378">
            <v>87.859200000000001</v>
          </cell>
          <cell r="O4378">
            <v>71.25</v>
          </cell>
        </row>
        <row r="4379">
          <cell r="B4379">
            <v>44122</v>
          </cell>
          <cell r="C4379" t="str">
            <v>ORG BERNE G CUVEE ROSÉ 21 75X6</v>
          </cell>
          <cell r="D4379" t="str">
            <v>Chateau de Berne La Grande Cuvee Rosé 2021 Organic, Cotes de Provence</v>
          </cell>
          <cell r="E4379" t="str">
            <v>EA</v>
          </cell>
          <cell r="F4379">
            <v>6</v>
          </cell>
          <cell r="G4379" t="str">
            <v>75 cl x 6</v>
          </cell>
          <cell r="H4379" t="str">
            <v>S</v>
          </cell>
          <cell r="I4379" t="str">
            <v>France</v>
          </cell>
          <cell r="J4379" t="str">
            <v>France</v>
          </cell>
          <cell r="K4379" t="str">
            <v>Provence</v>
          </cell>
          <cell r="L4379" t="str">
            <v>Still Rose</v>
          </cell>
          <cell r="M4379" t="str">
            <v>Fine Wine</v>
          </cell>
          <cell r="N4379">
            <v>8.6433</v>
          </cell>
          <cell r="O4379">
            <v>2.6718999999999999</v>
          </cell>
        </row>
        <row r="4380">
          <cell r="B4380">
            <v>4217021</v>
          </cell>
          <cell r="C4380" t="str">
            <v>BERNE SERAPHIN ROSE 21 75X6</v>
          </cell>
          <cell r="D4380" t="str">
            <v>Chateau de Berne Seraphin, Côtes de Provence Rosé</v>
          </cell>
          <cell r="E4380" t="str">
            <v>EA</v>
          </cell>
          <cell r="F4380">
            <v>6</v>
          </cell>
          <cell r="G4380" t="str">
            <v>75 cl x 6</v>
          </cell>
          <cell r="H4380" t="str">
            <v>U</v>
          </cell>
          <cell r="I4380" t="str">
            <v>France</v>
          </cell>
          <cell r="J4380" t="str">
            <v>France</v>
          </cell>
          <cell r="K4380" t="str">
            <v>Provence</v>
          </cell>
          <cell r="L4380" t="str">
            <v>Still Red</v>
          </cell>
          <cell r="M4380" t="str">
            <v>Better</v>
          </cell>
          <cell r="N4380">
            <v>5.4240000000000004</v>
          </cell>
          <cell r="O4380">
            <v>2.6718999999999999</v>
          </cell>
        </row>
        <row r="4381">
          <cell r="B4381">
            <v>4244219</v>
          </cell>
          <cell r="C4381" t="str">
            <v>BERNE INSPIRATION ROSE 19 75X6</v>
          </cell>
          <cell r="D4381" t="str">
            <v>Chateau de Berne Inspiration Cotes de Provence Rose 2019</v>
          </cell>
          <cell r="E4381" t="str">
            <v>EA</v>
          </cell>
          <cell r="F4381">
            <v>6</v>
          </cell>
          <cell r="G4381" t="str">
            <v>75 cl x 6</v>
          </cell>
          <cell r="H4381" t="str">
            <v>U</v>
          </cell>
          <cell r="I4381" t="str">
            <v>France</v>
          </cell>
          <cell r="J4381" t="str">
            <v>France</v>
          </cell>
          <cell r="K4381" t="str">
            <v>Provence</v>
          </cell>
          <cell r="L4381" t="str">
            <v>Still Rose</v>
          </cell>
          <cell r="M4381" t="str">
            <v>Better</v>
          </cell>
          <cell r="N4381">
            <v>5.3669000000000002</v>
          </cell>
          <cell r="O4381">
            <v>2.6718999999999999</v>
          </cell>
        </row>
        <row r="4382">
          <cell r="B4382">
            <v>4244220</v>
          </cell>
          <cell r="C4382" t="str">
            <v>BERNE INSPIRATION ROSE 20 75X6</v>
          </cell>
          <cell r="D4382" t="str">
            <v>Chateau de Berne Inspiration Cotes de Provence Rose 2020</v>
          </cell>
          <cell r="E4382" t="str">
            <v>EA</v>
          </cell>
          <cell r="F4382">
            <v>6</v>
          </cell>
          <cell r="G4382" t="str">
            <v>75 cl x 6</v>
          </cell>
          <cell r="H4382" t="str">
            <v>U</v>
          </cell>
          <cell r="I4382" t="str">
            <v>France</v>
          </cell>
          <cell r="J4382" t="str">
            <v>France</v>
          </cell>
          <cell r="K4382" t="str">
            <v>Provence</v>
          </cell>
          <cell r="L4382" t="str">
            <v>Still Rose</v>
          </cell>
          <cell r="M4382" t="str">
            <v>Better</v>
          </cell>
          <cell r="N4382">
            <v>5.3888999999999996</v>
          </cell>
          <cell r="O4382">
            <v>2.6718999999999999</v>
          </cell>
        </row>
        <row r="4383">
          <cell r="B4383">
            <v>4244221</v>
          </cell>
          <cell r="C4383" t="str">
            <v>BERNE INSPIRATION ROSE 21 75X6</v>
          </cell>
          <cell r="D4383" t="str">
            <v>Chateau de Berne Inspiration Cotes de Provence Rose 2021</v>
          </cell>
          <cell r="E4383" t="str">
            <v>EA</v>
          </cell>
          <cell r="F4383">
            <v>6</v>
          </cell>
          <cell r="G4383" t="str">
            <v>75 cl x 6</v>
          </cell>
          <cell r="H4383" t="str">
            <v>U</v>
          </cell>
          <cell r="I4383" t="str">
            <v>France</v>
          </cell>
          <cell r="J4383" t="str">
            <v>France</v>
          </cell>
          <cell r="K4383" t="str">
            <v>Provence</v>
          </cell>
          <cell r="L4383" t="str">
            <v>Still Rose</v>
          </cell>
          <cell r="M4383" t="str">
            <v>Better</v>
          </cell>
          <cell r="N4383">
            <v>5.7835999999999999</v>
          </cell>
          <cell r="O4383">
            <v>2.6718999999999999</v>
          </cell>
        </row>
        <row r="4384">
          <cell r="B4384">
            <v>4244222</v>
          </cell>
          <cell r="C4384" t="str">
            <v>ORG BERNE INSPIRA ROSE 22 75X6</v>
          </cell>
          <cell r="D4384" t="str">
            <v>Organic Chateau de Berne Inspiration Cotes de Provence Rose 2022</v>
          </cell>
          <cell r="E4384" t="str">
            <v>EA</v>
          </cell>
          <cell r="F4384">
            <v>6</v>
          </cell>
          <cell r="G4384" t="str">
            <v>75 cl x 6</v>
          </cell>
          <cell r="H4384" t="str">
            <v>U</v>
          </cell>
          <cell r="I4384" t="str">
            <v>France</v>
          </cell>
          <cell r="J4384" t="str">
            <v>France</v>
          </cell>
          <cell r="K4384" t="str">
            <v>Provence</v>
          </cell>
          <cell r="L4384" t="str">
            <v>Still Rose</v>
          </cell>
          <cell r="M4384" t="str">
            <v>Better</v>
          </cell>
          <cell r="N4384">
            <v>5.6143999999999998</v>
          </cell>
          <cell r="O4384">
            <v>2.6718999999999999</v>
          </cell>
        </row>
        <row r="4385">
          <cell r="B4385">
            <v>4244223</v>
          </cell>
          <cell r="C4385" t="str">
            <v>BERNE INSPIRA ROSE 23 75X6</v>
          </cell>
          <cell r="D4385" t="str">
            <v>Chateau de Berne Inspiration Cotes de Provence Rose 2023</v>
          </cell>
          <cell r="E4385" t="str">
            <v>EA</v>
          </cell>
          <cell r="F4385">
            <v>6</v>
          </cell>
          <cell r="G4385" t="str">
            <v>75 cl x 6</v>
          </cell>
          <cell r="H4385" t="str">
            <v>S</v>
          </cell>
          <cell r="I4385" t="str">
            <v>France</v>
          </cell>
          <cell r="J4385" t="str">
            <v>France</v>
          </cell>
          <cell r="K4385" t="str">
            <v>Provence</v>
          </cell>
          <cell r="L4385" t="str">
            <v>Still Rose</v>
          </cell>
          <cell r="M4385" t="str">
            <v>Better</v>
          </cell>
          <cell r="N4385">
            <v>5.5681000000000003</v>
          </cell>
          <cell r="O4385">
            <v>2.6718999999999999</v>
          </cell>
        </row>
        <row r="4386">
          <cell r="B4386">
            <v>4244320</v>
          </cell>
          <cell r="C4386" t="str">
            <v>BERNE ESPRIT ROSE 20 75X6</v>
          </cell>
          <cell r="D4386" t="str">
            <v>Chateau de Berne Esprit IGP Mediterranee Rose 2020</v>
          </cell>
          <cell r="E4386" t="str">
            <v>EA</v>
          </cell>
          <cell r="F4386">
            <v>6</v>
          </cell>
          <cell r="G4386" t="str">
            <v>75 cl x 6</v>
          </cell>
          <cell r="H4386" t="str">
            <v>U</v>
          </cell>
          <cell r="I4386" t="str">
            <v>France</v>
          </cell>
          <cell r="J4386" t="str">
            <v>France</v>
          </cell>
          <cell r="K4386" t="str">
            <v>Provence</v>
          </cell>
          <cell r="L4386" t="str">
            <v>Still Rose</v>
          </cell>
          <cell r="M4386" t="str">
            <v>Good</v>
          </cell>
          <cell r="N4386">
            <v>3.6640000000000001</v>
          </cell>
          <cell r="O4386">
            <v>2.6718999999999999</v>
          </cell>
        </row>
        <row r="4387">
          <cell r="B4387">
            <v>4244322</v>
          </cell>
          <cell r="C4387" t="str">
            <v>BERNE ESPRIT ROSE 22 75X6</v>
          </cell>
          <cell r="D4387" t="str">
            <v>Chateau de Berne Esprit IGP Mediterranee Rose 2022</v>
          </cell>
          <cell r="E4387" t="str">
            <v>EA</v>
          </cell>
          <cell r="F4387">
            <v>6</v>
          </cell>
          <cell r="G4387" t="str">
            <v>75 cl x 6</v>
          </cell>
          <cell r="H4387" t="str">
            <v>U</v>
          </cell>
          <cell r="I4387" t="str">
            <v>France</v>
          </cell>
          <cell r="J4387" t="str">
            <v>France</v>
          </cell>
          <cell r="K4387" t="str">
            <v>Provence</v>
          </cell>
          <cell r="L4387" t="str">
            <v>Still Rose</v>
          </cell>
          <cell r="M4387" t="str">
            <v>Good</v>
          </cell>
          <cell r="N4387">
            <v>3.9239999999999999</v>
          </cell>
          <cell r="O4387">
            <v>2.6718999999999999</v>
          </cell>
        </row>
        <row r="4388">
          <cell r="B4388">
            <v>4244323</v>
          </cell>
          <cell r="C4388" t="str">
            <v>BERNE ESPRIT ROSE 23 75X6</v>
          </cell>
          <cell r="D4388" t="str">
            <v>Chateau de Berne Esprit IGP Mediterranee Rose 2023</v>
          </cell>
          <cell r="E4388" t="str">
            <v>EA</v>
          </cell>
          <cell r="F4388">
            <v>6</v>
          </cell>
          <cell r="G4388" t="str">
            <v>75 cl x 6</v>
          </cell>
          <cell r="H4388" t="str">
            <v>S</v>
          </cell>
          <cell r="I4388" t="str">
            <v>France</v>
          </cell>
          <cell r="J4388" t="str">
            <v>France</v>
          </cell>
          <cell r="K4388" t="str">
            <v>Provence</v>
          </cell>
          <cell r="L4388" t="str">
            <v>Still Rose</v>
          </cell>
          <cell r="M4388" t="str">
            <v>Good</v>
          </cell>
          <cell r="N4388">
            <v>3.4043999999999999</v>
          </cell>
          <cell r="O4388">
            <v>2.6718999999999999</v>
          </cell>
        </row>
        <row r="4389">
          <cell r="B4389">
            <v>7491520</v>
          </cell>
          <cell r="C4389" t="str">
            <v>DU KIF ROSE 20 75X6</v>
          </cell>
          <cell r="D4389" t="str">
            <v>Du Kif Rose IGP Mediteranee 2020</v>
          </cell>
          <cell r="E4389" t="str">
            <v>EA</v>
          </cell>
          <cell r="F4389">
            <v>6</v>
          </cell>
          <cell r="G4389" t="str">
            <v>75 cl x 6</v>
          </cell>
          <cell r="H4389" t="str">
            <v>U</v>
          </cell>
          <cell r="I4389" t="str">
            <v>France</v>
          </cell>
          <cell r="J4389" t="str">
            <v>France</v>
          </cell>
          <cell r="K4389" t="str">
            <v>France</v>
          </cell>
          <cell r="L4389" t="str">
            <v>Still Rose</v>
          </cell>
          <cell r="M4389" t="str">
            <v>Good</v>
          </cell>
          <cell r="N4389">
            <v>3.9415</v>
          </cell>
          <cell r="O4389">
            <v>2.6718999999999999</v>
          </cell>
        </row>
        <row r="4390">
          <cell r="B4390">
            <v>7491620</v>
          </cell>
          <cell r="C4390" t="str">
            <v>EMOTION ROSE 20 75X6</v>
          </cell>
          <cell r="D4390" t="str">
            <v>Emotion IGP Mediteranee 2020</v>
          </cell>
          <cell r="E4390" t="str">
            <v>EA</v>
          </cell>
          <cell r="F4390">
            <v>6</v>
          </cell>
          <cell r="G4390" t="str">
            <v>75 cl x 6</v>
          </cell>
          <cell r="H4390" t="str">
            <v>U</v>
          </cell>
          <cell r="I4390" t="str">
            <v>France</v>
          </cell>
          <cell r="J4390" t="str">
            <v>France</v>
          </cell>
          <cell r="K4390" t="str">
            <v>France</v>
          </cell>
          <cell r="L4390" t="str">
            <v>Still Rose</v>
          </cell>
          <cell r="M4390" t="str">
            <v>Good</v>
          </cell>
          <cell r="N4390">
            <v>4.0731000000000002</v>
          </cell>
          <cell r="O4390">
            <v>2.6718999999999999</v>
          </cell>
        </row>
        <row r="4391">
          <cell r="B4391">
            <v>7491621</v>
          </cell>
          <cell r="C4391" t="str">
            <v>EMOTION ROSE 21 75X6</v>
          </cell>
          <cell r="D4391" t="str">
            <v>Emotion IGP Mediteranee 2021</v>
          </cell>
          <cell r="E4391" t="str">
            <v>EA</v>
          </cell>
          <cell r="F4391">
            <v>6</v>
          </cell>
          <cell r="G4391" t="str">
            <v>75 cl x 6</v>
          </cell>
          <cell r="H4391" t="str">
            <v>S</v>
          </cell>
          <cell r="I4391" t="str">
            <v>France</v>
          </cell>
          <cell r="J4391" t="str">
            <v>France</v>
          </cell>
          <cell r="K4391" t="str">
            <v>France</v>
          </cell>
          <cell r="L4391" t="str">
            <v>Still Rose</v>
          </cell>
          <cell r="M4391" t="str">
            <v>Good</v>
          </cell>
          <cell r="N4391">
            <v>4.0731000000000002</v>
          </cell>
          <cell r="O4391">
            <v>2.6718999999999999</v>
          </cell>
        </row>
        <row r="4392">
          <cell r="B4392">
            <v>7493420</v>
          </cell>
          <cell r="C4392" t="str">
            <v>BERNE INSPIRATION OCADO20 75X6</v>
          </cell>
          <cell r="D4392" t="str">
            <v>Chateau de Berne Inspiration Cotes de Provence Rose 2020 (Ocado Only)</v>
          </cell>
          <cell r="E4392" t="str">
            <v>EA</v>
          </cell>
          <cell r="F4392">
            <v>6</v>
          </cell>
          <cell r="G4392" t="str">
            <v>75 cl x 6</v>
          </cell>
          <cell r="H4392" t="str">
            <v>U</v>
          </cell>
          <cell r="I4392" t="str">
            <v>France</v>
          </cell>
          <cell r="J4392" t="str">
            <v>France</v>
          </cell>
          <cell r="K4392" t="str">
            <v>Provence</v>
          </cell>
          <cell r="L4392" t="str">
            <v>Still Rose</v>
          </cell>
          <cell r="M4392" t="str">
            <v>Better</v>
          </cell>
          <cell r="N4392">
            <v>5.3537999999999997</v>
          </cell>
          <cell r="O4392">
            <v>2.6718999999999999</v>
          </cell>
        </row>
        <row r="4393">
          <cell r="B4393">
            <v>7493519</v>
          </cell>
          <cell r="C4393" t="str">
            <v>BERNE ESPRIT ROSE 19 75X6</v>
          </cell>
          <cell r="D4393" t="str">
            <v>Chateau de Berne Esprit IGP Mediterranee Rose 2019</v>
          </cell>
          <cell r="E4393" t="str">
            <v>EA</v>
          </cell>
          <cell r="F4393">
            <v>6</v>
          </cell>
          <cell r="G4393" t="str">
            <v>75 cl x 6</v>
          </cell>
          <cell r="H4393" t="str">
            <v>S</v>
          </cell>
          <cell r="I4393" t="str">
            <v>France</v>
          </cell>
          <cell r="J4393" t="str">
            <v>France</v>
          </cell>
          <cell r="K4393" t="str">
            <v>Provence</v>
          </cell>
          <cell r="L4393" t="str">
            <v>Still Rose</v>
          </cell>
          <cell r="M4393" t="str">
            <v>Better</v>
          </cell>
          <cell r="N4393">
            <v>3.585</v>
          </cell>
          <cell r="O4393">
            <v>2.6718999999999999</v>
          </cell>
        </row>
        <row r="4394">
          <cell r="B4394">
            <v>7512219</v>
          </cell>
          <cell r="C4394" t="str">
            <v>TERRES DE BERNE ROSE 19 75X6</v>
          </cell>
          <cell r="D4394" t="str">
            <v>Terres de Berne Cotes de Provence Rose</v>
          </cell>
          <cell r="E4394" t="str">
            <v>EA</v>
          </cell>
          <cell r="F4394">
            <v>6</v>
          </cell>
          <cell r="G4394" t="str">
            <v>75 cl x 6</v>
          </cell>
          <cell r="H4394" t="str">
            <v>U</v>
          </cell>
          <cell r="I4394" t="str">
            <v>France</v>
          </cell>
          <cell r="J4394" t="str">
            <v>France</v>
          </cell>
          <cell r="K4394" t="str">
            <v>Provence</v>
          </cell>
          <cell r="L4394" t="str">
            <v>Still Rose</v>
          </cell>
          <cell r="M4394" t="str">
            <v>Better</v>
          </cell>
          <cell r="N4394">
            <v>6.3569000000000004</v>
          </cell>
          <cell r="O4394">
            <v>2.6718999999999999</v>
          </cell>
        </row>
        <row r="4395">
          <cell r="B4395">
            <v>7512220</v>
          </cell>
          <cell r="C4395" t="str">
            <v>TERRES DE BERNE ROSE 20 75X6</v>
          </cell>
          <cell r="D4395" t="str">
            <v>Terres de Berne Cotes de Provence Rose</v>
          </cell>
          <cell r="E4395" t="str">
            <v>EA</v>
          </cell>
          <cell r="F4395">
            <v>6</v>
          </cell>
          <cell r="G4395" t="str">
            <v>75 cl x 6</v>
          </cell>
          <cell r="H4395" t="str">
            <v>U</v>
          </cell>
          <cell r="I4395" t="str">
            <v>France</v>
          </cell>
          <cell r="J4395" t="str">
            <v>France</v>
          </cell>
          <cell r="K4395" t="str">
            <v>France</v>
          </cell>
          <cell r="L4395" t="str">
            <v>Still Rose</v>
          </cell>
          <cell r="M4395" t="str">
            <v>Better</v>
          </cell>
          <cell r="N4395">
            <v>6.7386999999999997</v>
          </cell>
          <cell r="O4395">
            <v>2.6718999999999999</v>
          </cell>
        </row>
        <row r="4396">
          <cell r="B4396">
            <v>7512222</v>
          </cell>
          <cell r="C4396" t="str">
            <v>TERRES DE BERNE ROSE 75X6</v>
          </cell>
          <cell r="D4396" t="str">
            <v>Terres de Berne Cotes de Provence Rose</v>
          </cell>
          <cell r="E4396" t="str">
            <v>EA</v>
          </cell>
          <cell r="F4396">
            <v>6</v>
          </cell>
          <cell r="G4396" t="str">
            <v>75 cl x 6</v>
          </cell>
          <cell r="H4396" t="str">
            <v>S</v>
          </cell>
          <cell r="I4396" t="str">
            <v>France</v>
          </cell>
          <cell r="J4396" t="str">
            <v>France</v>
          </cell>
          <cell r="K4396" t="str">
            <v>9ur</v>
          </cell>
          <cell r="L4396" t="str">
            <v>Still Rose</v>
          </cell>
          <cell r="M4396" t="str">
            <v>Better</v>
          </cell>
          <cell r="N4396">
            <v>6.7660999999999998</v>
          </cell>
          <cell r="O4396">
            <v>2.6718999999999999</v>
          </cell>
        </row>
        <row r="4397">
          <cell r="B4397">
            <v>7637719</v>
          </cell>
          <cell r="C4397" t="str">
            <v>BERNE ROMANCE ROSE 19 75X6</v>
          </cell>
          <cell r="D4397" t="str">
            <v>Berne Romance IGP Mediterranee Rose 2019</v>
          </cell>
          <cell r="E4397" t="str">
            <v>EA</v>
          </cell>
          <cell r="F4397">
            <v>6</v>
          </cell>
          <cell r="G4397" t="str">
            <v>75 cl x 6</v>
          </cell>
          <cell r="H4397" t="str">
            <v>U</v>
          </cell>
          <cell r="I4397" t="str">
            <v>France</v>
          </cell>
          <cell r="J4397" t="str">
            <v>France</v>
          </cell>
          <cell r="K4397" t="str">
            <v>Provence</v>
          </cell>
          <cell r="L4397" t="str">
            <v>Still Red</v>
          </cell>
          <cell r="M4397" t="str">
            <v>Good</v>
          </cell>
          <cell r="N4397">
            <v>3.7873999999999999</v>
          </cell>
          <cell r="O4397">
            <v>2.6718999999999999</v>
          </cell>
        </row>
        <row r="4398">
          <cell r="B4398">
            <v>7637720</v>
          </cell>
          <cell r="C4398" t="str">
            <v>BERNE ROMANCE ROSE 20 75X6</v>
          </cell>
          <cell r="D4398" t="str">
            <v>Berne Romance IGP Mediterranee Rose 2020</v>
          </cell>
          <cell r="E4398" t="str">
            <v>EA</v>
          </cell>
          <cell r="F4398">
            <v>6</v>
          </cell>
          <cell r="G4398" t="str">
            <v>75 cl x 6</v>
          </cell>
          <cell r="H4398" t="str">
            <v>U</v>
          </cell>
          <cell r="I4398" t="str">
            <v>France</v>
          </cell>
          <cell r="J4398" t="str">
            <v>France</v>
          </cell>
          <cell r="K4398" t="str">
            <v>Provence</v>
          </cell>
          <cell r="L4398" t="str">
            <v>Still Red</v>
          </cell>
          <cell r="M4398" t="str">
            <v>Good</v>
          </cell>
          <cell r="N4398">
            <v>4.1597999999999997</v>
          </cell>
          <cell r="O4398">
            <v>2.6718999999999999</v>
          </cell>
        </row>
        <row r="4399">
          <cell r="B4399">
            <v>7637721</v>
          </cell>
          <cell r="C4399" t="str">
            <v>BERNE ROMANCE ROSE 21 75X6</v>
          </cell>
          <cell r="D4399" t="str">
            <v>Berne Romance IGP Mediterranee Rose 2021</v>
          </cell>
          <cell r="E4399" t="str">
            <v>EA</v>
          </cell>
          <cell r="F4399">
            <v>6</v>
          </cell>
          <cell r="G4399" t="str">
            <v>75 cl x 6</v>
          </cell>
          <cell r="H4399" t="str">
            <v>U</v>
          </cell>
          <cell r="I4399" t="str">
            <v>France</v>
          </cell>
          <cell r="J4399" t="str">
            <v>France</v>
          </cell>
          <cell r="K4399" t="str">
            <v>Provence</v>
          </cell>
          <cell r="L4399" t="str">
            <v>Still Red</v>
          </cell>
          <cell r="M4399" t="str">
            <v>Good</v>
          </cell>
          <cell r="N4399">
            <v>4.1871</v>
          </cell>
          <cell r="O4399">
            <v>2.6718999999999999</v>
          </cell>
        </row>
        <row r="4400">
          <cell r="B4400">
            <v>7637722</v>
          </cell>
          <cell r="C4400" t="str">
            <v>BERNE ROMANCE ROSE 22 75X6</v>
          </cell>
          <cell r="D4400" t="str">
            <v>Berne Romance IGP Mediterranee Rose 2022</v>
          </cell>
          <cell r="E4400" t="str">
            <v>EA</v>
          </cell>
          <cell r="F4400">
            <v>6</v>
          </cell>
          <cell r="G4400" t="str">
            <v>75 cl x 6</v>
          </cell>
          <cell r="H4400" t="str">
            <v>S</v>
          </cell>
          <cell r="I4400" t="str">
            <v>France</v>
          </cell>
          <cell r="J4400" t="str">
            <v>France</v>
          </cell>
          <cell r="K4400" t="str">
            <v>Provence</v>
          </cell>
          <cell r="L4400" t="str">
            <v>Still Red</v>
          </cell>
          <cell r="M4400" t="str">
            <v>Good</v>
          </cell>
          <cell r="N4400">
            <v>4.1871</v>
          </cell>
          <cell r="O4400">
            <v>2.6718999999999999</v>
          </cell>
        </row>
        <row r="4401">
          <cell r="B4401">
            <v>4180520</v>
          </cell>
          <cell r="C4401" t="str">
            <v>BERNE ESPRIT ROSE 20 150X3</v>
          </cell>
          <cell r="D4401" t="str">
            <v>Chateau de Berne Esprit IGP Mediterranee Rose 2020</v>
          </cell>
          <cell r="E4401" t="str">
            <v>EA</v>
          </cell>
          <cell r="F4401">
            <v>3</v>
          </cell>
          <cell r="G4401" t="str">
            <v>150cl x 3</v>
          </cell>
          <cell r="H4401" t="str">
            <v>S</v>
          </cell>
          <cell r="I4401" t="str">
            <v>France</v>
          </cell>
          <cell r="J4401" t="str">
            <v>France</v>
          </cell>
          <cell r="K4401" t="str">
            <v>Provence</v>
          </cell>
          <cell r="L4401" t="str">
            <v>Still Red</v>
          </cell>
          <cell r="M4401" t="str">
            <v>Good</v>
          </cell>
          <cell r="N4401">
            <v>7.6463999999999999</v>
          </cell>
          <cell r="O4401">
            <v>5.3437999999999999</v>
          </cell>
        </row>
        <row r="4402">
          <cell r="B4402">
            <v>75057</v>
          </cell>
          <cell r="C4402" t="str">
            <v>RANDALL AUBIN ANNIVERSARY 75X6</v>
          </cell>
          <cell r="D4402" t="str">
            <v>Randall &amp; Aubin Cuvee Tradition Anniversary Brut NV 75cl</v>
          </cell>
          <cell r="E4402" t="str">
            <v>EA</v>
          </cell>
          <cell r="F4402">
            <v>6</v>
          </cell>
          <cell r="G4402" t="str">
            <v>75 cl x 6</v>
          </cell>
          <cell r="H4402" t="str">
            <v>U</v>
          </cell>
          <cell r="I4402" t="str">
            <v>France</v>
          </cell>
          <cell r="J4402" t="str">
            <v>France</v>
          </cell>
          <cell r="K4402" t="str">
            <v>France</v>
          </cell>
          <cell r="L4402" t="str">
            <v>Champagne White</v>
          </cell>
          <cell r="M4402" t="str">
            <v>Price Fighter</v>
          </cell>
          <cell r="N4402">
            <v>11.4415</v>
          </cell>
          <cell r="O4402">
            <v>2.6718999999999999</v>
          </cell>
        </row>
        <row r="4403">
          <cell r="B4403">
            <v>25625</v>
          </cell>
          <cell r="C4403" t="str">
            <v>MATEUS ROSE SPKL ZORK 75x6</v>
          </cell>
          <cell r="D4403" t="str">
            <v>Mateus Rosé Sparkling Brut, Portugal</v>
          </cell>
          <cell r="E4403" t="str">
            <v>EA</v>
          </cell>
          <cell r="F4403">
            <v>6</v>
          </cell>
          <cell r="G4403" t="str">
            <v>75 cl x 6</v>
          </cell>
          <cell r="H4403" t="str">
            <v>U</v>
          </cell>
          <cell r="I4403" t="str">
            <v>Portugal</v>
          </cell>
          <cell r="J4403" t="str">
            <v>Portugal</v>
          </cell>
          <cell r="K4403" t="str">
            <v>Portugal</v>
          </cell>
          <cell r="L4403" t="str">
            <v>Sparkling Rose</v>
          </cell>
          <cell r="M4403" t="str">
            <v>Good</v>
          </cell>
          <cell r="N4403">
            <v>3.6280999999999999</v>
          </cell>
          <cell r="O4403">
            <v>2.6718999999999999</v>
          </cell>
        </row>
        <row r="4404">
          <cell r="B4404">
            <v>25881</v>
          </cell>
          <cell r="C4404" t="str">
            <v>CLOSERIE CAMENSAC 75X12</v>
          </cell>
          <cell r="D4404" t="str">
            <v>La Closerie de Camensac, Haut-Médoc</v>
          </cell>
          <cell r="E4404" t="str">
            <v>EA</v>
          </cell>
          <cell r="F4404">
            <v>12</v>
          </cell>
          <cell r="G4404" t="str">
            <v>75 cl x 12</v>
          </cell>
          <cell r="H4404" t="str">
            <v>U</v>
          </cell>
          <cell r="I4404" t="str">
            <v>France</v>
          </cell>
          <cell r="J4404" t="str">
            <v>France</v>
          </cell>
          <cell r="K4404" t="str">
            <v>Bordeaux</v>
          </cell>
          <cell r="L4404" t="str">
            <v>Still Red</v>
          </cell>
          <cell r="M4404" t="str">
            <v>Better</v>
          </cell>
          <cell r="N4404">
            <v>7.5945999999999998</v>
          </cell>
          <cell r="O4404">
            <v>2.6718999999999999</v>
          </cell>
        </row>
        <row r="4405">
          <cell r="B4405">
            <v>34686</v>
          </cell>
          <cell r="C4405" t="str">
            <v>BILLS CHAMPAGNE 75X6</v>
          </cell>
          <cell r="D4405" t="str">
            <v>Bills Champagne</v>
          </cell>
          <cell r="E4405" t="str">
            <v>EA</v>
          </cell>
          <cell r="F4405">
            <v>6</v>
          </cell>
          <cell r="G4405" t="str">
            <v>75 cl x 6</v>
          </cell>
          <cell r="H4405" t="str">
            <v>U</v>
          </cell>
          <cell r="I4405" t="str">
            <v>France</v>
          </cell>
          <cell r="J4405" t="str">
            <v>France</v>
          </cell>
          <cell r="K4405" t="str">
            <v>Champagne</v>
          </cell>
          <cell r="L4405" t="str">
            <v>Champagne White</v>
          </cell>
          <cell r="M4405" t="str">
            <v>Price Fighter</v>
          </cell>
          <cell r="N4405">
            <v>10.571999999999999</v>
          </cell>
          <cell r="O4405">
            <v>2.6718999999999999</v>
          </cell>
        </row>
        <row r="4406">
          <cell r="B4406">
            <v>71860</v>
          </cell>
          <cell r="C4406" t="str">
            <v>FRASER GALLOP CAB MERL 75X12</v>
          </cell>
          <cell r="D4406" t="str">
            <v>Fraser Gallop Estate Cabernet Merlot</v>
          </cell>
          <cell r="E4406" t="str">
            <v>EA</v>
          </cell>
          <cell r="F4406">
            <v>12</v>
          </cell>
          <cell r="G4406" t="str">
            <v>75 cl x 12</v>
          </cell>
          <cell r="H4406" t="str">
            <v>U</v>
          </cell>
          <cell r="I4406" t="str">
            <v>Australia</v>
          </cell>
          <cell r="J4406" t="str">
            <v>Australia</v>
          </cell>
          <cell r="K4406" t="str">
            <v>Western Australia</v>
          </cell>
          <cell r="M4406" t="str">
            <v>Best</v>
          </cell>
          <cell r="N4406">
            <v>6.3818000000000001</v>
          </cell>
          <cell r="O4406">
            <v>2.6718999999999999</v>
          </cell>
        </row>
        <row r="4407">
          <cell r="B4407">
            <v>74034</v>
          </cell>
          <cell r="C4407" t="str">
            <v>FRASER GALLOP SEM SAUV 75X12</v>
          </cell>
          <cell r="D4407" t="str">
            <v>Fraser Gallop Estate Semillon Sauvignon Blanc</v>
          </cell>
          <cell r="E4407" t="str">
            <v>EA</v>
          </cell>
          <cell r="F4407">
            <v>12</v>
          </cell>
          <cell r="G4407" t="str">
            <v>75 cl x 12</v>
          </cell>
          <cell r="H4407" t="str">
            <v>U</v>
          </cell>
          <cell r="I4407" t="str">
            <v>Australia</v>
          </cell>
          <cell r="J4407" t="str">
            <v>Australia</v>
          </cell>
          <cell r="K4407" t="str">
            <v>Western Australia</v>
          </cell>
          <cell r="M4407" t="str">
            <v>Better</v>
          </cell>
          <cell r="N4407">
            <v>5.5467000000000004</v>
          </cell>
          <cell r="O4407">
            <v>2.6718999999999999</v>
          </cell>
        </row>
        <row r="4408">
          <cell r="B4408">
            <v>66235</v>
          </cell>
          <cell r="C4408" t="str">
            <v>FW L'ARRIVET HT BRION 00 75X12</v>
          </cell>
          <cell r="D4408" t="str">
            <v>Ch l'Arrivet Haut Brion 2000  Handpicked Hotels ONLY</v>
          </cell>
          <cell r="E4408" t="str">
            <v>EA</v>
          </cell>
          <cell r="F4408">
            <v>12</v>
          </cell>
          <cell r="G4408" t="str">
            <v>75 cl x 12</v>
          </cell>
          <cell r="H4408" t="str">
            <v>U</v>
          </cell>
          <cell r="I4408" t="str">
            <v>France</v>
          </cell>
          <cell r="J4408" t="str">
            <v>France</v>
          </cell>
          <cell r="K4408" t="str">
            <v>Bordeaux</v>
          </cell>
          <cell r="M4408" t="str">
            <v>Fine Wine</v>
          </cell>
          <cell r="N4408">
            <v>22.623000000000001</v>
          </cell>
          <cell r="O4408">
            <v>2.6718999999999999</v>
          </cell>
        </row>
        <row r="4409">
          <cell r="B4409">
            <v>42461</v>
          </cell>
          <cell r="C4409" t="str">
            <v>SINGING GRUNER 75X6</v>
          </cell>
          <cell r="D4409" t="str">
            <v>Singing Gruner-Veltliner Laurenz V</v>
          </cell>
          <cell r="E4409" t="str">
            <v>EA</v>
          </cell>
          <cell r="F4409">
            <v>6</v>
          </cell>
          <cell r="G4409" t="str">
            <v>75 cl x 6</v>
          </cell>
          <cell r="H4409" t="str">
            <v>S</v>
          </cell>
          <cell r="J4409" t="str">
            <v>Austria</v>
          </cell>
          <cell r="K4409" t="str">
            <v>Kamptal</v>
          </cell>
          <cell r="M4409" t="str">
            <v>Better</v>
          </cell>
          <cell r="N4409">
            <v>4.3246000000000002</v>
          </cell>
          <cell r="O4409">
            <v>2.6718999999999999</v>
          </cell>
        </row>
        <row r="4410">
          <cell r="B4410">
            <v>74917</v>
          </cell>
          <cell r="C4410" t="str">
            <v>SINGING GRUNER 19 75X6</v>
          </cell>
          <cell r="D4410" t="str">
            <v>Singing Gruner-Veltliner Laurenz V 2019</v>
          </cell>
          <cell r="E4410" t="str">
            <v>EA</v>
          </cell>
          <cell r="F4410">
            <v>6</v>
          </cell>
          <cell r="G4410" t="str">
            <v>75 cl x 6</v>
          </cell>
          <cell r="H4410" t="str">
            <v>U</v>
          </cell>
          <cell r="I4410" t="str">
            <v>Austria</v>
          </cell>
          <cell r="J4410" t="str">
            <v>Austria</v>
          </cell>
          <cell r="K4410" t="str">
            <v>Kamptal</v>
          </cell>
          <cell r="M4410" t="str">
            <v>Better</v>
          </cell>
          <cell r="N4410">
            <v>3.7223000000000002</v>
          </cell>
          <cell r="O4410">
            <v>2.6718999999999999</v>
          </cell>
        </row>
        <row r="4411">
          <cell r="B4411">
            <v>75067</v>
          </cell>
          <cell r="C4411" t="str">
            <v>SINGING GRUNER 75X6</v>
          </cell>
          <cell r="D4411" t="str">
            <v>Singing Gruner-Veltliner Laurenz</v>
          </cell>
          <cell r="E4411" t="str">
            <v>EA</v>
          </cell>
          <cell r="F4411">
            <v>6</v>
          </cell>
          <cell r="G4411" t="str">
            <v>75 cl x 6</v>
          </cell>
          <cell r="H4411" t="str">
            <v>U</v>
          </cell>
          <cell r="I4411" t="str">
            <v>Austria</v>
          </cell>
          <cell r="J4411" t="str">
            <v>Austria</v>
          </cell>
          <cell r="K4411" t="str">
            <v>Kamptal</v>
          </cell>
          <cell r="M4411" t="str">
            <v>Better</v>
          </cell>
          <cell r="N4411">
            <v>3.9758</v>
          </cell>
          <cell r="O4411">
            <v>2.6718999999999999</v>
          </cell>
        </row>
        <row r="4412">
          <cell r="B4412">
            <v>26940</v>
          </cell>
          <cell r="C4412" t="str">
            <v>ZINCK PORTRAIT GEWURZ 75X12</v>
          </cell>
          <cell r="D4412" t="str">
            <v>Gewürztraminer Alsace, Portrait Range, Domaine Zinck</v>
          </cell>
          <cell r="E4412" t="str">
            <v>EA</v>
          </cell>
          <cell r="F4412">
            <v>12</v>
          </cell>
          <cell r="G4412" t="str">
            <v>75 cl x 12</v>
          </cell>
          <cell r="H4412" t="str">
            <v>U</v>
          </cell>
          <cell r="I4412" t="str">
            <v>France</v>
          </cell>
          <cell r="J4412" t="str">
            <v>France</v>
          </cell>
          <cell r="K4412" t="str">
            <v>Alsace</v>
          </cell>
          <cell r="L4412" t="str">
            <v>Still White</v>
          </cell>
          <cell r="M4412" t="str">
            <v>Better</v>
          </cell>
          <cell r="N4412">
            <v>5.3066000000000004</v>
          </cell>
          <cell r="O4412">
            <v>2.6718999999999999</v>
          </cell>
        </row>
        <row r="4413">
          <cell r="B4413">
            <v>26942</v>
          </cell>
          <cell r="C4413" t="str">
            <v>ZINCK PORTRAIT PIN GRIS 75X12</v>
          </cell>
          <cell r="D4413" t="str">
            <v>Pinot Gris Alsace, Portrait Range, Domaine Zinck</v>
          </cell>
          <cell r="E4413" t="str">
            <v>EA</v>
          </cell>
          <cell r="F4413">
            <v>12</v>
          </cell>
          <cell r="G4413" t="str">
            <v>75 cl x 12</v>
          </cell>
          <cell r="H4413" t="str">
            <v>U</v>
          </cell>
          <cell r="I4413" t="str">
            <v>France</v>
          </cell>
          <cell r="J4413" t="str">
            <v>France</v>
          </cell>
          <cell r="K4413" t="str">
            <v>Alsace</v>
          </cell>
          <cell r="L4413" t="str">
            <v>Still White</v>
          </cell>
          <cell r="M4413" t="str">
            <v>Good</v>
          </cell>
          <cell r="N4413">
            <v>4.7786999999999997</v>
          </cell>
          <cell r="O4413">
            <v>2.6718999999999999</v>
          </cell>
        </row>
        <row r="4414">
          <cell r="B4414">
            <v>26944</v>
          </cell>
          <cell r="C4414" t="str">
            <v>ZINCK PORTRAIT RIESLING 75X12</v>
          </cell>
          <cell r="D4414" t="str">
            <v>Riesling Alsace, Portrait Range, Domaine Zinck</v>
          </cell>
          <cell r="E4414" t="str">
            <v>EA</v>
          </cell>
          <cell r="F4414">
            <v>12</v>
          </cell>
          <cell r="G4414" t="str">
            <v>75 cl x 12</v>
          </cell>
          <cell r="H4414" t="str">
            <v>U</v>
          </cell>
          <cell r="I4414" t="str">
            <v>France</v>
          </cell>
          <cell r="J4414" t="str">
            <v>France</v>
          </cell>
          <cell r="K4414" t="str">
            <v>Alsace</v>
          </cell>
          <cell r="L4414" t="str">
            <v>Still White</v>
          </cell>
          <cell r="M4414" t="str">
            <v>Good</v>
          </cell>
          <cell r="N4414">
            <v>4.7786999999999997</v>
          </cell>
          <cell r="O4414">
            <v>2.6718999999999999</v>
          </cell>
        </row>
        <row r="4415">
          <cell r="B4415">
            <v>41425</v>
          </cell>
          <cell r="C4415" t="str">
            <v>FW CHATEAU BATAILLEY 17 75X6</v>
          </cell>
          <cell r="D4415" t="str">
            <v>Chateau Batailley Pauillac 2017</v>
          </cell>
          <cell r="E4415" t="str">
            <v>EA</v>
          </cell>
          <cell r="F4415">
            <v>6</v>
          </cell>
          <cell r="G4415" t="str">
            <v>75 cl x 6</v>
          </cell>
          <cell r="H4415" t="str">
            <v>S</v>
          </cell>
          <cell r="I4415" t="str">
            <v>France</v>
          </cell>
          <cell r="J4415" t="str">
            <v>France</v>
          </cell>
          <cell r="K4415" t="str">
            <v>Bordeaux</v>
          </cell>
          <cell r="L4415" t="str">
            <v>Still Red</v>
          </cell>
          <cell r="M4415" t="str">
            <v>Fine Wine</v>
          </cell>
          <cell r="N4415">
            <v>30.225899999999999</v>
          </cell>
          <cell r="O4415">
            <v>2.6718999999999999</v>
          </cell>
        </row>
        <row r="4416">
          <cell r="B4416">
            <v>43994</v>
          </cell>
          <cell r="C4416" t="str">
            <v>DUPONT CDR KEG 20X1</v>
          </cell>
          <cell r="D4416" t="str">
            <v>Côtes du Rhone, Pierre Dupond</v>
          </cell>
          <cell r="E4416" t="str">
            <v>EA</v>
          </cell>
          <cell r="F4416">
            <v>1</v>
          </cell>
          <cell r="G4416" t="str">
            <v>20 lt x 1</v>
          </cell>
          <cell r="H4416" t="str">
            <v>S</v>
          </cell>
          <cell r="I4416" t="str">
            <v>France</v>
          </cell>
          <cell r="J4416" t="str">
            <v>France</v>
          </cell>
          <cell r="K4416" t="str">
            <v>Rhône Valley</v>
          </cell>
          <cell r="L4416" t="str">
            <v>Still Red</v>
          </cell>
          <cell r="M4416" t="str">
            <v>Good</v>
          </cell>
          <cell r="N4416">
            <v>165.67330000000001</v>
          </cell>
          <cell r="O4416">
            <v>71.25</v>
          </cell>
        </row>
        <row r="4417">
          <cell r="B4417">
            <v>29226</v>
          </cell>
          <cell r="C4417" t="str">
            <v>JOMARD BOURG BLANC 75X6</v>
          </cell>
          <cell r="D4417" t="str">
            <v>Bourgogne Chardonnay, Jomard, Pierre Dupond</v>
          </cell>
          <cell r="E4417" t="str">
            <v>EA</v>
          </cell>
          <cell r="F4417">
            <v>6</v>
          </cell>
          <cell r="G4417" t="str">
            <v>75 cl x 6</v>
          </cell>
          <cell r="H4417" t="str">
            <v>U</v>
          </cell>
          <cell r="I4417" t="str">
            <v>France</v>
          </cell>
          <cell r="J4417" t="str">
            <v>France</v>
          </cell>
          <cell r="K4417" t="str">
            <v>Burgundy</v>
          </cell>
          <cell r="L4417" t="str">
            <v>Still White</v>
          </cell>
          <cell r="M4417" t="str">
            <v>Better</v>
          </cell>
          <cell r="N4417">
            <v>7.3349000000000002</v>
          </cell>
          <cell r="O4417">
            <v>2.6718999999999999</v>
          </cell>
        </row>
        <row r="4418">
          <cell r="B4418">
            <v>29227</v>
          </cell>
          <cell r="C4418" t="str">
            <v>JOMARD BOURG ROUGE 75X6</v>
          </cell>
          <cell r="D4418" t="str">
            <v>Bourgogne Pinot Noir, Jomard, Pierre Dupond</v>
          </cell>
          <cell r="E4418" t="str">
            <v>EA</v>
          </cell>
          <cell r="F4418">
            <v>6</v>
          </cell>
          <cell r="G4418" t="str">
            <v>75 cl x 6</v>
          </cell>
          <cell r="H4418" t="str">
            <v>U</v>
          </cell>
          <cell r="I4418" t="str">
            <v>France</v>
          </cell>
          <cell r="J4418" t="str">
            <v>France</v>
          </cell>
          <cell r="K4418" t="str">
            <v>Burgundy</v>
          </cell>
          <cell r="L4418" t="str">
            <v>Still Red</v>
          </cell>
          <cell r="M4418" t="str">
            <v>Better</v>
          </cell>
          <cell r="N4418">
            <v>9.0593000000000004</v>
          </cell>
          <cell r="O4418">
            <v>2.6718999999999999</v>
          </cell>
        </row>
        <row r="4419">
          <cell r="B4419">
            <v>37047</v>
          </cell>
          <cell r="C4419" t="str">
            <v>DUPOND BEAUJOLAIS NOUVEAU 75X6</v>
          </cell>
          <cell r="D4419" t="str">
            <v>Beaujolais Nouveau, Pierre Dupond</v>
          </cell>
          <cell r="E4419" t="str">
            <v>CS</v>
          </cell>
          <cell r="F4419">
            <v>1</v>
          </cell>
          <cell r="G4419" t="str">
            <v>75 cl x 6</v>
          </cell>
          <cell r="H4419" t="str">
            <v>U</v>
          </cell>
          <cell r="I4419" t="str">
            <v>France</v>
          </cell>
          <cell r="J4419" t="str">
            <v>France</v>
          </cell>
          <cell r="K4419" t="str">
            <v>Burgundy</v>
          </cell>
          <cell r="L4419" t="str">
            <v>Still Red</v>
          </cell>
          <cell r="M4419" t="str">
            <v>Good</v>
          </cell>
          <cell r="N4419">
            <v>28.376799999999999</v>
          </cell>
          <cell r="O4419">
            <v>16.031300000000002</v>
          </cell>
        </row>
        <row r="4420">
          <cell r="B4420">
            <v>46659</v>
          </cell>
          <cell r="C4420" t="str">
            <v>DUPOND BEAUJOLAIS NOUV 24 75X6</v>
          </cell>
          <cell r="D4420" t="str">
            <v>Beaujolais Nouveau, Pierre Dupond 2024</v>
          </cell>
          <cell r="E4420" t="str">
            <v>CS</v>
          </cell>
          <cell r="F4420">
            <v>1</v>
          </cell>
          <cell r="G4420" t="str">
            <v>75 cl x 6</v>
          </cell>
          <cell r="H4420" t="str">
            <v>S</v>
          </cell>
          <cell r="I4420" t="str">
            <v>France</v>
          </cell>
          <cell r="J4420" t="str">
            <v>France</v>
          </cell>
          <cell r="K4420" t="str">
            <v>Burgundy</v>
          </cell>
          <cell r="L4420" t="str">
            <v>Still Red</v>
          </cell>
          <cell r="M4420" t="str">
            <v>Good</v>
          </cell>
          <cell r="N4420">
            <v>29.2608</v>
          </cell>
          <cell r="O4420">
            <v>16.031300000000002</v>
          </cell>
        </row>
        <row r="4421">
          <cell r="B4421">
            <v>74668</v>
          </cell>
          <cell r="C4421" t="str">
            <v>FW CH SIGALAS RABAUD01 37.5X24</v>
          </cell>
          <cell r="D4421" t="str">
            <v>Chateau Sigalas Rabaud Sauternes 2001 (Handpicked Only)</v>
          </cell>
          <cell r="E4421" t="str">
            <v>EA</v>
          </cell>
          <cell r="F4421">
            <v>24</v>
          </cell>
          <cell r="G4421" t="str">
            <v>37.5 cl x 24</v>
          </cell>
          <cell r="H4421" t="str">
            <v>U</v>
          </cell>
          <cell r="I4421" t="str">
            <v>France</v>
          </cell>
          <cell r="J4421" t="str">
            <v>France</v>
          </cell>
          <cell r="K4421" t="str">
            <v>Bordeaux</v>
          </cell>
          <cell r="M4421" t="str">
            <v>Fine Wine</v>
          </cell>
          <cell r="N4421">
            <v>19.252500000000001</v>
          </cell>
          <cell r="O4421">
            <v>1.3359000000000001</v>
          </cell>
        </row>
        <row r="4422">
          <cell r="B4422">
            <v>74669</v>
          </cell>
          <cell r="C4422" t="str">
            <v>FW CHATEAU SUDUIRAUT01 37.5X24</v>
          </cell>
          <cell r="D4422" t="str">
            <v>Chateau Suduiraut Sauternes 2001 (Handpicked Only)</v>
          </cell>
          <cell r="E4422" t="str">
            <v>EA</v>
          </cell>
          <cell r="F4422">
            <v>24</v>
          </cell>
          <cell r="G4422" t="str">
            <v>37.5 cl x 24</v>
          </cell>
          <cell r="H4422" t="str">
            <v>U</v>
          </cell>
          <cell r="I4422" t="str">
            <v>France</v>
          </cell>
          <cell r="J4422" t="str">
            <v>France</v>
          </cell>
          <cell r="K4422" t="str">
            <v>Bordeaux</v>
          </cell>
          <cell r="M4422" t="str">
            <v>Fine Wine</v>
          </cell>
          <cell r="N4422">
            <v>31.127500000000001</v>
          </cell>
          <cell r="O4422">
            <v>1.3359000000000001</v>
          </cell>
        </row>
        <row r="4423">
          <cell r="B4423">
            <v>43837</v>
          </cell>
          <cell r="C4423" t="str">
            <v>FW CH MONTROSED 09 75X12</v>
          </cell>
          <cell r="D4423" t="str">
            <v>Chateau Montrose 2009 (Handpicked hotels only)</v>
          </cell>
          <cell r="E4423" t="str">
            <v>EA</v>
          </cell>
          <cell r="F4423">
            <v>12</v>
          </cell>
          <cell r="G4423" t="str">
            <v>75 cl x 12</v>
          </cell>
          <cell r="H4423" t="str">
            <v>U</v>
          </cell>
          <cell r="I4423" t="str">
            <v>France</v>
          </cell>
          <cell r="J4423" t="str">
            <v>France</v>
          </cell>
          <cell r="K4423" t="str">
            <v>Bordeaux</v>
          </cell>
          <cell r="M4423" t="str">
            <v>Fine Wine</v>
          </cell>
          <cell r="N4423">
            <v>200.1377</v>
          </cell>
          <cell r="O4423">
            <v>2.6718999999999999</v>
          </cell>
        </row>
        <row r="4424">
          <cell r="B4424">
            <v>74666</v>
          </cell>
          <cell r="C4424" t="str">
            <v>FW CHATEAU BOSCAUT 00 75x12</v>
          </cell>
          <cell r="D4424" t="str">
            <v>Chateau Boscaut Pessac Leognan 2000 (Handpicked Only)</v>
          </cell>
          <cell r="E4424" t="str">
            <v>EA</v>
          </cell>
          <cell r="F4424">
            <v>12</v>
          </cell>
          <cell r="G4424" t="str">
            <v>75 cl x 12</v>
          </cell>
          <cell r="H4424" t="str">
            <v>U</v>
          </cell>
          <cell r="I4424" t="str">
            <v>France</v>
          </cell>
          <cell r="J4424" t="str">
            <v>France</v>
          </cell>
          <cell r="K4424" t="str">
            <v>Bordeaux</v>
          </cell>
          <cell r="M4424" t="str">
            <v>Fine Wine</v>
          </cell>
          <cell r="N4424">
            <v>25.124099999999999</v>
          </cell>
          <cell r="O4424">
            <v>2.6718999999999999</v>
          </cell>
        </row>
        <row r="4425">
          <cell r="B4425">
            <v>74672</v>
          </cell>
          <cell r="C4425" t="str">
            <v>FW LES AROMES DE PAVIE09 75X12</v>
          </cell>
          <cell r="D4425" t="str">
            <v>Les Aromes de Pavie St Emilion Grand Cru 2009 (Handpicked Only)</v>
          </cell>
          <cell r="E4425" t="str">
            <v>EA</v>
          </cell>
          <cell r="F4425">
            <v>12</v>
          </cell>
          <cell r="G4425" t="str">
            <v>75 cl x 12</v>
          </cell>
          <cell r="H4425" t="str">
            <v>U</v>
          </cell>
          <cell r="I4425" t="str">
            <v>France</v>
          </cell>
          <cell r="J4425" t="str">
            <v>France</v>
          </cell>
          <cell r="K4425" t="str">
            <v>Bordeaux</v>
          </cell>
          <cell r="M4425" t="str">
            <v>Fine Wine</v>
          </cell>
          <cell r="N4425">
            <v>60.1614</v>
          </cell>
          <cell r="O4425">
            <v>2.6718999999999999</v>
          </cell>
        </row>
        <row r="4426">
          <cell r="B4426">
            <v>74674</v>
          </cell>
          <cell r="C4426" t="str">
            <v>FW CNDP CLOS DES PAPE 10 75X12</v>
          </cell>
          <cell r="D4426" t="str">
            <v>Chateauneuf du Pape Rouge Clos des Papes 2010 (Handpicked Only)</v>
          </cell>
          <cell r="E4426" t="str">
            <v>EA</v>
          </cell>
          <cell r="F4426">
            <v>12</v>
          </cell>
          <cell r="G4426" t="str">
            <v>75 cl x 12</v>
          </cell>
          <cell r="H4426" t="str">
            <v>U</v>
          </cell>
          <cell r="I4426" t="str">
            <v>France</v>
          </cell>
          <cell r="J4426" t="str">
            <v>France</v>
          </cell>
          <cell r="K4426" t="str">
            <v>Rhône Valley</v>
          </cell>
          <cell r="M4426" t="str">
            <v>Fine Wine</v>
          </cell>
          <cell r="N4426">
            <v>91.804400000000001</v>
          </cell>
          <cell r="O4426">
            <v>2.6718999999999999</v>
          </cell>
        </row>
        <row r="4427">
          <cell r="B4427">
            <v>74675</v>
          </cell>
          <cell r="C4427" t="str">
            <v>CHATEAU MONTROSE 10 75X12</v>
          </cell>
          <cell r="D4427" t="str">
            <v>Chateau Montrose St Estephe 2010 (Handpicked Only)</v>
          </cell>
          <cell r="E4427" t="str">
            <v>EA</v>
          </cell>
          <cell r="F4427">
            <v>12</v>
          </cell>
          <cell r="G4427" t="str">
            <v>75 cl x 12</v>
          </cell>
          <cell r="H4427" t="str">
            <v>Z</v>
          </cell>
          <cell r="I4427" t="str">
            <v>France</v>
          </cell>
          <cell r="J4427" t="str">
            <v>France</v>
          </cell>
          <cell r="K4427" t="str">
            <v>Bordeaux</v>
          </cell>
          <cell r="M4427" t="str">
            <v>Fine Wine</v>
          </cell>
          <cell r="N4427">
            <v>137.6377</v>
          </cell>
          <cell r="O4427">
            <v>2.6718999999999999</v>
          </cell>
        </row>
        <row r="4428">
          <cell r="B4428">
            <v>74676</v>
          </cell>
          <cell r="C4428" t="str">
            <v>FW NSG AUX THOREY 14 75X12</v>
          </cell>
          <cell r="D4428" t="str">
            <v>Nuits St Georges PC aux Thorey 2014 (Handpicked Only)</v>
          </cell>
          <cell r="E4428" t="str">
            <v>EA</v>
          </cell>
          <cell r="F4428">
            <v>12</v>
          </cell>
          <cell r="G4428" t="str">
            <v>75 cl x 12</v>
          </cell>
          <cell r="H4428" t="str">
            <v>U</v>
          </cell>
          <cell r="I4428" t="str">
            <v>France</v>
          </cell>
          <cell r="J4428" t="str">
            <v>France</v>
          </cell>
          <cell r="K4428" t="str">
            <v>Burgundy</v>
          </cell>
          <cell r="M4428" t="str">
            <v>Fine Wine</v>
          </cell>
          <cell r="N4428">
            <v>45.790799999999997</v>
          </cell>
          <cell r="O4428">
            <v>2.6718999999999999</v>
          </cell>
        </row>
        <row r="4429">
          <cell r="B4429">
            <v>74677</v>
          </cell>
          <cell r="C4429" t="str">
            <v>FW CONDRIEU LA DORIANE15 75X12</v>
          </cell>
          <cell r="D4429" t="str">
            <v>Condrieu la Doriane 2015 (Handpicked Only)</v>
          </cell>
          <cell r="E4429" t="str">
            <v>EA</v>
          </cell>
          <cell r="F4429">
            <v>12</v>
          </cell>
          <cell r="G4429" t="str">
            <v>75 cl x 12</v>
          </cell>
          <cell r="H4429" t="str">
            <v>U</v>
          </cell>
          <cell r="I4429" t="str">
            <v>France</v>
          </cell>
          <cell r="J4429" t="str">
            <v>France</v>
          </cell>
          <cell r="K4429" t="str">
            <v>Rhône Valley</v>
          </cell>
          <cell r="M4429" t="str">
            <v>Fine Wine</v>
          </cell>
          <cell r="N4429">
            <v>83.457400000000007</v>
          </cell>
          <cell r="O4429">
            <v>2.6718999999999999</v>
          </cell>
        </row>
        <row r="4430">
          <cell r="B4430">
            <v>74766</v>
          </cell>
          <cell r="C4430" t="str">
            <v>FW CHATEAU FOMBRAUGE 00 75X12</v>
          </cell>
          <cell r="D4430" t="str">
            <v>Chateau Fombrauge St Emilion Grand Cru 2000 (Handpicked Only)</v>
          </cell>
          <cell r="E4430" t="str">
            <v>EA</v>
          </cell>
          <cell r="F4430">
            <v>12</v>
          </cell>
          <cell r="G4430" t="str">
            <v>75 cl x 12</v>
          </cell>
          <cell r="H4430" t="str">
            <v>U</v>
          </cell>
          <cell r="I4430" t="str">
            <v>France</v>
          </cell>
          <cell r="J4430" t="str">
            <v>France</v>
          </cell>
          <cell r="K4430" t="str">
            <v>Bordeaux</v>
          </cell>
          <cell r="L4430" t="str">
            <v>Still Red</v>
          </cell>
          <cell r="M4430" t="str">
            <v>Fine Wine</v>
          </cell>
          <cell r="N4430">
            <v>30.137699999999999</v>
          </cell>
          <cell r="O4430">
            <v>2.6718999999999999</v>
          </cell>
        </row>
        <row r="4431">
          <cell r="B4431">
            <v>43836</v>
          </cell>
          <cell r="C4431" t="str">
            <v>FW CONDRIEU LES AYGETS 09 75X6</v>
          </cell>
          <cell r="D4431" t="str">
            <v>Condrieu Les Aygets Yves Cuilleron 2009 (Handpicked only)</v>
          </cell>
          <cell r="E4431" t="str">
            <v>EA</v>
          </cell>
          <cell r="F4431">
            <v>6</v>
          </cell>
          <cell r="G4431" t="str">
            <v>75 cl x 6</v>
          </cell>
          <cell r="H4431" t="str">
            <v>U</v>
          </cell>
          <cell r="I4431" t="str">
            <v>France</v>
          </cell>
          <cell r="J4431" t="str">
            <v>France</v>
          </cell>
          <cell r="K4431" t="str">
            <v>Rhone</v>
          </cell>
          <cell r="M4431" t="str">
            <v>Fine Wine</v>
          </cell>
          <cell r="N4431">
            <v>56.2241</v>
          </cell>
          <cell r="O4431">
            <v>2.6718999999999999</v>
          </cell>
        </row>
        <row r="4432">
          <cell r="B4432">
            <v>43838</v>
          </cell>
          <cell r="C4432" t="str">
            <v>FW NUITS ST GE RONCIERS09 75X6</v>
          </cell>
          <cell r="D4432" t="str">
            <v>Nuits St George Roncieres 2009 (Handpicked only)</v>
          </cell>
          <cell r="E4432" t="str">
            <v>EA</v>
          </cell>
          <cell r="F4432">
            <v>6</v>
          </cell>
          <cell r="G4432" t="str">
            <v>75 cl x 6</v>
          </cell>
          <cell r="H4432" t="str">
            <v>U</v>
          </cell>
          <cell r="I4432" t="str">
            <v>France</v>
          </cell>
          <cell r="J4432" t="str">
            <v>France</v>
          </cell>
          <cell r="K4432" t="str">
            <v>Rhone</v>
          </cell>
          <cell r="M4432" t="str">
            <v>Fine Wine</v>
          </cell>
          <cell r="N4432">
            <v>93.224100000000007</v>
          </cell>
          <cell r="O4432">
            <v>2.6718999999999999</v>
          </cell>
        </row>
        <row r="4433">
          <cell r="B4433">
            <v>74670</v>
          </cell>
          <cell r="C4433" t="str">
            <v>FW L ROEDERER CRISTAL 04 75X6</v>
          </cell>
          <cell r="D4433" t="str">
            <v>Louis Roederer Cristal 2004 (Handpicked Only)</v>
          </cell>
          <cell r="E4433" t="str">
            <v>EA</v>
          </cell>
          <cell r="F4433">
            <v>6</v>
          </cell>
          <cell r="G4433" t="str">
            <v>75 cl x 6</v>
          </cell>
          <cell r="H4433" t="str">
            <v>U</v>
          </cell>
          <cell r="I4433" t="str">
            <v>France</v>
          </cell>
          <cell r="J4433" t="str">
            <v>France</v>
          </cell>
          <cell r="K4433" t="str">
            <v>Champagne</v>
          </cell>
          <cell r="L4433" t="str">
            <v>Champagne White</v>
          </cell>
          <cell r="M4433" t="str">
            <v>Fine Wine</v>
          </cell>
          <cell r="N4433">
            <v>162.6968</v>
          </cell>
          <cell r="O4433">
            <v>2.6718999999999999</v>
          </cell>
        </row>
        <row r="4434">
          <cell r="B4434">
            <v>74671</v>
          </cell>
          <cell r="C4434" t="str">
            <v>FW BOLLINGER GD ANE RSE04 75X6</v>
          </cell>
          <cell r="D4434" t="str">
            <v>Bollinger Grande Annee Rose 2004 (Handpicked Only)</v>
          </cell>
          <cell r="E4434" t="str">
            <v>EA</v>
          </cell>
          <cell r="F4434">
            <v>6</v>
          </cell>
          <cell r="G4434" t="str">
            <v>75 cl x 6</v>
          </cell>
          <cell r="H4434" t="str">
            <v>U</v>
          </cell>
          <cell r="I4434" t="str">
            <v>France</v>
          </cell>
          <cell r="J4434" t="str">
            <v>France</v>
          </cell>
          <cell r="K4434" t="str">
            <v>Champagne</v>
          </cell>
          <cell r="L4434" t="str">
            <v>Sparkling Rose</v>
          </cell>
          <cell r="M4434" t="str">
            <v>Fine Wine</v>
          </cell>
          <cell r="N4434">
            <v>146.89080000000001</v>
          </cell>
          <cell r="O4434">
            <v>2.6718999999999999</v>
          </cell>
        </row>
        <row r="4435">
          <cell r="B4435">
            <v>74673</v>
          </cell>
          <cell r="C4435" t="str">
            <v>FW CASANOVA DI NERI BRN10 75X6</v>
          </cell>
          <cell r="D4435" t="str">
            <v>Casanova di Neri Brunello di Montalcino Tenuta Nuova 2010 (Handpicked Only)</v>
          </cell>
          <cell r="E4435" t="str">
            <v>EA</v>
          </cell>
          <cell r="F4435">
            <v>6</v>
          </cell>
          <cell r="G4435" t="str">
            <v>75 cl x 6</v>
          </cell>
          <cell r="H4435" t="str">
            <v>U</v>
          </cell>
          <cell r="I4435" t="str">
            <v>Italy</v>
          </cell>
          <cell r="J4435" t="str">
            <v>Italy</v>
          </cell>
          <cell r="K4435" t="str">
            <v>Toscana</v>
          </cell>
          <cell r="L4435" t="str">
            <v>Still Red</v>
          </cell>
          <cell r="M4435" t="str">
            <v>Fine Wine</v>
          </cell>
          <cell r="N4435">
            <v>140.5574</v>
          </cell>
          <cell r="O4435">
            <v>2.6718999999999999</v>
          </cell>
        </row>
        <row r="4436">
          <cell r="B4436">
            <v>74797</v>
          </cell>
          <cell r="C4436" t="str">
            <v>FW CHATEAU MONTROSE 10 75X6</v>
          </cell>
          <cell r="D4436" t="str">
            <v>Chateau Montrose St Estephe 2010 (Handpicked Only)</v>
          </cell>
          <cell r="E4436" t="str">
            <v>EA</v>
          </cell>
          <cell r="F4436">
            <v>6</v>
          </cell>
          <cell r="G4436" t="str">
            <v>75 cl x 6</v>
          </cell>
          <cell r="H4436" t="str">
            <v>U</v>
          </cell>
          <cell r="I4436" t="str">
            <v>France</v>
          </cell>
          <cell r="J4436" t="str">
            <v>France</v>
          </cell>
          <cell r="K4436" t="str">
            <v>Bordeaux</v>
          </cell>
          <cell r="M4436" t="str">
            <v>Fine Wine</v>
          </cell>
          <cell r="N4436">
            <v>137.63810000000001</v>
          </cell>
          <cell r="O4436">
            <v>2.6718999999999999</v>
          </cell>
        </row>
        <row r="4437">
          <cell r="B4437">
            <v>46559</v>
          </cell>
          <cell r="C4437" t="str">
            <v>ORG MOURAZ TINTO 21 75X6</v>
          </cell>
          <cell r="D4437" t="str">
            <v>Casa de Mouraz Organic Red 2021</v>
          </cell>
          <cell r="E4437" t="str">
            <v>EA</v>
          </cell>
          <cell r="F4437">
            <v>6</v>
          </cell>
          <cell r="G4437" t="str">
            <v>75 cl x 6</v>
          </cell>
          <cell r="H4437" t="str">
            <v>S</v>
          </cell>
          <cell r="I4437" t="str">
            <v>Portugal</v>
          </cell>
          <cell r="J4437" t="str">
            <v>Portugal</v>
          </cell>
          <cell r="K4437" t="str">
            <v>Dao</v>
          </cell>
          <cell r="L4437" t="str">
            <v>Still Red</v>
          </cell>
          <cell r="M4437" t="str">
            <v>Best</v>
          </cell>
          <cell r="N4437">
            <v>5.6041999999999996</v>
          </cell>
          <cell r="O4437">
            <v>2.6718999999999999</v>
          </cell>
        </row>
        <row r="4438">
          <cell r="B4438">
            <v>46560</v>
          </cell>
          <cell r="C4438" t="str">
            <v>ORG MOURAZ ENCRUZADO 22 75X6</v>
          </cell>
          <cell r="D4438" t="str">
            <v>Casa de Mouraz Encruzado Organic Blanc 2022</v>
          </cell>
          <cell r="E4438" t="str">
            <v>EA</v>
          </cell>
          <cell r="F4438">
            <v>6</v>
          </cell>
          <cell r="G4438" t="str">
            <v>75 cl x 6</v>
          </cell>
          <cell r="H4438" t="str">
            <v>S</v>
          </cell>
          <cell r="I4438" t="str">
            <v>Portugal</v>
          </cell>
          <cell r="J4438" t="str">
            <v>Portugal</v>
          </cell>
          <cell r="K4438" t="str">
            <v>Dao</v>
          </cell>
          <cell r="L4438" t="str">
            <v>Still White</v>
          </cell>
          <cell r="M4438" t="str">
            <v>Best</v>
          </cell>
          <cell r="N4438">
            <v>7.1177999999999999</v>
          </cell>
          <cell r="O4438">
            <v>2.6718999999999999</v>
          </cell>
        </row>
        <row r="4439">
          <cell r="B4439">
            <v>75311</v>
          </cell>
          <cell r="C4439" t="str">
            <v>ORG MOURAZ CLARETE 75X6</v>
          </cell>
          <cell r="D4439" t="str">
            <v xml:space="preserve">Casa de Mouraz Organic Clarete 2019
</v>
          </cell>
          <cell r="E4439" t="str">
            <v>EA</v>
          </cell>
          <cell r="F4439">
            <v>6</v>
          </cell>
          <cell r="G4439" t="str">
            <v>75 cl x 6</v>
          </cell>
          <cell r="H4439" t="str">
            <v>U</v>
          </cell>
          <cell r="I4439" t="str">
            <v>Portugal</v>
          </cell>
          <cell r="J4439" t="str">
            <v>Portugal</v>
          </cell>
          <cell r="K4439" t="str">
            <v>Dao</v>
          </cell>
          <cell r="L4439" t="str">
            <v>Still Red</v>
          </cell>
          <cell r="M4439" t="str">
            <v>Best</v>
          </cell>
          <cell r="N4439">
            <v>5.5881999999999996</v>
          </cell>
          <cell r="O4439">
            <v>2.6718999999999999</v>
          </cell>
        </row>
        <row r="4440">
          <cell r="B4440">
            <v>75312</v>
          </cell>
          <cell r="C4440" t="str">
            <v>ORG MOURAZ ENCRUZADO 19 75X6</v>
          </cell>
          <cell r="D4440" t="str">
            <v xml:space="preserve">Casa de Mouraz Encruzado Organic Blanc 2019
</v>
          </cell>
          <cell r="E4440" t="str">
            <v>EA</v>
          </cell>
          <cell r="F4440">
            <v>6</v>
          </cell>
          <cell r="G4440" t="str">
            <v>75 cl x 6</v>
          </cell>
          <cell r="H4440" t="str">
            <v>U</v>
          </cell>
          <cell r="I4440" t="str">
            <v>Portugal</v>
          </cell>
          <cell r="J4440" t="str">
            <v>Portugal</v>
          </cell>
          <cell r="K4440" t="str">
            <v>Dao</v>
          </cell>
          <cell r="L4440" t="str">
            <v>Still White</v>
          </cell>
          <cell r="M4440" t="str">
            <v>Best</v>
          </cell>
          <cell r="N4440">
            <v>7.0970000000000004</v>
          </cell>
          <cell r="O4440">
            <v>2.6718999999999999</v>
          </cell>
        </row>
        <row r="4441">
          <cell r="B4441">
            <v>75313</v>
          </cell>
          <cell r="C4441" t="str">
            <v>ORG MOURAZ JAEN 75X6</v>
          </cell>
          <cell r="D4441" t="str">
            <v xml:space="preserve">Casa de Mouraz Organic Jaen 2018
</v>
          </cell>
          <cell r="E4441" t="str">
            <v>EA</v>
          </cell>
          <cell r="F4441">
            <v>6</v>
          </cell>
          <cell r="G4441" t="str">
            <v>75 cl x 6</v>
          </cell>
          <cell r="H4441" t="str">
            <v>S</v>
          </cell>
          <cell r="I4441" t="str">
            <v>Portugal</v>
          </cell>
          <cell r="J4441" t="str">
            <v>Portugal</v>
          </cell>
          <cell r="K4441" t="str">
            <v>Dao</v>
          </cell>
          <cell r="L4441" t="str">
            <v>Still Red</v>
          </cell>
          <cell r="M4441" t="str">
            <v>Better</v>
          </cell>
          <cell r="N4441">
            <v>7.0970000000000004</v>
          </cell>
          <cell r="O4441">
            <v>2.6718999999999999</v>
          </cell>
        </row>
        <row r="4442">
          <cell r="B4442">
            <v>75314</v>
          </cell>
          <cell r="C4442" t="str">
            <v>ORG MOURAZ TINTO 16 75X6</v>
          </cell>
          <cell r="D4442" t="str">
            <v xml:space="preserve">Casa de Mouraz Organic Red 2016
</v>
          </cell>
          <cell r="E4442" t="str">
            <v>EA</v>
          </cell>
          <cell r="F4442">
            <v>6</v>
          </cell>
          <cell r="G4442" t="str">
            <v>75 cl x 6</v>
          </cell>
          <cell r="H4442" t="str">
            <v>U</v>
          </cell>
          <cell r="I4442" t="str">
            <v>Portugal</v>
          </cell>
          <cell r="J4442" t="str">
            <v>Portugal</v>
          </cell>
          <cell r="K4442" t="str">
            <v>Dao</v>
          </cell>
          <cell r="L4442" t="str">
            <v>Still Red</v>
          </cell>
          <cell r="M4442" t="str">
            <v>Best</v>
          </cell>
          <cell r="N4442">
            <v>5.5881999999999996</v>
          </cell>
          <cell r="O4442">
            <v>2.6718999999999999</v>
          </cell>
        </row>
        <row r="4443">
          <cell r="B4443">
            <v>75315</v>
          </cell>
          <cell r="C4443" t="str">
            <v>ORG MOURAZ BRANCO 75X6</v>
          </cell>
          <cell r="D4443" t="str">
            <v xml:space="preserve">Casa de Mouraz Organic White 2019
</v>
          </cell>
          <cell r="E4443" t="str">
            <v>EA</v>
          </cell>
          <cell r="F4443">
            <v>6</v>
          </cell>
          <cell r="G4443" t="str">
            <v>75 cl x 6</v>
          </cell>
          <cell r="H4443" t="str">
            <v>S</v>
          </cell>
          <cell r="I4443" t="str">
            <v>Portugal</v>
          </cell>
          <cell r="J4443" t="str">
            <v>Portugal</v>
          </cell>
          <cell r="K4443" t="str">
            <v>Dao</v>
          </cell>
          <cell r="L4443" t="str">
            <v>Still White</v>
          </cell>
          <cell r="M4443" t="str">
            <v>Best</v>
          </cell>
          <cell r="N4443">
            <v>5.5881999999999996</v>
          </cell>
          <cell r="O4443">
            <v>2.6718999999999999</v>
          </cell>
        </row>
        <row r="4444">
          <cell r="B4444">
            <v>71108</v>
          </cell>
          <cell r="C4444" t="str">
            <v>FLM GRAN SYRAH 14 75X6</v>
          </cell>
          <cell r="D4444" t="str">
            <v>FLM Gran Syrah 2014</v>
          </cell>
          <cell r="E4444" t="str">
            <v>EA</v>
          </cell>
          <cell r="F4444">
            <v>6</v>
          </cell>
          <cell r="G4444" t="str">
            <v>75 cl x 6</v>
          </cell>
          <cell r="H4444" t="str">
            <v>U</v>
          </cell>
          <cell r="I4444" t="str">
            <v>Argentina</v>
          </cell>
          <cell r="J4444" t="str">
            <v>Argentina</v>
          </cell>
          <cell r="K4444" t="str">
            <v>San Juan</v>
          </cell>
          <cell r="M4444" t="str">
            <v>Best</v>
          </cell>
          <cell r="N4444">
            <v>6.9504999999999999</v>
          </cell>
          <cell r="O4444">
            <v>2.6718999999999999</v>
          </cell>
        </row>
        <row r="4445">
          <cell r="B4445">
            <v>46537</v>
          </cell>
          <cell r="C4445" t="str">
            <v>CROIX BNIS PHELAN SEGUR18 75X6</v>
          </cell>
          <cell r="D4445" t="str">
            <v>La Croix Bonis de Chateau Phelan Segur St-Estephe 2018</v>
          </cell>
          <cell r="E4445" t="str">
            <v>EA</v>
          </cell>
          <cell r="F4445">
            <v>6</v>
          </cell>
          <cell r="G4445" t="str">
            <v>75 cl x 6</v>
          </cell>
          <cell r="H4445" t="str">
            <v>S</v>
          </cell>
          <cell r="I4445" t="str">
            <v>France</v>
          </cell>
          <cell r="J4445" t="str">
            <v>France</v>
          </cell>
          <cell r="K4445" t="str">
            <v>Bordeaux</v>
          </cell>
          <cell r="M4445" t="str">
            <v>Limited Allocation</v>
          </cell>
          <cell r="N4445">
            <v>9.7164000000000001</v>
          </cell>
          <cell r="O4445">
            <v>2.6718999999999999</v>
          </cell>
        </row>
        <row r="4446">
          <cell r="B4446">
            <v>73792</v>
          </cell>
          <cell r="C4446" t="str">
            <v>CROIX BNIS PHELAN SEGUR15 75X6</v>
          </cell>
          <cell r="D4446" t="str">
            <v>La Croix Bonis de Chateau Phelan Segur St-Estephe 2015</v>
          </cell>
          <cell r="E4446" t="str">
            <v>EA</v>
          </cell>
          <cell r="F4446">
            <v>6</v>
          </cell>
          <cell r="G4446" t="str">
            <v>75 cl x 6</v>
          </cell>
          <cell r="H4446" t="str">
            <v>U</v>
          </cell>
          <cell r="I4446" t="str">
            <v>France</v>
          </cell>
          <cell r="J4446" t="str">
            <v>France</v>
          </cell>
          <cell r="K4446" t="str">
            <v>Bordeaux</v>
          </cell>
          <cell r="M4446" t="str">
            <v>Best</v>
          </cell>
          <cell r="N4446">
            <v>9.7802000000000007</v>
          </cell>
          <cell r="O4446">
            <v>2.6718999999999999</v>
          </cell>
        </row>
        <row r="4447">
          <cell r="B4447">
            <v>76394</v>
          </cell>
          <cell r="C4447" t="str">
            <v>CROIX BNIS PHELAN SEGUR16 75X6</v>
          </cell>
          <cell r="D4447" t="str">
            <v>La Croix Bonis de Chateau Phelan Segur St-Estephe 2016</v>
          </cell>
          <cell r="E4447" t="str">
            <v>EA</v>
          </cell>
          <cell r="F4447">
            <v>6</v>
          </cell>
          <cell r="G4447" t="str">
            <v>75 cl x 6</v>
          </cell>
          <cell r="H4447" t="str">
            <v>U</v>
          </cell>
          <cell r="I4447" t="str">
            <v>France</v>
          </cell>
          <cell r="J4447" t="str">
            <v>France</v>
          </cell>
          <cell r="K4447" t="str">
            <v>Bordeaux</v>
          </cell>
          <cell r="M4447" t="str">
            <v>Best</v>
          </cell>
          <cell r="N4447">
            <v>9.7748000000000008</v>
          </cell>
          <cell r="O4447">
            <v>2.6718999999999999</v>
          </cell>
        </row>
        <row r="4448">
          <cell r="B4448">
            <v>38766</v>
          </cell>
          <cell r="C4448" t="str">
            <v>FW CH LAFITE ROTHSCHLD02 75X12</v>
          </cell>
          <cell r="D4448" t="str">
            <v>Château Lafite-Rothschild 2002</v>
          </cell>
          <cell r="E4448" t="str">
            <v>EA</v>
          </cell>
          <cell r="F4448">
            <v>12</v>
          </cell>
          <cell r="G4448" t="str">
            <v>75 cl x 12</v>
          </cell>
          <cell r="H4448" t="str">
            <v>U</v>
          </cell>
          <cell r="I4448" t="str">
            <v>France</v>
          </cell>
          <cell r="J4448" t="str">
            <v>France</v>
          </cell>
          <cell r="K4448" t="str">
            <v>Bordeaux</v>
          </cell>
          <cell r="L4448" t="str">
            <v>Still Red</v>
          </cell>
          <cell r="M4448" t="str">
            <v>Fine Wine</v>
          </cell>
          <cell r="N4448">
            <v>548.37950000000001</v>
          </cell>
          <cell r="O4448">
            <v>2.6718999999999999</v>
          </cell>
        </row>
        <row r="4449">
          <cell r="B4449">
            <v>7455116</v>
          </cell>
          <cell r="C4449" t="str">
            <v>CARO MALBEC CAB SAUV 16 75X6</v>
          </cell>
          <cell r="D4449" t="str">
            <v>Caro Malbec Cabernet Sauvignon 2016</v>
          </cell>
          <cell r="E4449" t="str">
            <v>EA</v>
          </cell>
          <cell r="F4449">
            <v>6</v>
          </cell>
          <cell r="G4449" t="str">
            <v>75 cl x 6</v>
          </cell>
          <cell r="H4449" t="str">
            <v>U</v>
          </cell>
          <cell r="I4449" t="str">
            <v>Argentina</v>
          </cell>
          <cell r="J4449" t="str">
            <v>Argentina</v>
          </cell>
          <cell r="K4449" t="str">
            <v>Mendoza</v>
          </cell>
          <cell r="M4449" t="str">
            <v>Fine Wine</v>
          </cell>
          <cell r="N4449">
            <v>23.197500000000002</v>
          </cell>
          <cell r="O4449">
            <v>2.6718999999999999</v>
          </cell>
        </row>
        <row r="4450">
          <cell r="B4450">
            <v>7455117</v>
          </cell>
          <cell r="C4450" t="str">
            <v>FW CARO MALBEC CB SAUV 17 75X6</v>
          </cell>
          <cell r="D4450" t="str">
            <v>Caro Malbec Cabernet Sauvignon 2017</v>
          </cell>
          <cell r="E4450" t="str">
            <v>EA</v>
          </cell>
          <cell r="F4450">
            <v>6</v>
          </cell>
          <cell r="G4450" t="str">
            <v>75 cl x 6</v>
          </cell>
          <cell r="H4450" t="str">
            <v>U</v>
          </cell>
          <cell r="I4450" t="str">
            <v>Argentina</v>
          </cell>
          <cell r="J4450" t="str">
            <v>Argentina</v>
          </cell>
          <cell r="K4450" t="str">
            <v>Mendoza</v>
          </cell>
          <cell r="M4450" t="str">
            <v>Fine Wine</v>
          </cell>
          <cell r="N4450">
            <v>23.2241</v>
          </cell>
          <cell r="O4450">
            <v>2.6718999999999999</v>
          </cell>
        </row>
        <row r="4451">
          <cell r="B4451">
            <v>7455120</v>
          </cell>
          <cell r="C4451" t="str">
            <v>FW CARO MALBEC CB SAUV 20 75X6</v>
          </cell>
          <cell r="D4451" t="str">
            <v>Caro Malbec Cabernet Sauvignon 2020</v>
          </cell>
          <cell r="E4451" t="str">
            <v>EA</v>
          </cell>
          <cell r="F4451">
            <v>6</v>
          </cell>
          <cell r="G4451" t="str">
            <v>75 cl x 6</v>
          </cell>
          <cell r="H4451" t="str">
            <v>S</v>
          </cell>
          <cell r="I4451" t="str">
            <v>Argentina</v>
          </cell>
          <cell r="J4451" t="str">
            <v>Argentina</v>
          </cell>
          <cell r="K4451" t="str">
            <v>Mendoza</v>
          </cell>
          <cell r="L4451" t="str">
            <v>Still Red</v>
          </cell>
          <cell r="M4451" t="str">
            <v>Fine Wine</v>
          </cell>
          <cell r="N4451">
            <v>26.7242</v>
          </cell>
          <cell r="O4451">
            <v>2.6718999999999999</v>
          </cell>
        </row>
        <row r="4452">
          <cell r="B4452">
            <v>45864</v>
          </cell>
          <cell r="C4452" t="str">
            <v>FW MEU 1ER GEN LTR GRD22 75X12</v>
          </cell>
          <cell r="D4452" t="str">
            <v>Meursault 1er Cru Genevrieres Domaine Latour Giraud 2022</v>
          </cell>
          <cell r="E4452" t="str">
            <v>EA</v>
          </cell>
          <cell r="F4452">
            <v>12</v>
          </cell>
          <cell r="G4452" t="str">
            <v>75 cl x 12</v>
          </cell>
          <cell r="H4452" t="str">
            <v>S</v>
          </cell>
          <cell r="I4452" t="str">
            <v>France</v>
          </cell>
          <cell r="J4452" t="str">
            <v>France</v>
          </cell>
          <cell r="K4452" t="str">
            <v>Burgundy</v>
          </cell>
          <cell r="M4452" t="str">
            <v>Fine Wine</v>
          </cell>
          <cell r="N4452">
            <v>37.775700000000001</v>
          </cell>
          <cell r="O4452">
            <v>2.6718999999999999</v>
          </cell>
        </row>
        <row r="4453">
          <cell r="B4453">
            <v>69896</v>
          </cell>
          <cell r="C4453" t="str">
            <v>TORRE DEL GALL RESERVA 75X6</v>
          </cell>
          <cell r="D4453" t="str">
            <v>Torre del Gall Cava Brut Reserva</v>
          </cell>
          <cell r="E4453" t="str">
            <v>EA</v>
          </cell>
          <cell r="F4453">
            <v>6</v>
          </cell>
          <cell r="G4453" t="str">
            <v>75 cl x 6</v>
          </cell>
          <cell r="H4453" t="str">
            <v>U</v>
          </cell>
          <cell r="I4453" t="str">
            <v>Spain</v>
          </cell>
          <cell r="J4453" t="str">
            <v>Spain</v>
          </cell>
          <cell r="K4453" t="str">
            <v>Catalunya</v>
          </cell>
          <cell r="M4453" t="str">
            <v>Good</v>
          </cell>
          <cell r="N4453">
            <v>3.0095999999999998</v>
          </cell>
          <cell r="O4453">
            <v>2.6718999999999999</v>
          </cell>
        </row>
        <row r="4454">
          <cell r="B4454">
            <v>66237</v>
          </cell>
          <cell r="C4454" t="str">
            <v>FW CHATTEAU BERNADOTTE00 75X12</v>
          </cell>
          <cell r="D4454" t="str">
            <v>Chatteau Bernadotte 2000   Handpicked Hotels ONLY</v>
          </cell>
          <cell r="E4454" t="str">
            <v>EA</v>
          </cell>
          <cell r="F4454">
            <v>12</v>
          </cell>
          <cell r="G4454" t="str">
            <v>75 cl x 12</v>
          </cell>
          <cell r="H4454" t="str">
            <v>U</v>
          </cell>
          <cell r="I4454" t="str">
            <v>France</v>
          </cell>
          <cell r="J4454" t="str">
            <v>France</v>
          </cell>
          <cell r="K4454" t="str">
            <v>Bordeaux</v>
          </cell>
          <cell r="M4454" t="str">
            <v>Fine Wine</v>
          </cell>
          <cell r="N4454">
            <v>15.137700000000001</v>
          </cell>
          <cell r="O4454">
            <v>2.6718999999999999</v>
          </cell>
        </row>
        <row r="4455">
          <cell r="B4455">
            <v>7625419</v>
          </cell>
          <cell r="C4455" t="str">
            <v>RUMOR ROSE 19 37.5clx24</v>
          </cell>
          <cell r="D4455" t="str">
            <v>Rumor Cotes de Provence Rose 2019 37.5cl</v>
          </cell>
          <cell r="E4455" t="str">
            <v>EA</v>
          </cell>
          <cell r="F4455">
            <v>24</v>
          </cell>
          <cell r="G4455" t="str">
            <v>37.5 cl x 24</v>
          </cell>
          <cell r="H4455" t="str">
            <v>U</v>
          </cell>
          <cell r="I4455" t="str">
            <v>France</v>
          </cell>
          <cell r="J4455" t="str">
            <v>France</v>
          </cell>
          <cell r="K4455" t="str">
            <v>France</v>
          </cell>
          <cell r="L4455" t="str">
            <v>Still Rose</v>
          </cell>
          <cell r="M4455" t="str">
            <v>Best</v>
          </cell>
          <cell r="N4455">
            <v>7.6940999999999997</v>
          </cell>
          <cell r="O4455">
            <v>1.3359000000000001</v>
          </cell>
        </row>
        <row r="4456">
          <cell r="B4456">
            <v>7625420</v>
          </cell>
          <cell r="C4456" t="str">
            <v>RUMOR ROSE 20 37.5clx24</v>
          </cell>
          <cell r="D4456" t="str">
            <v>Rumor Cotes de Provence Rose 2020 37.5cl</v>
          </cell>
          <cell r="E4456" t="str">
            <v>EA</v>
          </cell>
          <cell r="F4456">
            <v>24</v>
          </cell>
          <cell r="G4456" t="str">
            <v>37.5 cl x 24</v>
          </cell>
          <cell r="H4456" t="str">
            <v>U</v>
          </cell>
          <cell r="I4456" t="str">
            <v>France</v>
          </cell>
          <cell r="J4456" t="str">
            <v>France</v>
          </cell>
          <cell r="K4456" t="str">
            <v>Provence</v>
          </cell>
          <cell r="L4456" t="str">
            <v>Still Rose</v>
          </cell>
          <cell r="M4456" t="str">
            <v>Best</v>
          </cell>
          <cell r="N4456">
            <v>6.1885000000000003</v>
          </cell>
          <cell r="O4456">
            <v>1.3359000000000001</v>
          </cell>
        </row>
        <row r="4457">
          <cell r="B4457">
            <v>7625422</v>
          </cell>
          <cell r="C4457" t="str">
            <v>RUMOR ROSE 22 37.5CLX24</v>
          </cell>
          <cell r="D4457" t="str">
            <v>Rumor Cotes de Provence Rose 2022 37.5cl</v>
          </cell>
          <cell r="E4457" t="str">
            <v>EA</v>
          </cell>
          <cell r="F4457">
            <v>24</v>
          </cell>
          <cell r="G4457" t="str">
            <v>37.5 cl x 24</v>
          </cell>
          <cell r="H4457" t="str">
            <v>U</v>
          </cell>
          <cell r="I4457" t="str">
            <v>France</v>
          </cell>
          <cell r="J4457" t="str">
            <v>France</v>
          </cell>
          <cell r="K4457" t="str">
            <v>Provence</v>
          </cell>
          <cell r="L4457" t="str">
            <v>Still Rose</v>
          </cell>
          <cell r="M4457" t="str">
            <v>Best</v>
          </cell>
          <cell r="N4457">
            <v>5.8739999999999997</v>
          </cell>
          <cell r="O4457">
            <v>1.3359000000000001</v>
          </cell>
        </row>
        <row r="4458">
          <cell r="B4458">
            <v>7625219</v>
          </cell>
          <cell r="C4458" t="str">
            <v>RUMOR ROSE 19 75X12</v>
          </cell>
          <cell r="D4458" t="str">
            <v>Rumor Cotes de Provence Rose 2019</v>
          </cell>
          <cell r="E4458" t="str">
            <v>EA</v>
          </cell>
          <cell r="F4458">
            <v>12</v>
          </cell>
          <cell r="G4458" t="str">
            <v>75 cl x 12</v>
          </cell>
          <cell r="H4458" t="str">
            <v>U</v>
          </cell>
          <cell r="I4458" t="str">
            <v>France</v>
          </cell>
          <cell r="J4458" t="str">
            <v>France</v>
          </cell>
          <cell r="K4458" t="str">
            <v>France</v>
          </cell>
          <cell r="L4458" t="str">
            <v>Still Rose</v>
          </cell>
          <cell r="M4458" t="str">
            <v>Best</v>
          </cell>
          <cell r="N4458">
            <v>14.3788</v>
          </cell>
          <cell r="O4458">
            <v>2.6718999999999999</v>
          </cell>
        </row>
        <row r="4459">
          <cell r="B4459">
            <v>7625220</v>
          </cell>
          <cell r="C4459" t="str">
            <v>RUMOR ROSE 20 75X12</v>
          </cell>
          <cell r="D4459" t="str">
            <v>Rumor Cotes de Provence Rose 2020</v>
          </cell>
          <cell r="E4459" t="str">
            <v>EA</v>
          </cell>
          <cell r="F4459">
            <v>12</v>
          </cell>
          <cell r="G4459" t="str">
            <v>75 cl x 12</v>
          </cell>
          <cell r="H4459" t="str">
            <v>U</v>
          </cell>
          <cell r="I4459" t="str">
            <v>France</v>
          </cell>
          <cell r="J4459" t="str">
            <v>France</v>
          </cell>
          <cell r="K4459" t="str">
            <v>France</v>
          </cell>
          <cell r="L4459" t="str">
            <v>Still Rose</v>
          </cell>
          <cell r="M4459" t="str">
            <v>Best</v>
          </cell>
          <cell r="N4459">
            <v>11.5466</v>
          </cell>
          <cell r="O4459">
            <v>2.6718999999999999</v>
          </cell>
        </row>
        <row r="4460">
          <cell r="B4460">
            <v>7625221</v>
          </cell>
          <cell r="C4460" t="str">
            <v>RUMOR ROSE 21 75X12</v>
          </cell>
          <cell r="D4460" t="str">
            <v>Rumor Cotes de Provence Rose 2021</v>
          </cell>
          <cell r="E4460" t="str">
            <v>EA</v>
          </cell>
          <cell r="F4460">
            <v>12</v>
          </cell>
          <cell r="G4460" t="str">
            <v>75 cl x 12</v>
          </cell>
          <cell r="H4460" t="str">
            <v>U</v>
          </cell>
          <cell r="I4460" t="str">
            <v>France</v>
          </cell>
          <cell r="J4460" t="str">
            <v>France</v>
          </cell>
          <cell r="K4460" t="str">
            <v>Provence</v>
          </cell>
          <cell r="L4460" t="str">
            <v>Still Rose</v>
          </cell>
          <cell r="M4460" t="str">
            <v>Best</v>
          </cell>
          <cell r="N4460">
            <v>11.5466</v>
          </cell>
          <cell r="O4460">
            <v>2.6718999999999999</v>
          </cell>
        </row>
        <row r="4461">
          <cell r="B4461">
            <v>4225421</v>
          </cell>
          <cell r="C4461" t="str">
            <v>RUMOR ROSE 21 75X6</v>
          </cell>
          <cell r="D4461" t="str">
            <v>Rumor Rosé Côtes de Provence 2021</v>
          </cell>
          <cell r="E4461" t="str">
            <v>EA</v>
          </cell>
          <cell r="F4461">
            <v>6</v>
          </cell>
          <cell r="G4461" t="str">
            <v>75 cl x 6</v>
          </cell>
          <cell r="H4461" t="str">
            <v>U</v>
          </cell>
          <cell r="I4461" t="str">
            <v>France</v>
          </cell>
          <cell r="J4461" t="str">
            <v>France</v>
          </cell>
          <cell r="K4461" t="str">
            <v>Provence</v>
          </cell>
          <cell r="L4461" t="str">
            <v>Still Rose</v>
          </cell>
          <cell r="M4461" t="str">
            <v>Best</v>
          </cell>
          <cell r="N4461">
            <v>11.646599999999999</v>
          </cell>
          <cell r="O4461">
            <v>2.6718999999999999</v>
          </cell>
        </row>
        <row r="4462">
          <cell r="B4462">
            <v>4225422</v>
          </cell>
          <cell r="C4462" t="str">
            <v>RUMOR ROSE 22 75X6</v>
          </cell>
          <cell r="D4462" t="str">
            <v>Rumor Rosé Côtes de Provence 2022</v>
          </cell>
          <cell r="E4462" t="str">
            <v>EA</v>
          </cell>
          <cell r="F4462">
            <v>6</v>
          </cell>
          <cell r="G4462" t="str">
            <v>75 cl x 6</v>
          </cell>
          <cell r="H4462" t="str">
            <v>U</v>
          </cell>
          <cell r="I4462" t="str">
            <v>France</v>
          </cell>
          <cell r="J4462" t="str">
            <v>France</v>
          </cell>
          <cell r="K4462" t="str">
            <v>Provence</v>
          </cell>
          <cell r="L4462" t="str">
            <v>Still Rose</v>
          </cell>
          <cell r="M4462" t="str">
            <v>Best</v>
          </cell>
          <cell r="N4462">
            <v>11.646599999999999</v>
          </cell>
          <cell r="O4462">
            <v>2.6718999999999999</v>
          </cell>
        </row>
        <row r="4463">
          <cell r="B4463">
            <v>4184019</v>
          </cell>
          <cell r="C4463" t="str">
            <v>RUMOR ROSE 19 3LX1</v>
          </cell>
          <cell r="D4463" t="str">
            <v>Rumor Cotes de Provence Rose 2019</v>
          </cell>
          <cell r="E4463" t="str">
            <v>CS</v>
          </cell>
          <cell r="F4463">
            <v>1</v>
          </cell>
          <cell r="G4463" t="str">
            <v>3 lt x 1</v>
          </cell>
          <cell r="H4463" t="str">
            <v>U</v>
          </cell>
          <cell r="I4463" t="str">
            <v>France</v>
          </cell>
          <cell r="J4463" t="str">
            <v>France</v>
          </cell>
          <cell r="K4463" t="str">
            <v>Languedoc-Roussillon</v>
          </cell>
          <cell r="L4463" t="str">
            <v>Still Rose</v>
          </cell>
          <cell r="M4463" t="str">
            <v>Best</v>
          </cell>
          <cell r="N4463">
            <v>66.116500000000002</v>
          </cell>
          <cell r="O4463">
            <v>10.6875</v>
          </cell>
        </row>
        <row r="4464">
          <cell r="B4464">
            <v>4184020</v>
          </cell>
          <cell r="C4464" t="str">
            <v>RUMOR ROSE 20 3LX1</v>
          </cell>
          <cell r="D4464" t="str">
            <v>Rumor Cotes de Provence Rose 2020</v>
          </cell>
          <cell r="E4464" t="str">
            <v>CS</v>
          </cell>
          <cell r="F4464">
            <v>1</v>
          </cell>
          <cell r="G4464" t="str">
            <v>3 lt x 1</v>
          </cell>
          <cell r="H4464" t="str">
            <v>U</v>
          </cell>
          <cell r="I4464" t="str">
            <v>France</v>
          </cell>
          <cell r="J4464" t="str">
            <v>France</v>
          </cell>
          <cell r="K4464" t="str">
            <v>Languedoc-Roussillon</v>
          </cell>
          <cell r="L4464" t="str">
            <v>Still Rose</v>
          </cell>
          <cell r="M4464" t="str">
            <v>Best</v>
          </cell>
          <cell r="N4464">
            <v>60.087699999999998</v>
          </cell>
          <cell r="O4464">
            <v>10.6875</v>
          </cell>
        </row>
        <row r="4465">
          <cell r="B4465">
            <v>4184021</v>
          </cell>
          <cell r="C4465" t="str">
            <v>RUMOR ROSE 21 3LX1</v>
          </cell>
          <cell r="D4465" t="str">
            <v>Rumor Cotes de Provence Rose 2021</v>
          </cell>
          <cell r="E4465" t="str">
            <v>CS</v>
          </cell>
          <cell r="F4465">
            <v>1</v>
          </cell>
          <cell r="G4465" t="str">
            <v>3 lt x 1</v>
          </cell>
          <cell r="H4465" t="str">
            <v>U</v>
          </cell>
          <cell r="I4465" t="str">
            <v>France</v>
          </cell>
          <cell r="J4465" t="str">
            <v>France</v>
          </cell>
          <cell r="K4465" t="str">
            <v>Provence</v>
          </cell>
          <cell r="L4465" t="str">
            <v>Still Rose</v>
          </cell>
          <cell r="M4465" t="str">
            <v>Best</v>
          </cell>
          <cell r="N4465">
            <v>60.252400000000002</v>
          </cell>
          <cell r="O4465">
            <v>10.6875</v>
          </cell>
        </row>
        <row r="4466">
          <cell r="B4466">
            <v>7625319</v>
          </cell>
          <cell r="C4466" t="str">
            <v>RUMOR ROSE 19 1.5LX6</v>
          </cell>
          <cell r="D4466" t="str">
            <v>Rumor Cotes de Provence Rose 2019</v>
          </cell>
          <cell r="E4466" t="str">
            <v>EA</v>
          </cell>
          <cell r="F4466">
            <v>6</v>
          </cell>
          <cell r="G4466" t="str">
            <v>150cl x 6</v>
          </cell>
          <cell r="H4466" t="str">
            <v>U</v>
          </cell>
          <cell r="I4466" t="str">
            <v>France</v>
          </cell>
          <cell r="J4466" t="str">
            <v>France</v>
          </cell>
          <cell r="K4466" t="str">
            <v>France</v>
          </cell>
          <cell r="L4466" t="str">
            <v>Still Rose</v>
          </cell>
          <cell r="M4466" t="str">
            <v>Best</v>
          </cell>
          <cell r="N4466">
            <v>30.770700000000001</v>
          </cell>
          <cell r="O4466">
            <v>5.3437999999999999</v>
          </cell>
        </row>
        <row r="4467">
          <cell r="B4467">
            <v>7625320</v>
          </cell>
          <cell r="C4467" t="str">
            <v>RUMOR ROSE 20 1.5LX6</v>
          </cell>
          <cell r="D4467" t="str">
            <v>Rumor Cotes de Provence Rose 2020</v>
          </cell>
          <cell r="E4467" t="str">
            <v>EA</v>
          </cell>
          <cell r="F4467">
            <v>6</v>
          </cell>
          <cell r="G4467" t="str">
            <v>150cl x 6</v>
          </cell>
          <cell r="H4467" t="str">
            <v>U</v>
          </cell>
          <cell r="I4467" t="str">
            <v>France</v>
          </cell>
          <cell r="J4467" t="str">
            <v>France</v>
          </cell>
          <cell r="K4467" t="str">
            <v>Provence</v>
          </cell>
          <cell r="L4467" t="str">
            <v>Still Rose</v>
          </cell>
          <cell r="M4467" t="str">
            <v>Best</v>
          </cell>
          <cell r="N4467">
            <v>25.753599999999999</v>
          </cell>
          <cell r="O4467">
            <v>5.3437999999999999</v>
          </cell>
        </row>
        <row r="4468">
          <cell r="B4468">
            <v>7625321</v>
          </cell>
          <cell r="C4468" t="str">
            <v>RUMOR ROSE 21 1.5LX6</v>
          </cell>
          <cell r="D4468" t="str">
            <v>Rumor Cotes de Provence Rose 2021</v>
          </cell>
          <cell r="E4468" t="str">
            <v>EA</v>
          </cell>
          <cell r="F4468">
            <v>6</v>
          </cell>
          <cell r="G4468" t="str">
            <v>150cl x 6</v>
          </cell>
          <cell r="H4468" t="str">
            <v>U</v>
          </cell>
          <cell r="I4468" t="str">
            <v>France</v>
          </cell>
          <cell r="J4468" t="str">
            <v>France</v>
          </cell>
          <cell r="K4468" t="str">
            <v>Provence</v>
          </cell>
          <cell r="L4468" t="str">
            <v>Still Rose</v>
          </cell>
          <cell r="M4468" t="str">
            <v>Best</v>
          </cell>
          <cell r="N4468">
            <v>25.753599999999999</v>
          </cell>
          <cell r="O4468">
            <v>5.3437999999999999</v>
          </cell>
        </row>
        <row r="4469">
          <cell r="B4469">
            <v>4225321</v>
          </cell>
          <cell r="C4469" t="str">
            <v>RUMOR ROSE 21 1.5LX3</v>
          </cell>
          <cell r="D4469" t="str">
            <v>Rumor Rosé Côtes de Provence 2021</v>
          </cell>
          <cell r="E4469" t="str">
            <v>EA</v>
          </cell>
          <cell r="F4469">
            <v>3</v>
          </cell>
          <cell r="G4469" t="str">
            <v>150cl x 3</v>
          </cell>
          <cell r="H4469" t="str">
            <v>U</v>
          </cell>
          <cell r="I4469" t="str">
            <v>France</v>
          </cell>
          <cell r="J4469" t="str">
            <v>France</v>
          </cell>
          <cell r="K4469" t="str">
            <v>Provence</v>
          </cell>
          <cell r="L4469" t="str">
            <v>Still Rose</v>
          </cell>
          <cell r="M4469" t="str">
            <v>Best</v>
          </cell>
          <cell r="N4469">
            <v>25.953700000000001</v>
          </cell>
          <cell r="O4469">
            <v>5.3437999999999999</v>
          </cell>
        </row>
        <row r="4470">
          <cell r="B4470">
            <v>12077</v>
          </cell>
          <cell r="C4470" t="str">
            <v>KESSELSTATT RK RIESLING 75x12</v>
          </cell>
          <cell r="D4470" t="str">
            <v>Reichsgraf von Kesselstatt RK Riesling, Mosel</v>
          </cell>
          <cell r="E4470" t="str">
            <v>EA</v>
          </cell>
          <cell r="F4470">
            <v>12</v>
          </cell>
          <cell r="G4470" t="str">
            <v>75 cl x 12</v>
          </cell>
          <cell r="H4470" t="str">
            <v>U</v>
          </cell>
          <cell r="I4470" t="str">
            <v>Germany</v>
          </cell>
          <cell r="J4470" t="str">
            <v>Germany</v>
          </cell>
          <cell r="K4470" t="str">
            <v>Mosel</v>
          </cell>
          <cell r="M4470" t="str">
            <v>Good</v>
          </cell>
          <cell r="N4470">
            <v>4.6566000000000001</v>
          </cell>
          <cell r="O4470">
            <v>1.4862</v>
          </cell>
        </row>
        <row r="4471">
          <cell r="B4471">
            <v>68329</v>
          </cell>
          <cell r="C4471" t="str">
            <v>MORITA MALBEC 75X6</v>
          </cell>
          <cell r="D4471" t="str">
            <v>Morita Malbec</v>
          </cell>
          <cell r="E4471" t="str">
            <v>EA</v>
          </cell>
          <cell r="F4471">
            <v>6</v>
          </cell>
          <cell r="G4471" t="str">
            <v>75 cl x 6</v>
          </cell>
          <cell r="H4471" t="str">
            <v>U</v>
          </cell>
          <cell r="I4471" t="str">
            <v>Argentina</v>
          </cell>
          <cell r="J4471" t="str">
            <v>Argentina</v>
          </cell>
          <cell r="K4471" t="str">
            <v>San Juan</v>
          </cell>
          <cell r="M4471" t="str">
            <v>Good</v>
          </cell>
          <cell r="N4471">
            <v>2.0156999999999998</v>
          </cell>
          <cell r="O4471">
            <v>2.6718999999999999</v>
          </cell>
        </row>
        <row r="4472">
          <cell r="B4472">
            <v>72050</v>
          </cell>
          <cell r="C4472" t="str">
            <v>DE TRAFFORD CAB SAUV 14 75X12</v>
          </cell>
          <cell r="D4472" t="str">
            <v>De Trafford Cabernet Sauvignon 2014</v>
          </cell>
          <cell r="E4472" t="str">
            <v>EA</v>
          </cell>
          <cell r="F4472">
            <v>12</v>
          </cell>
          <cell r="G4472" t="str">
            <v>75 cl x 12</v>
          </cell>
          <cell r="H4472" t="str">
            <v>U</v>
          </cell>
          <cell r="I4472" t="str">
            <v>South Africa</v>
          </cell>
          <cell r="J4472" t="str">
            <v>South Africa</v>
          </cell>
          <cell r="K4472" t="str">
            <v>Stellenbosch</v>
          </cell>
          <cell r="L4472" t="str">
            <v>Still Red</v>
          </cell>
          <cell r="M4472" t="str">
            <v>Best</v>
          </cell>
          <cell r="N4472">
            <v>11.4993</v>
          </cell>
          <cell r="O4472">
            <v>3.2063000000000001</v>
          </cell>
        </row>
        <row r="4473">
          <cell r="B4473">
            <v>72052</v>
          </cell>
          <cell r="C4473" t="str">
            <v>DE TRAFF BLUEPR SYRAH 16 75X12</v>
          </cell>
          <cell r="D4473" t="str">
            <v>De Trafford Blueprint Syrah 2016</v>
          </cell>
          <cell r="E4473" t="str">
            <v>EA</v>
          </cell>
          <cell r="F4473">
            <v>12</v>
          </cell>
          <cell r="G4473" t="str">
            <v>75 cl x 12</v>
          </cell>
          <cell r="H4473" t="str">
            <v>U</v>
          </cell>
          <cell r="I4473" t="str">
            <v>South Africa</v>
          </cell>
          <cell r="J4473" t="str">
            <v>South Africa</v>
          </cell>
          <cell r="K4473" t="str">
            <v>Stellenbosch</v>
          </cell>
          <cell r="L4473" t="str">
            <v>Still Red</v>
          </cell>
          <cell r="M4473" t="str">
            <v>Best</v>
          </cell>
          <cell r="N4473">
            <v>9.6309000000000005</v>
          </cell>
          <cell r="O4473">
            <v>2.6718999999999999</v>
          </cell>
        </row>
        <row r="4474">
          <cell r="B4474">
            <v>73868</v>
          </cell>
          <cell r="C4474" t="str">
            <v>DE TRAFFORD MERLOT 12 75X12</v>
          </cell>
          <cell r="D4474" t="str">
            <v>De Trafford Stellenbosch Merlot 2012</v>
          </cell>
          <cell r="E4474" t="str">
            <v>EA</v>
          </cell>
          <cell r="F4474">
            <v>12</v>
          </cell>
          <cell r="G4474" t="str">
            <v>75 cl x 12</v>
          </cell>
          <cell r="H4474" t="str">
            <v>U</v>
          </cell>
          <cell r="I4474" t="str">
            <v>South Africa</v>
          </cell>
          <cell r="J4474" t="str">
            <v>South Africa</v>
          </cell>
          <cell r="K4474" t="str">
            <v>Stellenbosch</v>
          </cell>
          <cell r="M4474" t="str">
            <v>Best</v>
          </cell>
          <cell r="N4474">
            <v>9.6639999999999997</v>
          </cell>
          <cell r="O4474">
            <v>2.6718999999999999</v>
          </cell>
        </row>
        <row r="4475">
          <cell r="B4475">
            <v>61276</v>
          </cell>
          <cell r="C4475" t="str">
            <v>DE TRAFFORD STRAW WINE 37.5X6</v>
          </cell>
          <cell r="D4475" t="str">
            <v>De Trafford Straw Wine 3V</v>
          </cell>
          <cell r="E4475" t="str">
            <v>EA</v>
          </cell>
          <cell r="F4475">
            <v>6</v>
          </cell>
          <cell r="G4475" t="str">
            <v>37.5 cl x 6</v>
          </cell>
          <cell r="H4475" t="str">
            <v>U</v>
          </cell>
          <cell r="I4475" t="str">
            <v>South Africa</v>
          </cell>
          <cell r="J4475" t="str">
            <v>South Africa</v>
          </cell>
          <cell r="K4475" t="str">
            <v>Stellenbosch</v>
          </cell>
          <cell r="M4475" t="str">
            <v>Best</v>
          </cell>
          <cell r="N4475">
            <v>14.3505</v>
          </cell>
          <cell r="O4475">
            <v>1.3359000000000001</v>
          </cell>
        </row>
        <row r="4476">
          <cell r="B4476">
            <v>71534</v>
          </cell>
          <cell r="C4476" t="str">
            <v>PAUL NICOLLE PT CHABLS 75X12</v>
          </cell>
          <cell r="D4476" t="str">
            <v>Domaine Paul Nicolle Petit Chablis</v>
          </cell>
          <cell r="E4476" t="str">
            <v>EA</v>
          </cell>
          <cell r="F4476">
            <v>12</v>
          </cell>
          <cell r="G4476" t="str">
            <v>75 cl x 12</v>
          </cell>
          <cell r="H4476" t="str">
            <v>U</v>
          </cell>
          <cell r="I4476" t="str">
            <v>France</v>
          </cell>
          <cell r="J4476" t="str">
            <v>France</v>
          </cell>
          <cell r="K4476" t="str">
            <v>Burgundy</v>
          </cell>
          <cell r="M4476" t="str">
            <v>Better</v>
          </cell>
          <cell r="N4476">
            <v>5.5686999999999998</v>
          </cell>
          <cell r="O4476">
            <v>2.6718999999999999</v>
          </cell>
        </row>
        <row r="4477">
          <cell r="B4477">
            <v>4145618</v>
          </cell>
          <cell r="C4477" t="str">
            <v>PAUL NICOLLE CHABLIS 18 75X12</v>
          </cell>
          <cell r="D4477" t="str">
            <v>Domaine Paul Nicolle Chablis Vieilles Vignes 2018</v>
          </cell>
          <cell r="E4477" t="str">
            <v>EA</v>
          </cell>
          <cell r="F4477">
            <v>12</v>
          </cell>
          <cell r="G4477" t="str">
            <v>75 cl x 12</v>
          </cell>
          <cell r="H4477" t="str">
            <v>U</v>
          </cell>
          <cell r="I4477" t="str">
            <v>France</v>
          </cell>
          <cell r="J4477" t="str">
            <v>France</v>
          </cell>
          <cell r="K4477" t="str">
            <v>Burgundy</v>
          </cell>
          <cell r="M4477" t="str">
            <v>Better</v>
          </cell>
          <cell r="N4477">
            <v>6.1874000000000002</v>
          </cell>
          <cell r="O4477">
            <v>2.6718999999999999</v>
          </cell>
        </row>
        <row r="4478">
          <cell r="B4478">
            <v>4145619</v>
          </cell>
          <cell r="C4478" t="str">
            <v>PAUL NICOLLE CHABLIS 19 75X12</v>
          </cell>
          <cell r="D4478" t="str">
            <v>Domaine Paul Nicolle Chablis Vieilles Vignes 2019</v>
          </cell>
          <cell r="E4478" t="str">
            <v>EA</v>
          </cell>
          <cell r="F4478">
            <v>12</v>
          </cell>
          <cell r="G4478" t="str">
            <v>75 cl x 12</v>
          </cell>
          <cell r="H4478" t="str">
            <v>U</v>
          </cell>
          <cell r="I4478" t="str">
            <v>France</v>
          </cell>
          <cell r="J4478" t="str">
            <v>France</v>
          </cell>
          <cell r="K4478" t="str">
            <v>Burgundy</v>
          </cell>
          <cell r="M4478" t="str">
            <v>Better</v>
          </cell>
          <cell r="N4478">
            <v>6.1874000000000002</v>
          </cell>
          <cell r="O4478">
            <v>2.6718999999999999</v>
          </cell>
        </row>
        <row r="4479">
          <cell r="B4479">
            <v>4145620</v>
          </cell>
          <cell r="C4479" t="str">
            <v>PAUL NICOLLE CHABLIS 20 75X12</v>
          </cell>
          <cell r="D4479" t="str">
            <v>Domaine Paul Nicolle Chablis Vieilles Vignes 2020</v>
          </cell>
          <cell r="E4479" t="str">
            <v>EA</v>
          </cell>
          <cell r="F4479">
            <v>12</v>
          </cell>
          <cell r="G4479" t="str">
            <v>75 cl x 12</v>
          </cell>
          <cell r="H4479" t="str">
            <v>U</v>
          </cell>
          <cell r="I4479" t="str">
            <v>France</v>
          </cell>
          <cell r="J4479" t="str">
            <v>France</v>
          </cell>
          <cell r="K4479" t="str">
            <v>Burgundy</v>
          </cell>
          <cell r="M4479" t="str">
            <v>Better</v>
          </cell>
          <cell r="N4479">
            <v>7.7012</v>
          </cell>
          <cell r="O4479">
            <v>2.6718999999999999</v>
          </cell>
        </row>
        <row r="4480">
          <cell r="B4480">
            <v>4145621</v>
          </cell>
          <cell r="C4480" t="str">
            <v>PAUL NICOLLE CHABLIS 21 75X12</v>
          </cell>
          <cell r="D4480" t="str">
            <v>Domaine Paul Nicolle Chablis Vieilles Vignes 2020</v>
          </cell>
          <cell r="E4480" t="str">
            <v>EA</v>
          </cell>
          <cell r="F4480">
            <v>12</v>
          </cell>
          <cell r="G4480" t="str">
            <v>75 cl x 12</v>
          </cell>
          <cell r="H4480" t="str">
            <v>U</v>
          </cell>
          <cell r="I4480" t="str">
            <v>France</v>
          </cell>
          <cell r="J4480" t="str">
            <v>France</v>
          </cell>
          <cell r="K4480" t="str">
            <v>Burgundy</v>
          </cell>
          <cell r="M4480" t="str">
            <v>Better</v>
          </cell>
          <cell r="N4480">
            <v>7.7148000000000003</v>
          </cell>
          <cell r="O4480">
            <v>2.6718999999999999</v>
          </cell>
        </row>
        <row r="4481">
          <cell r="B4481">
            <v>4145622</v>
          </cell>
          <cell r="C4481" t="str">
            <v>PAUL NICOLLE CHABLIS 22 75X12</v>
          </cell>
          <cell r="D4481" t="str">
            <v>Domaine Paul Nicolle Chablis Vieilles Vignes 2022</v>
          </cell>
          <cell r="E4481" t="str">
            <v>EA</v>
          </cell>
          <cell r="F4481">
            <v>12</v>
          </cell>
          <cell r="G4481" t="str">
            <v>75 cl x 12</v>
          </cell>
          <cell r="H4481" t="str">
            <v>S</v>
          </cell>
          <cell r="I4481" t="str">
            <v>France</v>
          </cell>
          <cell r="J4481" t="str">
            <v>France</v>
          </cell>
          <cell r="K4481" t="str">
            <v>Burgundy</v>
          </cell>
          <cell r="M4481" t="str">
            <v>Better</v>
          </cell>
          <cell r="N4481">
            <v>7.7148000000000003</v>
          </cell>
          <cell r="O4481">
            <v>2.6718999999999999</v>
          </cell>
        </row>
        <row r="4482">
          <cell r="B4482">
            <v>4293420</v>
          </cell>
          <cell r="C4482" t="str">
            <v>PAUL NICOLLE CHABLIS1R20 75X12</v>
          </cell>
          <cell r="D4482" t="str">
            <v>Domaine Paul Nicolle Chablis 1er Cru Les Fourneaux 2020</v>
          </cell>
          <cell r="E4482" t="str">
            <v>EA</v>
          </cell>
          <cell r="F4482">
            <v>12</v>
          </cell>
          <cell r="G4482" t="str">
            <v>75 cl x 12</v>
          </cell>
          <cell r="H4482" t="str">
            <v>U</v>
          </cell>
          <cell r="I4482" t="str">
            <v>France</v>
          </cell>
          <cell r="J4482" t="str">
            <v>France</v>
          </cell>
          <cell r="K4482" t="str">
            <v>Burgundy</v>
          </cell>
          <cell r="M4482" t="str">
            <v>Best</v>
          </cell>
          <cell r="N4482">
            <v>11.3416</v>
          </cell>
          <cell r="O4482">
            <v>2.6718999999999999</v>
          </cell>
        </row>
        <row r="4483">
          <cell r="B4483">
            <v>4293421</v>
          </cell>
          <cell r="C4483" t="str">
            <v>PAUL NICOLLE CHABLIS1R21 75X12</v>
          </cell>
          <cell r="D4483" t="str">
            <v>Domaine Paul Nicolle Chablis 1er Cru Les Fourneaux 2021</v>
          </cell>
          <cell r="E4483" t="str">
            <v>EA</v>
          </cell>
          <cell r="F4483">
            <v>12</v>
          </cell>
          <cell r="G4483" t="str">
            <v>75 cl x 12</v>
          </cell>
          <cell r="H4483" t="str">
            <v>S</v>
          </cell>
          <cell r="I4483" t="str">
            <v>France</v>
          </cell>
          <cell r="J4483" t="str">
            <v>France</v>
          </cell>
          <cell r="K4483" t="str">
            <v>Burgundy</v>
          </cell>
          <cell r="M4483" t="str">
            <v>Best</v>
          </cell>
          <cell r="N4483">
            <v>11.1358</v>
          </cell>
          <cell r="O4483">
            <v>2.6718999999999999</v>
          </cell>
        </row>
        <row r="4484">
          <cell r="B4484">
            <v>72589</v>
          </cell>
          <cell r="C4484" t="str">
            <v>VALIANO CHIANTI CLASSI 75X6</v>
          </cell>
          <cell r="D4484" t="str">
            <v>Valiano Chianti Classico</v>
          </cell>
          <cell r="E4484" t="str">
            <v>EA</v>
          </cell>
          <cell r="F4484">
            <v>6</v>
          </cell>
          <cell r="G4484" t="str">
            <v>75 cl x 6</v>
          </cell>
          <cell r="H4484" t="str">
            <v>U</v>
          </cell>
          <cell r="I4484" t="str">
            <v>Italy</v>
          </cell>
          <cell r="J4484" t="str">
            <v>Italy</v>
          </cell>
          <cell r="K4484" t="str">
            <v>Toscana</v>
          </cell>
          <cell r="M4484" t="str">
            <v>Good</v>
          </cell>
          <cell r="N4484">
            <v>4.4452999999999996</v>
          </cell>
          <cell r="O4484">
            <v>2.6718999999999999</v>
          </cell>
        </row>
        <row r="4485">
          <cell r="B4485">
            <v>67704</v>
          </cell>
          <cell r="C4485" t="str">
            <v>LES ROCHES BEAUJ VILL 75X6</v>
          </cell>
          <cell r="D4485" t="str">
            <v>Les Roches Beaujolais Villages</v>
          </cell>
          <cell r="E4485" t="str">
            <v>EA</v>
          </cell>
          <cell r="F4485">
            <v>6</v>
          </cell>
          <cell r="G4485" t="str">
            <v>75 cl x 6</v>
          </cell>
          <cell r="H4485" t="str">
            <v>S</v>
          </cell>
          <cell r="I4485" t="str">
            <v>France</v>
          </cell>
          <cell r="J4485" t="str">
            <v>France</v>
          </cell>
          <cell r="K4485" t="str">
            <v>Burgundy</v>
          </cell>
          <cell r="M4485" t="str">
            <v>Price Fighter</v>
          </cell>
          <cell r="N4485">
            <v>3.9853999999999998</v>
          </cell>
          <cell r="O4485">
            <v>2.6718999999999999</v>
          </cell>
        </row>
        <row r="4486">
          <cell r="B4486">
            <v>68213</v>
          </cell>
          <cell r="C4486" t="str">
            <v>LES ROCHES BEAUJOLAIS 75X6</v>
          </cell>
          <cell r="D4486" t="str">
            <v>Les Roches Beaujolais</v>
          </cell>
          <cell r="E4486" t="str">
            <v>EA</v>
          </cell>
          <cell r="F4486">
            <v>6</v>
          </cell>
          <cell r="G4486" t="str">
            <v>75 cl x 6</v>
          </cell>
          <cell r="H4486" t="str">
            <v>U</v>
          </cell>
          <cell r="I4486" t="str">
            <v>France</v>
          </cell>
          <cell r="J4486" t="str">
            <v>France</v>
          </cell>
          <cell r="K4486" t="str">
            <v>Burgundy</v>
          </cell>
          <cell r="M4486" t="str">
            <v>Good</v>
          </cell>
          <cell r="N4486">
            <v>2.3618000000000001</v>
          </cell>
          <cell r="O4486">
            <v>2.6718999999999999</v>
          </cell>
        </row>
        <row r="4487">
          <cell r="B4487">
            <v>73852</v>
          </cell>
          <cell r="C4487" t="str">
            <v>FW Grand Puy Lacoste 2011 6x75</v>
          </cell>
          <cell r="D4487" t="str">
            <v>Chateau Grand Puy Lacoste 2011 6x75</v>
          </cell>
          <cell r="E4487" t="str">
            <v>EA</v>
          </cell>
          <cell r="F4487">
            <v>6</v>
          </cell>
          <cell r="G4487" t="str">
            <v>75 cl x 6</v>
          </cell>
          <cell r="H4487" t="str">
            <v>Z</v>
          </cell>
          <cell r="I4487" t="str">
            <v>France</v>
          </cell>
          <cell r="J4487" t="str">
            <v>France</v>
          </cell>
          <cell r="K4487" t="str">
            <v>Bordeaux</v>
          </cell>
          <cell r="L4487" t="str">
            <v>sr</v>
          </cell>
          <cell r="M4487" t="str">
            <v>Fine Wine</v>
          </cell>
          <cell r="N4487">
            <v>32.775799999999997</v>
          </cell>
          <cell r="O4487">
            <v>2.6718999999999999</v>
          </cell>
        </row>
        <row r="4488">
          <cell r="B4488">
            <v>72427</v>
          </cell>
          <cell r="C4488" t="str">
            <v>HAWK RIDGE WHITE NV 75X12</v>
          </cell>
          <cell r="D4488" t="str">
            <v>Hawk Ridge White NV</v>
          </cell>
          <cell r="E4488" t="str">
            <v>EA</v>
          </cell>
          <cell r="F4488">
            <v>12</v>
          </cell>
          <cell r="G4488" t="str">
            <v>75 cl x 12</v>
          </cell>
          <cell r="H4488" t="str">
            <v>U</v>
          </cell>
          <cell r="I4488" t="str">
            <v>Spain</v>
          </cell>
          <cell r="J4488" t="str">
            <v>Spain</v>
          </cell>
          <cell r="K4488" t="str">
            <v>Aragon</v>
          </cell>
          <cell r="L4488" t="str">
            <v>Still White</v>
          </cell>
          <cell r="M4488" t="str">
            <v>Price Fighter</v>
          </cell>
          <cell r="N4488">
            <v>0.68640000000000001</v>
          </cell>
          <cell r="O4488">
            <v>2.6718999999999999</v>
          </cell>
        </row>
        <row r="4489">
          <cell r="B4489">
            <v>74769</v>
          </cell>
          <cell r="C4489" t="str">
            <v>SHACK RED MV 75X6</v>
          </cell>
          <cell r="D4489" t="str">
            <v>Shack Red Pinot Noir</v>
          </cell>
          <cell r="E4489" t="str">
            <v>EA</v>
          </cell>
          <cell r="F4489">
            <v>6</v>
          </cell>
          <cell r="G4489" t="str">
            <v>75 cl x 6</v>
          </cell>
          <cell r="H4489" t="str">
            <v>S</v>
          </cell>
          <cell r="I4489" t="str">
            <v>France</v>
          </cell>
          <cell r="J4489" t="str">
            <v>France</v>
          </cell>
          <cell r="K4489" t="str">
            <v>France</v>
          </cell>
          <cell r="L4489" t="str">
            <v>Still Red</v>
          </cell>
          <cell r="M4489" t="str">
            <v>Good</v>
          </cell>
          <cell r="N4489">
            <v>2.3976999999999999</v>
          </cell>
          <cell r="O4489">
            <v>2.6718999999999999</v>
          </cell>
        </row>
        <row r="4490">
          <cell r="B4490">
            <v>74800</v>
          </cell>
          <cell r="C4490" t="str">
            <v>SHACK WHITE MV 75X6</v>
          </cell>
          <cell r="D4490" t="str">
            <v>Shack White Sauvignon Blanc</v>
          </cell>
          <cell r="E4490" t="str">
            <v>EA</v>
          </cell>
          <cell r="F4490">
            <v>6</v>
          </cell>
          <cell r="G4490" t="str">
            <v>75 cl x 6</v>
          </cell>
          <cell r="H4490" t="str">
            <v>S</v>
          </cell>
          <cell r="I4490" t="str">
            <v>France</v>
          </cell>
          <cell r="J4490" t="str">
            <v>France</v>
          </cell>
          <cell r="K4490" t="str">
            <v>France</v>
          </cell>
          <cell r="L4490" t="str">
            <v>Still White</v>
          </cell>
          <cell r="M4490" t="str">
            <v>Good</v>
          </cell>
          <cell r="N4490">
            <v>2.3976999999999999</v>
          </cell>
          <cell r="O4490">
            <v>2.6718999999999999</v>
          </cell>
        </row>
        <row r="4491">
          <cell r="B4491">
            <v>46388</v>
          </cell>
          <cell r="C4491" t="str">
            <v>WILDLIFE CANS NUDE 0.5% 25x12</v>
          </cell>
          <cell r="D4491" t="str">
            <v>Wild Life Botanicals Cans Sparkling Blush NV</v>
          </cell>
          <cell r="E4491" t="str">
            <v>CS</v>
          </cell>
          <cell r="F4491">
            <v>1</v>
          </cell>
          <cell r="G4491" t="str">
            <v>250 ml x 12</v>
          </cell>
          <cell r="H4491" t="str">
            <v>S</v>
          </cell>
          <cell r="I4491" t="str">
            <v>United Kingdom</v>
          </cell>
          <cell r="J4491" t="str">
            <v>England</v>
          </cell>
          <cell r="K4491" t="str">
            <v>Cornwall</v>
          </cell>
          <cell r="L4491" t="str">
            <v>Sparkling White</v>
          </cell>
          <cell r="M4491" t="str">
            <v>Price Fighter</v>
          </cell>
          <cell r="N4491">
            <v>21.84</v>
          </cell>
          <cell r="O4491">
            <v>0</v>
          </cell>
        </row>
        <row r="4492">
          <cell r="B4492">
            <v>46392</v>
          </cell>
          <cell r="C4492" t="str">
            <v>WILDLIFE CANS BLUSH 0.5% 25x12</v>
          </cell>
          <cell r="D4492" t="str">
            <v>Wild Life Botanicals Cans Sparkling Nude NV</v>
          </cell>
          <cell r="E4492" t="str">
            <v>CS</v>
          </cell>
          <cell r="F4492">
            <v>1</v>
          </cell>
          <cell r="G4492" t="str">
            <v>250 ml x 12</v>
          </cell>
          <cell r="H4492" t="str">
            <v>S</v>
          </cell>
          <cell r="I4492" t="str">
            <v>United Kingdom</v>
          </cell>
          <cell r="J4492" t="str">
            <v>England</v>
          </cell>
          <cell r="K4492" t="str">
            <v>Cornwall</v>
          </cell>
          <cell r="L4492" t="str">
            <v>Sparkling Rose</v>
          </cell>
          <cell r="M4492" t="str">
            <v>Price Fighter</v>
          </cell>
          <cell r="N4492">
            <v>21.84</v>
          </cell>
          <cell r="O4492">
            <v>0</v>
          </cell>
        </row>
        <row r="4493">
          <cell r="B4493">
            <v>66474</v>
          </cell>
          <cell r="C4493" t="str">
            <v>PAILLARD BDB GRAND CRU NV 75X6</v>
          </cell>
          <cell r="D4493" t="str">
            <v>Bruno Paillard Blanc de Blancs Grand Cru NV</v>
          </cell>
          <cell r="E4493" t="str">
            <v>EA</v>
          </cell>
          <cell r="F4493">
            <v>6</v>
          </cell>
          <cell r="G4493" t="str">
            <v>75 cl x 6</v>
          </cell>
          <cell r="H4493" t="str">
            <v>U</v>
          </cell>
          <cell r="I4493" t="str">
            <v>France</v>
          </cell>
          <cell r="J4493" t="str">
            <v>France</v>
          </cell>
          <cell r="K4493" t="str">
            <v>Champagne</v>
          </cell>
          <cell r="M4493" t="str">
            <v>Best</v>
          </cell>
          <cell r="N4493">
            <v>33.915199999999999</v>
          </cell>
          <cell r="O4493">
            <v>2.6718999999999999</v>
          </cell>
        </row>
        <row r="4494">
          <cell r="B4494">
            <v>7467812</v>
          </cell>
          <cell r="C4494" t="str">
            <v>BRUNO PAILLARD BRUT MIL12 75X6</v>
          </cell>
          <cell r="D4494" t="str">
            <v>Bruno Paillard Brut Millesime Blanc de Blancs 2012</v>
          </cell>
          <cell r="E4494" t="str">
            <v>EA</v>
          </cell>
          <cell r="F4494">
            <v>6</v>
          </cell>
          <cell r="G4494" t="str">
            <v>75 cl x 6</v>
          </cell>
          <cell r="H4494" t="str">
            <v>U</v>
          </cell>
          <cell r="I4494" t="str">
            <v>France</v>
          </cell>
          <cell r="J4494" t="str">
            <v>France</v>
          </cell>
          <cell r="K4494" t="str">
            <v>Champagne</v>
          </cell>
          <cell r="M4494" t="str">
            <v>Best</v>
          </cell>
          <cell r="N4494">
            <v>44.501899999999999</v>
          </cell>
          <cell r="O4494">
            <v>2.6718999999999999</v>
          </cell>
        </row>
        <row r="4495">
          <cell r="B4495">
            <v>7509212</v>
          </cell>
          <cell r="C4495" t="str">
            <v>BRUNO PAILLARD BRUT 12 75X6</v>
          </cell>
          <cell r="D4495" t="str">
            <v>Bruno Paillard Brut Vintage Assemblage 2012</v>
          </cell>
          <cell r="E4495" t="str">
            <v>EA</v>
          </cell>
          <cell r="F4495">
            <v>6</v>
          </cell>
          <cell r="G4495" t="str">
            <v>75 cl x 6</v>
          </cell>
          <cell r="H4495" t="str">
            <v>U</v>
          </cell>
          <cell r="I4495" t="str">
            <v>France</v>
          </cell>
          <cell r="J4495" t="str">
            <v>France</v>
          </cell>
          <cell r="K4495" t="str">
            <v>Champagne</v>
          </cell>
          <cell r="M4495" t="str">
            <v>Best</v>
          </cell>
          <cell r="N4495">
            <v>41.3703</v>
          </cell>
          <cell r="O4495">
            <v>2.6718999999999999</v>
          </cell>
        </row>
        <row r="4496">
          <cell r="B4496">
            <v>41377</v>
          </cell>
          <cell r="C4496" t="str">
            <v>PAILLARD N.P.U 08 GIFT 75X3</v>
          </cell>
          <cell r="D4496" t="str">
            <v>Bruno Paillard NPU Gift Pack 2008</v>
          </cell>
          <cell r="E4496" t="str">
            <v>EA</v>
          </cell>
          <cell r="F4496">
            <v>3</v>
          </cell>
          <cell r="G4496" t="str">
            <v>75 cl x 3</v>
          </cell>
          <cell r="H4496" t="str">
            <v>U</v>
          </cell>
          <cell r="I4496" t="str">
            <v>France</v>
          </cell>
          <cell r="J4496" t="str">
            <v>France</v>
          </cell>
          <cell r="K4496" t="str">
            <v>Champagne</v>
          </cell>
          <cell r="L4496" t="str">
            <v>Champagne White</v>
          </cell>
          <cell r="M4496" t="str">
            <v>Best</v>
          </cell>
          <cell r="N4496">
            <v>97.085800000000006</v>
          </cell>
          <cell r="O4496">
            <v>2.6718999999999999</v>
          </cell>
        </row>
        <row r="4497">
          <cell r="B4497">
            <v>41866</v>
          </cell>
          <cell r="C4497" t="str">
            <v>PAILLARD N.P.U 99 75X3</v>
          </cell>
          <cell r="D4497" t="str">
            <v>Bruno Paillard NPU 1999</v>
          </cell>
          <cell r="E4497" t="str">
            <v>EA</v>
          </cell>
          <cell r="F4497">
            <v>3</v>
          </cell>
          <cell r="G4497" t="str">
            <v>75 cl x 3</v>
          </cell>
          <cell r="H4497" t="str">
            <v>U</v>
          </cell>
          <cell r="I4497" t="str">
            <v>France</v>
          </cell>
          <cell r="J4497" t="str">
            <v>France</v>
          </cell>
          <cell r="K4497" t="str">
            <v>Champagne</v>
          </cell>
          <cell r="M4497" t="str">
            <v>Best</v>
          </cell>
          <cell r="N4497">
            <v>138.2911</v>
          </cell>
          <cell r="O4497">
            <v>2.6718999999999999</v>
          </cell>
        </row>
        <row r="4498">
          <cell r="B4498">
            <v>41903</v>
          </cell>
          <cell r="C4498" t="str">
            <v>PAILLARD N.P.U 96 75X3</v>
          </cell>
          <cell r="D4498" t="str">
            <v>Bruno Paillard NPU 1996</v>
          </cell>
          <cell r="E4498" t="str">
            <v>EA</v>
          </cell>
          <cell r="F4498">
            <v>3</v>
          </cell>
          <cell r="G4498" t="str">
            <v>75 cl x 3</v>
          </cell>
          <cell r="H4498" t="str">
            <v>U</v>
          </cell>
          <cell r="I4498" t="str">
            <v>France</v>
          </cell>
          <cell r="J4498" t="str">
            <v>France</v>
          </cell>
          <cell r="K4498" t="str">
            <v>Champagne</v>
          </cell>
          <cell r="L4498" t="str">
            <v>Champagne White</v>
          </cell>
          <cell r="M4498" t="str">
            <v>Best</v>
          </cell>
          <cell r="N4498">
            <v>167.75700000000001</v>
          </cell>
          <cell r="O4498">
            <v>2.6718999999999999</v>
          </cell>
        </row>
        <row r="4499">
          <cell r="B4499">
            <v>41994</v>
          </cell>
          <cell r="C4499" t="str">
            <v>PAILLARD N.P.U 99 75X3</v>
          </cell>
          <cell r="D4499" t="str">
            <v>Bruno Paillard NPU 1999</v>
          </cell>
          <cell r="E4499" t="str">
            <v>EA</v>
          </cell>
          <cell r="F4499">
            <v>3</v>
          </cell>
          <cell r="G4499" t="str">
            <v>75 cl x 3</v>
          </cell>
          <cell r="H4499" t="str">
            <v>U</v>
          </cell>
          <cell r="I4499" t="str">
            <v>France</v>
          </cell>
          <cell r="J4499" t="str">
            <v>France</v>
          </cell>
          <cell r="K4499" t="str">
            <v>Champagne</v>
          </cell>
          <cell r="M4499" t="str">
            <v>Best</v>
          </cell>
          <cell r="N4499">
            <v>142.75460000000001</v>
          </cell>
          <cell r="O4499">
            <v>2.6718999999999999</v>
          </cell>
        </row>
        <row r="4500">
          <cell r="B4500">
            <v>7625104</v>
          </cell>
          <cell r="C4500" t="str">
            <v>BRUNO PAILLARD N.P.U 04 75X3</v>
          </cell>
          <cell r="D4500" t="str">
            <v>Bruno Paillard NPU 2004</v>
          </cell>
          <cell r="E4500" t="str">
            <v>EA</v>
          </cell>
          <cell r="F4500">
            <v>3</v>
          </cell>
          <cell r="G4500" t="str">
            <v>75 cl x 3</v>
          </cell>
          <cell r="H4500" t="str">
            <v>U</v>
          </cell>
          <cell r="I4500" t="str">
            <v>France</v>
          </cell>
          <cell r="J4500" t="str">
            <v>France</v>
          </cell>
          <cell r="K4500" t="str">
            <v>Champagne</v>
          </cell>
          <cell r="L4500" t="str">
            <v>Sparkling White</v>
          </cell>
          <cell r="M4500" t="str">
            <v>Best</v>
          </cell>
          <cell r="N4500">
            <v>86.241699999999994</v>
          </cell>
          <cell r="O4500">
            <v>2.6718999999999999</v>
          </cell>
        </row>
        <row r="4501">
          <cell r="B4501">
            <v>41376</v>
          </cell>
          <cell r="C4501" t="str">
            <v>PAILLARD N.P.U 08 150X1</v>
          </cell>
          <cell r="D4501" t="str">
            <v>Bruno Paillard NPU 2008</v>
          </cell>
          <cell r="E4501" t="str">
            <v>EA</v>
          </cell>
          <cell r="F4501">
            <v>1</v>
          </cell>
          <cell r="G4501" t="str">
            <v>150cl x 1</v>
          </cell>
          <cell r="H4501" t="str">
            <v>U</v>
          </cell>
          <cell r="I4501" t="str">
            <v>France</v>
          </cell>
          <cell r="J4501" t="str">
            <v>France</v>
          </cell>
          <cell r="K4501" t="str">
            <v>Champagne</v>
          </cell>
          <cell r="L4501" t="str">
            <v>Champagne White</v>
          </cell>
          <cell r="M4501" t="str">
            <v>Best</v>
          </cell>
          <cell r="N4501">
            <v>204.1114</v>
          </cell>
          <cell r="O4501">
            <v>5.3437999999999999</v>
          </cell>
        </row>
        <row r="4502">
          <cell r="B4502">
            <v>42865</v>
          </cell>
          <cell r="C4502" t="str">
            <v>BRUNO PAILLARD BdB 02 1.5X3</v>
          </cell>
          <cell r="D4502" t="str">
            <v>Bruno Paillard Blanc de Blancs 2002</v>
          </cell>
          <cell r="E4502" t="str">
            <v>EA</v>
          </cell>
          <cell r="F4502">
            <v>3</v>
          </cell>
          <cell r="G4502" t="str">
            <v>150cl x 3</v>
          </cell>
          <cell r="H4502" t="str">
            <v>U</v>
          </cell>
          <cell r="I4502" t="str">
            <v>France</v>
          </cell>
          <cell r="J4502" t="str">
            <v>France</v>
          </cell>
          <cell r="K4502" t="str">
            <v>Champagne</v>
          </cell>
          <cell r="L4502" t="str">
            <v>Champagne White</v>
          </cell>
          <cell r="M4502" t="str">
            <v>Best</v>
          </cell>
          <cell r="N4502">
            <v>173.2672</v>
          </cell>
          <cell r="O4502">
            <v>5.3437999999999999</v>
          </cell>
        </row>
        <row r="4503">
          <cell r="B4503">
            <v>66240</v>
          </cell>
          <cell r="C4503" t="str">
            <v>FW CH CARONNE ST GEMME00 75X12</v>
          </cell>
          <cell r="D4503" t="str">
            <v>Ch Caronne St Gemme 2000  Handpicked Hotels ONLY</v>
          </cell>
          <cell r="E4503" t="str">
            <v>EA</v>
          </cell>
          <cell r="F4503">
            <v>12</v>
          </cell>
          <cell r="G4503" t="str">
            <v>75 cl x 12</v>
          </cell>
          <cell r="H4503" t="str">
            <v>U</v>
          </cell>
          <cell r="I4503" t="str">
            <v>France</v>
          </cell>
          <cell r="J4503" t="str">
            <v>France</v>
          </cell>
          <cell r="K4503" t="str">
            <v>Bordeaux</v>
          </cell>
          <cell r="M4503" t="str">
            <v>Fine Wine</v>
          </cell>
          <cell r="N4503">
            <v>13.471</v>
          </cell>
          <cell r="O4503">
            <v>2.6718999999999999</v>
          </cell>
        </row>
        <row r="4504">
          <cell r="B4504">
            <v>69948</v>
          </cell>
          <cell r="C4504" t="str">
            <v>MUSCADET SEVRE TEMPLIER 75X6</v>
          </cell>
          <cell r="D4504" t="str">
            <v>Muscadet Sevre et Maine sur Lie Les Templiers</v>
          </cell>
          <cell r="E4504" t="str">
            <v>EA</v>
          </cell>
          <cell r="F4504">
            <v>6</v>
          </cell>
          <cell r="G4504" t="str">
            <v>75 cl x 6</v>
          </cell>
          <cell r="H4504" t="str">
            <v>S</v>
          </cell>
          <cell r="I4504" t="str">
            <v>France</v>
          </cell>
          <cell r="J4504" t="str">
            <v>France</v>
          </cell>
          <cell r="K4504" t="str">
            <v>Loire Valley</v>
          </cell>
          <cell r="M4504" t="str">
            <v>Good</v>
          </cell>
          <cell r="N4504">
            <v>2.8889</v>
          </cell>
          <cell r="O4504">
            <v>2.6718999999999999</v>
          </cell>
        </row>
        <row r="4505">
          <cell r="B4505">
            <v>26972</v>
          </cell>
          <cell r="C4505" t="str">
            <v>ROLLAND &amp; GAL RIB DEL DUE 75X6</v>
          </cell>
          <cell r="D4505" t="str">
            <v>Ribera del Duero, Rolland &amp; Galarreta</v>
          </cell>
          <cell r="E4505" t="str">
            <v>EA</v>
          </cell>
          <cell r="F4505">
            <v>6</v>
          </cell>
          <cell r="G4505" t="str">
            <v>75 cl x 6</v>
          </cell>
          <cell r="H4505" t="str">
            <v>U</v>
          </cell>
          <cell r="I4505" t="str">
            <v>Spain</v>
          </cell>
          <cell r="J4505" t="str">
            <v>Spain</v>
          </cell>
          <cell r="K4505" t="str">
            <v>Castilla y Leon</v>
          </cell>
          <cell r="L4505" t="str">
            <v>Still Red</v>
          </cell>
          <cell r="M4505" t="str">
            <v>Better</v>
          </cell>
          <cell r="N4505">
            <v>8.2068999999999992</v>
          </cell>
          <cell r="O4505">
            <v>2.6718999999999999</v>
          </cell>
        </row>
        <row r="4506">
          <cell r="B4506">
            <v>26973</v>
          </cell>
          <cell r="C4506" t="str">
            <v>ROLLAND &amp; GALARRETA RIOJA 75X6</v>
          </cell>
          <cell r="D4506" t="str">
            <v>Rioja, Rolland &amp; Galarreta</v>
          </cell>
          <cell r="E4506" t="str">
            <v>EA</v>
          </cell>
          <cell r="F4506">
            <v>6</v>
          </cell>
          <cell r="G4506" t="str">
            <v>75 cl x 6</v>
          </cell>
          <cell r="H4506" t="str">
            <v>U</v>
          </cell>
          <cell r="I4506" t="str">
            <v>Spain</v>
          </cell>
          <cell r="J4506" t="str">
            <v>Spain</v>
          </cell>
          <cell r="K4506" t="str">
            <v>Rioja</v>
          </cell>
          <cell r="L4506" t="str">
            <v>Still Red</v>
          </cell>
          <cell r="M4506" t="str">
            <v>Better</v>
          </cell>
          <cell r="N4506">
            <v>6.5227000000000004</v>
          </cell>
          <cell r="O4506">
            <v>2.6718999999999999</v>
          </cell>
        </row>
        <row r="4507">
          <cell r="B4507">
            <v>26974</v>
          </cell>
          <cell r="C4507" t="str">
            <v>ROLLAND &amp; GALARRETA RUEDA 75x6</v>
          </cell>
          <cell r="D4507" t="str">
            <v>Rueda, Rolland &amp; Galarreta</v>
          </cell>
          <cell r="E4507" t="str">
            <v>EA</v>
          </cell>
          <cell r="F4507">
            <v>6</v>
          </cell>
          <cell r="G4507" t="str">
            <v>75 cl x 6</v>
          </cell>
          <cell r="H4507" t="str">
            <v>U</v>
          </cell>
          <cell r="I4507" t="str">
            <v>Spain</v>
          </cell>
          <cell r="J4507" t="str">
            <v>Spain</v>
          </cell>
          <cell r="K4507" t="str">
            <v>Castilla y Leon</v>
          </cell>
          <cell r="L4507" t="str">
            <v>Still White</v>
          </cell>
          <cell r="M4507" t="str">
            <v>Better</v>
          </cell>
          <cell r="N4507">
            <v>5.6718999999999999</v>
          </cell>
          <cell r="O4507">
            <v>2.6718999999999999</v>
          </cell>
        </row>
        <row r="4508">
          <cell r="B4508">
            <v>37557</v>
          </cell>
          <cell r="C4508" t="str">
            <v>ROLLAND &amp; GAL ESENCIA 75X6</v>
          </cell>
          <cell r="D4508" t="str">
            <v>Esencia Rioja Alavesa, Rolland &amp; Galarreta</v>
          </cell>
          <cell r="E4508" t="str">
            <v>EA</v>
          </cell>
          <cell r="F4508">
            <v>6</v>
          </cell>
          <cell r="G4508" t="str">
            <v>75 cl x 6</v>
          </cell>
          <cell r="H4508" t="str">
            <v>U</v>
          </cell>
          <cell r="I4508" t="str">
            <v>Spain</v>
          </cell>
          <cell r="J4508" t="str">
            <v>Spain</v>
          </cell>
          <cell r="K4508" t="str">
            <v>Rioja</v>
          </cell>
          <cell r="L4508" t="str">
            <v>Still Red</v>
          </cell>
          <cell r="M4508" t="str">
            <v>Best</v>
          </cell>
          <cell r="N4508">
            <v>22.8902</v>
          </cell>
          <cell r="O4508">
            <v>2.6718999999999999</v>
          </cell>
        </row>
        <row r="4509">
          <cell r="B4509">
            <v>34005</v>
          </cell>
          <cell r="C4509" t="str">
            <v>CA'BELLI PROSECCO 75X6</v>
          </cell>
          <cell r="D4509" t="str">
            <v>Ca'Belli Prosecco Spumante</v>
          </cell>
          <cell r="E4509" t="str">
            <v>EA</v>
          </cell>
          <cell r="F4509">
            <v>6</v>
          </cell>
          <cell r="G4509" t="str">
            <v>75 cl x 6</v>
          </cell>
          <cell r="H4509" t="str">
            <v>U</v>
          </cell>
          <cell r="I4509" t="str">
            <v>Italy</v>
          </cell>
          <cell r="J4509" t="str">
            <v>Italy</v>
          </cell>
          <cell r="K4509" t="str">
            <v>Prosecco</v>
          </cell>
          <cell r="L4509" t="str">
            <v>Sparkling White</v>
          </cell>
          <cell r="M4509" t="str">
            <v>Price Fighter</v>
          </cell>
          <cell r="N4509">
            <v>2.1613000000000002</v>
          </cell>
          <cell r="O4509">
            <v>2.2444000000000002</v>
          </cell>
        </row>
        <row r="4510">
          <cell r="B4510">
            <v>72444</v>
          </cell>
          <cell r="C4510" t="str">
            <v>ORG PINTE SAVIGNIN 14 75X12</v>
          </cell>
          <cell r="D4510" t="str">
            <v>Domaine de la Pinte Savignin Arbois Blanc 2014</v>
          </cell>
          <cell r="E4510" t="str">
            <v>EA</v>
          </cell>
          <cell r="F4510">
            <v>12</v>
          </cell>
          <cell r="G4510" t="str">
            <v>75 cl x 12</v>
          </cell>
          <cell r="H4510" t="str">
            <v>U</v>
          </cell>
          <cell r="I4510" t="str">
            <v>France</v>
          </cell>
          <cell r="J4510" t="str">
            <v>France</v>
          </cell>
          <cell r="K4510" t="str">
            <v>Jura</v>
          </cell>
          <cell r="L4510" t="str">
            <v>Still White</v>
          </cell>
          <cell r="M4510" t="str">
            <v>Best</v>
          </cell>
          <cell r="N4510">
            <v>11.202500000000001</v>
          </cell>
          <cell r="O4510">
            <v>2.6718999999999999</v>
          </cell>
        </row>
        <row r="4511">
          <cell r="B4511">
            <v>72445</v>
          </cell>
          <cell r="C4511" t="str">
            <v>ORG PINTE CAPIT RGE 17 75X12</v>
          </cell>
          <cell r="D4511" t="str">
            <v>Domaine de la Pinte Capitaine Arbois Rouge 2017 75cl</v>
          </cell>
          <cell r="E4511" t="str">
            <v>EA</v>
          </cell>
          <cell r="F4511">
            <v>12</v>
          </cell>
          <cell r="G4511" t="str">
            <v>75 cl x 12</v>
          </cell>
          <cell r="H4511" t="str">
            <v>U</v>
          </cell>
          <cell r="I4511" t="str">
            <v>France</v>
          </cell>
          <cell r="J4511" t="str">
            <v>France</v>
          </cell>
          <cell r="K4511" t="str">
            <v>Jura</v>
          </cell>
          <cell r="L4511" t="str">
            <v>Still Red</v>
          </cell>
          <cell r="M4511" t="str">
            <v>Best</v>
          </cell>
          <cell r="N4511">
            <v>10.0585</v>
          </cell>
          <cell r="O4511">
            <v>2.6718999999999999</v>
          </cell>
        </row>
        <row r="4512">
          <cell r="B4512">
            <v>73929</v>
          </cell>
          <cell r="C4512" t="str">
            <v>ORG PINTE SAVIGNIN 15 75X12</v>
          </cell>
          <cell r="D4512" t="str">
            <v>Domaine de la Pinte Savignin Arbois Blanc 2015</v>
          </cell>
          <cell r="E4512" t="str">
            <v>EA</v>
          </cell>
          <cell r="F4512">
            <v>12</v>
          </cell>
          <cell r="G4512" t="str">
            <v>75 cl x 12</v>
          </cell>
          <cell r="H4512" t="str">
            <v>U</v>
          </cell>
          <cell r="I4512" t="str">
            <v>France</v>
          </cell>
          <cell r="J4512" t="str">
            <v>France</v>
          </cell>
          <cell r="K4512" t="str">
            <v>Jura</v>
          </cell>
          <cell r="L4512" t="str">
            <v>Still White</v>
          </cell>
          <cell r="M4512" t="str">
            <v>Best</v>
          </cell>
          <cell r="N4512">
            <v>11.202500000000001</v>
          </cell>
          <cell r="O4512">
            <v>2.6718999999999999</v>
          </cell>
        </row>
        <row r="4513">
          <cell r="B4513">
            <v>74515</v>
          </cell>
          <cell r="C4513" t="str">
            <v>ORG PINTE CAPIT RGE 18 75X12</v>
          </cell>
          <cell r="D4513" t="str">
            <v>Domaine de la Pinte Capitaine Arbois Rouge 2018 75cl</v>
          </cell>
          <cell r="E4513" t="str">
            <v>EA</v>
          </cell>
          <cell r="F4513">
            <v>12</v>
          </cell>
          <cell r="G4513" t="str">
            <v>75 cl x 12</v>
          </cell>
          <cell r="H4513" t="str">
            <v>U</v>
          </cell>
          <cell r="I4513" t="str">
            <v>France</v>
          </cell>
          <cell r="J4513" t="str">
            <v>France</v>
          </cell>
          <cell r="K4513" t="str">
            <v>Jura</v>
          </cell>
          <cell r="L4513" t="str">
            <v>Still Red</v>
          </cell>
          <cell r="M4513" t="str">
            <v>Best</v>
          </cell>
          <cell r="N4513">
            <v>10.0585</v>
          </cell>
          <cell r="O4513">
            <v>2.6718999999999999</v>
          </cell>
        </row>
        <row r="4514">
          <cell r="B4514">
            <v>45846</v>
          </cell>
          <cell r="C4514" t="str">
            <v>PETITE BERTRANDS ROSE 75X6</v>
          </cell>
          <cell r="D4514" t="str">
            <v>La Petite des Bertrands Rose</v>
          </cell>
          <cell r="E4514" t="str">
            <v>EA</v>
          </cell>
          <cell r="F4514">
            <v>6</v>
          </cell>
          <cell r="G4514" t="str">
            <v>75 cl x 6</v>
          </cell>
          <cell r="H4514" t="str">
            <v>S</v>
          </cell>
          <cell r="I4514" t="str">
            <v>France</v>
          </cell>
          <cell r="J4514" t="str">
            <v>France</v>
          </cell>
          <cell r="K4514" t="str">
            <v>Provence</v>
          </cell>
          <cell r="L4514" t="str">
            <v>Still Rose</v>
          </cell>
          <cell r="M4514" t="str">
            <v>Good</v>
          </cell>
          <cell r="N4514">
            <v>3.4931000000000001</v>
          </cell>
          <cell r="O4514">
            <v>2.6718999999999999</v>
          </cell>
        </row>
        <row r="4515">
          <cell r="B4515">
            <v>4147720</v>
          </cell>
          <cell r="C4515" t="str">
            <v>PETITE BERTRANDS ROSE 75X6</v>
          </cell>
          <cell r="D4515" t="str">
            <v>La Petite des Bertrands Rose</v>
          </cell>
          <cell r="E4515" t="str">
            <v>EA</v>
          </cell>
          <cell r="F4515">
            <v>6</v>
          </cell>
          <cell r="G4515" t="str">
            <v>75 cl x 6</v>
          </cell>
          <cell r="H4515" t="str">
            <v>U</v>
          </cell>
          <cell r="I4515" t="str">
            <v>France</v>
          </cell>
          <cell r="J4515" t="str">
            <v>Australia</v>
          </cell>
          <cell r="K4515" t="str">
            <v>Tasmania</v>
          </cell>
          <cell r="L4515" t="str">
            <v>Still Rose</v>
          </cell>
          <cell r="M4515" t="str">
            <v>Good</v>
          </cell>
          <cell r="N4515">
            <v>3.4931000000000001</v>
          </cell>
          <cell r="O4515">
            <v>2.6718999999999999</v>
          </cell>
        </row>
        <row r="4516">
          <cell r="B4516">
            <v>4298420</v>
          </cell>
          <cell r="C4516" t="str">
            <v>RSVE BERTRANDS 20 75X6</v>
          </cell>
          <cell r="D4516" t="str">
            <v>Reserve des Bertrands Cotes de Provence 2020</v>
          </cell>
          <cell r="E4516" t="str">
            <v>EA</v>
          </cell>
          <cell r="F4516">
            <v>6</v>
          </cell>
          <cell r="G4516" t="str">
            <v>75 cl x 6</v>
          </cell>
          <cell r="H4516" t="str">
            <v>U</v>
          </cell>
          <cell r="I4516" t="str">
            <v>France</v>
          </cell>
          <cell r="J4516" t="str">
            <v>France</v>
          </cell>
          <cell r="K4516" t="str">
            <v>France</v>
          </cell>
          <cell r="L4516" t="str">
            <v>Still Rose</v>
          </cell>
          <cell r="M4516" t="str">
            <v>Better</v>
          </cell>
          <cell r="N4516">
            <v>5.3089000000000004</v>
          </cell>
          <cell r="O4516">
            <v>2.6718999999999999</v>
          </cell>
        </row>
        <row r="4517">
          <cell r="B4517">
            <v>4298421</v>
          </cell>
          <cell r="C4517" t="str">
            <v>RSVE BERTRANDS 21 75X6</v>
          </cell>
          <cell r="D4517" t="str">
            <v>Reserve des Bertrands Cotes de Provence 2021</v>
          </cell>
          <cell r="E4517" t="str">
            <v>EA</v>
          </cell>
          <cell r="F4517">
            <v>6</v>
          </cell>
          <cell r="G4517" t="str">
            <v>75 cl x 6</v>
          </cell>
          <cell r="H4517" t="str">
            <v>U</v>
          </cell>
          <cell r="I4517" t="str">
            <v>France</v>
          </cell>
          <cell r="J4517" t="str">
            <v>France</v>
          </cell>
          <cell r="K4517" t="str">
            <v>France</v>
          </cell>
          <cell r="L4517" t="str">
            <v>Still Rose</v>
          </cell>
          <cell r="M4517" t="str">
            <v>Better</v>
          </cell>
          <cell r="N4517">
            <v>5.3361999999999998</v>
          </cell>
          <cell r="O4517">
            <v>2.6718999999999999</v>
          </cell>
        </row>
        <row r="4518">
          <cell r="B4518">
            <v>7479019</v>
          </cell>
          <cell r="C4518" t="str">
            <v>BERTRANDS PROV 19 75X6</v>
          </cell>
          <cell r="D4518" t="str">
            <v>Chateau des Bertrands Cotes de Provence 2019 (W&amp;W Only)</v>
          </cell>
          <cell r="E4518" t="str">
            <v>EA</v>
          </cell>
          <cell r="F4518">
            <v>6</v>
          </cell>
          <cell r="G4518" t="str">
            <v>75 cl x 6</v>
          </cell>
          <cell r="H4518" t="str">
            <v>U</v>
          </cell>
          <cell r="I4518" t="str">
            <v>France</v>
          </cell>
          <cell r="J4518" t="str">
            <v>France</v>
          </cell>
          <cell r="K4518" t="str">
            <v>Provence</v>
          </cell>
          <cell r="L4518" t="str">
            <v>Still Rose</v>
          </cell>
          <cell r="M4518" t="str">
            <v>Better</v>
          </cell>
          <cell r="N4518">
            <v>8.3450000000000006</v>
          </cell>
          <cell r="O4518">
            <v>2.6718999999999999</v>
          </cell>
        </row>
        <row r="4519">
          <cell r="B4519">
            <v>7479020</v>
          </cell>
          <cell r="C4519" t="str">
            <v>BERTRANDS PROV 20 75X6</v>
          </cell>
          <cell r="D4519" t="str">
            <v>Chateau des Bertrands Cotes de Provence 2020 (W&amp;W Only)</v>
          </cell>
          <cell r="E4519" t="str">
            <v>EA</v>
          </cell>
          <cell r="F4519">
            <v>6</v>
          </cell>
          <cell r="G4519" t="str">
            <v>75 cl x 6</v>
          </cell>
          <cell r="H4519" t="str">
            <v>U</v>
          </cell>
          <cell r="I4519" t="str">
            <v>France</v>
          </cell>
          <cell r="J4519" t="str">
            <v>France</v>
          </cell>
          <cell r="K4519" t="str">
            <v>Provence</v>
          </cell>
          <cell r="L4519" t="str">
            <v>Still Rose</v>
          </cell>
          <cell r="M4519" t="str">
            <v>Better</v>
          </cell>
          <cell r="N4519">
            <v>5.9941000000000004</v>
          </cell>
          <cell r="O4519">
            <v>2.6718999999999999</v>
          </cell>
        </row>
        <row r="4520">
          <cell r="B4520">
            <v>7479022</v>
          </cell>
          <cell r="C4520" t="str">
            <v>BERTRANDS PROV 75X6</v>
          </cell>
          <cell r="D4520" t="str">
            <v>Chateau des Bertrands Cotes de Provence 2022 (W&amp;W Only)</v>
          </cell>
          <cell r="E4520" t="str">
            <v>EA</v>
          </cell>
          <cell r="F4520">
            <v>6</v>
          </cell>
          <cell r="G4520" t="str">
            <v>75 cl x 6</v>
          </cell>
          <cell r="H4520" t="str">
            <v>S</v>
          </cell>
          <cell r="I4520" t="str">
            <v>France</v>
          </cell>
          <cell r="J4520" t="str">
            <v>France</v>
          </cell>
          <cell r="K4520" t="str">
            <v>Provence</v>
          </cell>
          <cell r="L4520" t="str">
            <v>Still Rose</v>
          </cell>
          <cell r="M4520" t="str">
            <v>Better</v>
          </cell>
          <cell r="N4520">
            <v>5.9941000000000004</v>
          </cell>
          <cell r="O4520">
            <v>2.6718999999999999</v>
          </cell>
        </row>
        <row r="4521">
          <cell r="B4521">
            <v>7479120</v>
          </cell>
          <cell r="C4521" t="str">
            <v>BERTRANDS RASCAS PROV 20 75X6</v>
          </cell>
          <cell r="D4521" t="str">
            <v>Chateau des Bertrands Rascas Cotes de Provence 2020 (W&amp;W Only)</v>
          </cell>
          <cell r="E4521" t="str">
            <v>EA</v>
          </cell>
          <cell r="F4521">
            <v>6</v>
          </cell>
          <cell r="G4521" t="str">
            <v>75 cl x 6</v>
          </cell>
          <cell r="H4521" t="str">
            <v>S</v>
          </cell>
          <cell r="I4521" t="str">
            <v>France</v>
          </cell>
          <cell r="J4521" t="str">
            <v>France</v>
          </cell>
          <cell r="K4521" t="str">
            <v>France</v>
          </cell>
          <cell r="L4521" t="str">
            <v>Still Rose</v>
          </cell>
          <cell r="M4521" t="str">
            <v>Best</v>
          </cell>
          <cell r="N4521">
            <v>8.3537999999999997</v>
          </cell>
          <cell r="O4521">
            <v>2.6718999999999999</v>
          </cell>
        </row>
        <row r="4522">
          <cell r="B4522">
            <v>7478919</v>
          </cell>
          <cell r="C4522" t="str">
            <v>BERTRANDS PROV 19 150X4</v>
          </cell>
          <cell r="D4522" t="str">
            <v>Chateau des Bertrands Cotes de Provence 2019 (W&amp;W Only)</v>
          </cell>
          <cell r="E4522" t="str">
            <v>EA</v>
          </cell>
          <cell r="F4522">
            <v>4</v>
          </cell>
          <cell r="G4522" t="str">
            <v>150cl x 4</v>
          </cell>
          <cell r="H4522" t="str">
            <v>S</v>
          </cell>
          <cell r="I4522" t="str">
            <v>France</v>
          </cell>
          <cell r="J4522" t="str">
            <v>France</v>
          </cell>
          <cell r="K4522" t="str">
            <v>France</v>
          </cell>
          <cell r="L4522" t="str">
            <v>Still Rose</v>
          </cell>
          <cell r="M4522" t="str">
            <v>Best</v>
          </cell>
          <cell r="N4522">
            <v>12.67</v>
          </cell>
          <cell r="O4522">
            <v>5.3437999999999999</v>
          </cell>
        </row>
        <row r="4523">
          <cell r="B4523">
            <v>7478920</v>
          </cell>
          <cell r="C4523" t="str">
            <v>BERTRANDS PROV 20 150X4</v>
          </cell>
          <cell r="D4523" t="str">
            <v>Chateau des Bertrands Cotes de Provence 2020 (W&amp;W Only)</v>
          </cell>
          <cell r="E4523" t="str">
            <v>EA</v>
          </cell>
          <cell r="F4523">
            <v>4</v>
          </cell>
          <cell r="G4523" t="str">
            <v>150cl x 4</v>
          </cell>
          <cell r="H4523" t="str">
            <v>U</v>
          </cell>
          <cell r="I4523" t="str">
            <v>France</v>
          </cell>
          <cell r="J4523" t="str">
            <v>France</v>
          </cell>
          <cell r="K4523" t="str">
            <v>France</v>
          </cell>
          <cell r="L4523" t="str">
            <v>Still Rose</v>
          </cell>
          <cell r="M4523" t="str">
            <v>Best</v>
          </cell>
          <cell r="N4523">
            <v>15.8674</v>
          </cell>
          <cell r="O4523">
            <v>5.3437999999999999</v>
          </cell>
        </row>
        <row r="4524">
          <cell r="B4524">
            <v>44321</v>
          </cell>
          <cell r="C4524" t="str">
            <v>CHEVAL IMP MERLOT 21 75X6</v>
          </cell>
          <cell r="D4524" t="str">
            <v>Cheval Imperial Merlot 2021</v>
          </cell>
          <cell r="E4524" t="str">
            <v>EA</v>
          </cell>
          <cell r="F4524">
            <v>6</v>
          </cell>
          <cell r="G4524" t="str">
            <v>75 cl x 6</v>
          </cell>
          <cell r="H4524" t="str">
            <v>U</v>
          </cell>
          <cell r="I4524" t="str">
            <v>France</v>
          </cell>
          <cell r="J4524" t="str">
            <v>France</v>
          </cell>
          <cell r="K4524" t="str">
            <v>Languedoc-Roussillon</v>
          </cell>
          <cell r="L4524" t="str">
            <v>Still Red</v>
          </cell>
          <cell r="M4524" t="str">
            <v>Price Fighter</v>
          </cell>
          <cell r="N4524">
            <v>2.0731000000000002</v>
          </cell>
          <cell r="O4524">
            <v>2.6718999999999999</v>
          </cell>
        </row>
        <row r="4525">
          <cell r="B4525">
            <v>44321</v>
          </cell>
          <cell r="C4525" t="str">
            <v>CHEVAL IMP MERLOT 21 75X6</v>
          </cell>
          <cell r="D4525" t="str">
            <v>Cheval Imperial Merlot 2021</v>
          </cell>
          <cell r="E4525" t="str">
            <v>EA</v>
          </cell>
          <cell r="F4525">
            <v>6</v>
          </cell>
          <cell r="G4525" t="str">
            <v>75 cl x 6</v>
          </cell>
          <cell r="H4525" t="str">
            <v>U</v>
          </cell>
          <cell r="I4525" t="str">
            <v>France</v>
          </cell>
          <cell r="J4525" t="str">
            <v>France</v>
          </cell>
          <cell r="K4525" t="str">
            <v>Languedoc-Roussillon</v>
          </cell>
          <cell r="L4525" t="str">
            <v>Still Red</v>
          </cell>
          <cell r="M4525" t="str">
            <v>Price Fighter</v>
          </cell>
          <cell r="N4525">
            <v>2.0731000000000002</v>
          </cell>
          <cell r="O4525">
            <v>2.6718999999999999</v>
          </cell>
        </row>
        <row r="4526">
          <cell r="B4526">
            <v>45105</v>
          </cell>
          <cell r="C4526" t="str">
            <v>CHEVAL IMP CHARD 22 75X6</v>
          </cell>
          <cell r="D4526" t="str">
            <v>Cheval Imperial Chardonnay 2022</v>
          </cell>
          <cell r="E4526" t="str">
            <v>EA</v>
          </cell>
          <cell r="F4526">
            <v>6</v>
          </cell>
          <cell r="G4526" t="str">
            <v>75 cl x 6</v>
          </cell>
          <cell r="H4526" t="str">
            <v>U</v>
          </cell>
          <cell r="I4526" t="str">
            <v>France</v>
          </cell>
          <cell r="J4526" t="str">
            <v>France</v>
          </cell>
          <cell r="K4526" t="str">
            <v>Languedoc-Roussillon</v>
          </cell>
          <cell r="L4526" t="str">
            <v>Still White</v>
          </cell>
          <cell r="M4526" t="str">
            <v>Price Fighter</v>
          </cell>
          <cell r="N4526">
            <v>2.4327000000000001</v>
          </cell>
          <cell r="O4526">
            <v>2.6718999999999999</v>
          </cell>
        </row>
        <row r="4527">
          <cell r="B4527">
            <v>45127</v>
          </cell>
          <cell r="C4527" t="str">
            <v>CHEVAL IMP SAUV BLC 22 75X6</v>
          </cell>
          <cell r="D4527" t="str">
            <v>Cheval Imperial Sauvignon Blanc 2022</v>
          </cell>
          <cell r="E4527" t="str">
            <v>EA</v>
          </cell>
          <cell r="F4527">
            <v>6</v>
          </cell>
          <cell r="G4527" t="str">
            <v>75 cl x 6</v>
          </cell>
          <cell r="H4527" t="str">
            <v>S</v>
          </cell>
          <cell r="I4527" t="str">
            <v>France</v>
          </cell>
          <cell r="J4527" t="str">
            <v>France</v>
          </cell>
          <cell r="K4527" t="str">
            <v>Languedoc-Roussillon</v>
          </cell>
          <cell r="L4527" t="str">
            <v>Still White</v>
          </cell>
          <cell r="M4527" t="str">
            <v>Price Fighter</v>
          </cell>
          <cell r="N4527">
            <v>2.2747999999999999</v>
          </cell>
          <cell r="O4527">
            <v>2.6718999999999999</v>
          </cell>
        </row>
        <row r="4528">
          <cell r="B4528">
            <v>45221</v>
          </cell>
          <cell r="C4528" t="str">
            <v>CHEVAL IMP MERLOT 22 75X6</v>
          </cell>
          <cell r="D4528" t="str">
            <v>Cheval Imperial Merlot 2022</v>
          </cell>
          <cell r="E4528" t="str">
            <v>EA</v>
          </cell>
          <cell r="F4528">
            <v>6</v>
          </cell>
          <cell r="G4528" t="str">
            <v>75 cl x 6</v>
          </cell>
          <cell r="H4528" t="str">
            <v>S</v>
          </cell>
          <cell r="I4528" t="str">
            <v>France</v>
          </cell>
          <cell r="J4528" t="str">
            <v>France</v>
          </cell>
          <cell r="K4528" t="str">
            <v>Languedoc-Roussillon</v>
          </cell>
          <cell r="L4528" t="str">
            <v>Still Red</v>
          </cell>
          <cell r="M4528" t="str">
            <v>Price Fighter</v>
          </cell>
          <cell r="N4528">
            <v>2.0905999999999998</v>
          </cell>
          <cell r="O4528">
            <v>2.6718999999999999</v>
          </cell>
        </row>
        <row r="4529">
          <cell r="B4529">
            <v>45933</v>
          </cell>
          <cell r="C4529" t="str">
            <v>CHEVAL IMP CHARD 23 75X6</v>
          </cell>
          <cell r="D4529" t="str">
            <v>Cheval Imperial Chardonnay 2023</v>
          </cell>
          <cell r="E4529" t="str">
            <v>EA</v>
          </cell>
          <cell r="F4529">
            <v>6</v>
          </cell>
          <cell r="G4529" t="str">
            <v>75 cl x 6</v>
          </cell>
          <cell r="H4529" t="str">
            <v>S</v>
          </cell>
          <cell r="I4529" t="str">
            <v>France</v>
          </cell>
          <cell r="J4529" t="str">
            <v>France</v>
          </cell>
          <cell r="K4529" t="str">
            <v>Languedoc-Roussillon</v>
          </cell>
          <cell r="L4529" t="str">
            <v>Still White</v>
          </cell>
          <cell r="M4529" t="str">
            <v>Price Fighter</v>
          </cell>
          <cell r="N4529">
            <v>2.379</v>
          </cell>
          <cell r="O4529">
            <v>2.6718999999999999</v>
          </cell>
        </row>
        <row r="4530">
          <cell r="B4530">
            <v>76004</v>
          </cell>
          <cell r="C4530" t="str">
            <v>CHEVAL IMP CHARD 20 75X6</v>
          </cell>
          <cell r="D4530" t="str">
            <v>Cheval Imperial Chardonnay 2020</v>
          </cell>
          <cell r="E4530" t="str">
            <v>EA</v>
          </cell>
          <cell r="F4530">
            <v>6</v>
          </cell>
          <cell r="G4530" t="str">
            <v>75 cl x 6</v>
          </cell>
          <cell r="H4530" t="str">
            <v>U</v>
          </cell>
          <cell r="I4530" t="str">
            <v>France</v>
          </cell>
          <cell r="J4530" t="str">
            <v>France</v>
          </cell>
          <cell r="K4530" t="str">
            <v>Languedoc-Roussillon</v>
          </cell>
          <cell r="L4530" t="str">
            <v>Still White</v>
          </cell>
          <cell r="M4530" t="str">
            <v>Price Fighter</v>
          </cell>
          <cell r="N4530">
            <v>2.4064000000000001</v>
          </cell>
          <cell r="O4530">
            <v>2.6718999999999999</v>
          </cell>
        </row>
        <row r="4531">
          <cell r="B4531">
            <v>76005</v>
          </cell>
          <cell r="C4531" t="str">
            <v>CHEVAL IMP MERLOT 20 75X6</v>
          </cell>
          <cell r="D4531" t="str">
            <v>Cheval Imperial Merlot 2020</v>
          </cell>
          <cell r="E4531" t="str">
            <v>EA</v>
          </cell>
          <cell r="F4531">
            <v>6</v>
          </cell>
          <cell r="G4531" t="str">
            <v>75 cl x 6</v>
          </cell>
          <cell r="H4531" t="str">
            <v>U</v>
          </cell>
          <cell r="I4531" t="str">
            <v>France</v>
          </cell>
          <cell r="J4531" t="str">
            <v>France</v>
          </cell>
          <cell r="K4531" t="str">
            <v>Languedoc-Roussillon</v>
          </cell>
          <cell r="L4531" t="str">
            <v>Still Red</v>
          </cell>
          <cell r="M4531" t="str">
            <v>Price Fighter</v>
          </cell>
          <cell r="N4531">
            <v>2.0457999999999998</v>
          </cell>
          <cell r="O4531">
            <v>2.6718999999999999</v>
          </cell>
        </row>
        <row r="4532">
          <cell r="B4532">
            <v>76006</v>
          </cell>
          <cell r="C4532" t="str">
            <v>CHEVAL IMP SAUV BLC 20 75X6</v>
          </cell>
          <cell r="D4532" t="str">
            <v>Cheval Imperial Sauvignon Blanc 2020</v>
          </cell>
          <cell r="E4532" t="str">
            <v>EA</v>
          </cell>
          <cell r="F4532">
            <v>6</v>
          </cell>
          <cell r="G4532" t="str">
            <v>75 cl x 6</v>
          </cell>
          <cell r="H4532" t="str">
            <v>U</v>
          </cell>
          <cell r="I4532" t="str">
            <v>France</v>
          </cell>
          <cell r="J4532" t="str">
            <v>France</v>
          </cell>
          <cell r="K4532" t="str">
            <v>Languedoc-Roussillon</v>
          </cell>
          <cell r="L4532" t="str">
            <v>Still White</v>
          </cell>
          <cell r="M4532" t="str">
            <v>Price Fighter</v>
          </cell>
          <cell r="N4532">
            <v>2.2484999999999999</v>
          </cell>
          <cell r="O4532">
            <v>2.6718999999999999</v>
          </cell>
        </row>
        <row r="4533">
          <cell r="B4533">
            <v>41684</v>
          </cell>
          <cell r="C4533" t="str">
            <v>HARDY CREST PINOT GRIGIO 75x6</v>
          </cell>
          <cell r="D4533" t="str">
            <v>Hardy's Crest Pinot Grigio, South Eastern Australia (JDW)</v>
          </cell>
          <cell r="E4533" t="str">
            <v>EA</v>
          </cell>
          <cell r="F4533">
            <v>6</v>
          </cell>
          <cell r="G4533" t="str">
            <v>75 cl x 6</v>
          </cell>
          <cell r="H4533" t="str">
            <v>S</v>
          </cell>
          <cell r="I4533" t="str">
            <v>Australia</v>
          </cell>
          <cell r="J4533" t="str">
            <v>Australia</v>
          </cell>
          <cell r="K4533" t="str">
            <v>South Eastern Australia</v>
          </cell>
          <cell r="L4533" t="str">
            <v>Still White</v>
          </cell>
          <cell r="M4533" t="str">
            <v>Good</v>
          </cell>
          <cell r="N4533">
            <v>1.8393999999999999</v>
          </cell>
          <cell r="O4533">
            <v>2.6718999999999999</v>
          </cell>
        </row>
        <row r="4534">
          <cell r="B4534">
            <v>42167</v>
          </cell>
          <cell r="C4534" t="str">
            <v>HARDYS CREST ROSE 75X6</v>
          </cell>
          <cell r="D4534" t="str">
            <v>Hardys Crest Rose, South Eastern Australia (JDW)</v>
          </cell>
          <cell r="E4534" t="str">
            <v>EA</v>
          </cell>
          <cell r="F4534">
            <v>6</v>
          </cell>
          <cell r="G4534" t="str">
            <v>75 cl x 6</v>
          </cell>
          <cell r="H4534" t="str">
            <v>U</v>
          </cell>
          <cell r="I4534" t="str">
            <v>Australia</v>
          </cell>
          <cell r="J4534" t="str">
            <v>Australia</v>
          </cell>
          <cell r="K4534" t="str">
            <v>South Eastern Australia</v>
          </cell>
          <cell r="L4534" t="str">
            <v>Still Rose</v>
          </cell>
          <cell r="M4534" t="str">
            <v>Price Fighter</v>
          </cell>
          <cell r="N4534">
            <v>1.5661</v>
          </cell>
          <cell r="O4534">
            <v>2.6718999999999999</v>
          </cell>
        </row>
        <row r="4535">
          <cell r="B4535">
            <v>73140</v>
          </cell>
          <cell r="C4535" t="str">
            <v>ARA RESOLUTE SAUV BLANC 75X6</v>
          </cell>
          <cell r="D4535" t="str">
            <v>Ara Resolute Sauvignon Blanc</v>
          </cell>
          <cell r="E4535" t="str">
            <v>EA</v>
          </cell>
          <cell r="F4535">
            <v>6</v>
          </cell>
          <cell r="G4535" t="str">
            <v>75 cl x 6</v>
          </cell>
          <cell r="H4535" t="str">
            <v>U</v>
          </cell>
          <cell r="I4535" t="str">
            <v>New Zealand</v>
          </cell>
          <cell r="J4535" t="str">
            <v>New Zealand</v>
          </cell>
          <cell r="K4535" t="str">
            <v>Marlborough</v>
          </cell>
          <cell r="M4535" t="str">
            <v>Best</v>
          </cell>
          <cell r="N4535">
            <v>8.2855000000000008</v>
          </cell>
          <cell r="O4535">
            <v>2.6718999999999999</v>
          </cell>
        </row>
        <row r="4536">
          <cell r="B4536">
            <v>66241</v>
          </cell>
          <cell r="C4536" t="str">
            <v>FW CH CISSAC 00 75X12</v>
          </cell>
          <cell r="D4536" t="str">
            <v>Ch Cissac 2000  Handpicked Hotels ONLY</v>
          </cell>
          <cell r="E4536" t="str">
            <v>EA</v>
          </cell>
          <cell r="F4536">
            <v>12</v>
          </cell>
          <cell r="G4536" t="str">
            <v>75 cl x 12</v>
          </cell>
          <cell r="H4536" t="str">
            <v>U</v>
          </cell>
          <cell r="I4536" t="str">
            <v>France</v>
          </cell>
          <cell r="J4536" t="str">
            <v>France</v>
          </cell>
          <cell r="K4536" t="str">
            <v>Bordeaux</v>
          </cell>
          <cell r="M4536" t="str">
            <v>Fine Wine</v>
          </cell>
          <cell r="N4536">
            <v>14.7074</v>
          </cell>
          <cell r="O4536">
            <v>2.6718999999999999</v>
          </cell>
        </row>
        <row r="4537">
          <cell r="B4537">
            <v>41381</v>
          </cell>
          <cell r="C4537" t="str">
            <v>FW ST COSME POSTE BLC20 75X6</v>
          </cell>
          <cell r="D4537" t="str">
            <v>Chateau St Cosme Cotes du Rhone Blanc 'Le Poste' 2020</v>
          </cell>
          <cell r="E4537" t="str">
            <v>EA</v>
          </cell>
          <cell r="F4537">
            <v>6</v>
          </cell>
          <cell r="G4537" t="str">
            <v>75 cl x 6</v>
          </cell>
          <cell r="H4537" t="str">
            <v>U</v>
          </cell>
          <cell r="I4537" t="str">
            <v>France</v>
          </cell>
          <cell r="J4537" t="str">
            <v>France</v>
          </cell>
          <cell r="K4537" t="str">
            <v>Rhône Valley</v>
          </cell>
          <cell r="M4537" t="str">
            <v>Fine Wine</v>
          </cell>
          <cell r="N4537">
            <v>18.801200000000001</v>
          </cell>
          <cell r="O4537">
            <v>2.6718999999999999</v>
          </cell>
        </row>
        <row r="4538">
          <cell r="B4538">
            <v>72647</v>
          </cell>
          <cell r="C4538" t="str">
            <v>FW ST COSME GIGS LE CLX17 75X6</v>
          </cell>
          <cell r="D4538" t="str">
            <v>Chateau St Cosme Gigondas Le Claux 2017</v>
          </cell>
          <cell r="E4538" t="str">
            <v>EA</v>
          </cell>
          <cell r="F4538">
            <v>6</v>
          </cell>
          <cell r="G4538" t="str">
            <v>75 cl x 6</v>
          </cell>
          <cell r="H4538" t="str">
            <v>U</v>
          </cell>
          <cell r="I4538" t="str">
            <v>France</v>
          </cell>
          <cell r="J4538" t="str">
            <v>France</v>
          </cell>
          <cell r="K4538" t="str">
            <v>Rhône Valley</v>
          </cell>
          <cell r="M4538" t="str">
            <v>Fine Wine</v>
          </cell>
          <cell r="N4538">
            <v>37.2789</v>
          </cell>
          <cell r="O4538">
            <v>2.6718999999999999</v>
          </cell>
        </row>
        <row r="4539">
          <cell r="B4539">
            <v>72649</v>
          </cell>
          <cell r="C4539" t="str">
            <v>FW ST COSME GIGS LE POS17 75X6</v>
          </cell>
          <cell r="D4539" t="str">
            <v>Chateau St Cosme Gigondas 'Le Poste' 2017</v>
          </cell>
          <cell r="E4539" t="str">
            <v>EA</v>
          </cell>
          <cell r="F4539">
            <v>6</v>
          </cell>
          <cell r="G4539" t="str">
            <v>75 cl x 6</v>
          </cell>
          <cell r="H4539" t="str">
            <v>U</v>
          </cell>
          <cell r="I4539" t="str">
            <v>France</v>
          </cell>
          <cell r="J4539" t="str">
            <v>France</v>
          </cell>
          <cell r="K4539" t="str">
            <v>Rhône Valley</v>
          </cell>
          <cell r="M4539" t="str">
            <v>Fine Wine</v>
          </cell>
          <cell r="N4539">
            <v>37.2789</v>
          </cell>
          <cell r="O4539">
            <v>2.6718999999999999</v>
          </cell>
        </row>
        <row r="4540">
          <cell r="B4540">
            <v>73245</v>
          </cell>
          <cell r="C4540" t="str">
            <v>CHATEAU ST COSME 'LES DEU 75X6</v>
          </cell>
          <cell r="D4540" t="str">
            <v>Chateau St Cosme 'Les Deux Albions' Cotes du Rhone 2017</v>
          </cell>
          <cell r="E4540" t="str">
            <v>EA</v>
          </cell>
          <cell r="F4540">
            <v>6</v>
          </cell>
          <cell r="G4540" t="str">
            <v>75 cl x 6</v>
          </cell>
          <cell r="H4540" t="str">
            <v>U</v>
          </cell>
          <cell r="I4540" t="str">
            <v>France</v>
          </cell>
          <cell r="J4540" t="str">
            <v>France</v>
          </cell>
          <cell r="K4540" t="str">
            <v>Rhône Valley</v>
          </cell>
          <cell r="M4540" t="str">
            <v>Better</v>
          </cell>
          <cell r="N4540">
            <v>6.1547999999999998</v>
          </cell>
          <cell r="O4540">
            <v>2.6718999999999999</v>
          </cell>
        </row>
        <row r="4541">
          <cell r="B4541">
            <v>74180</v>
          </cell>
          <cell r="C4541" t="str">
            <v>FW ST COSME GIG HM FIDE18 75X6</v>
          </cell>
          <cell r="D4541" t="str">
            <v>Chateau St Cosme Gigondas Hominis Fides 2018</v>
          </cell>
          <cell r="E4541" t="str">
            <v>EA</v>
          </cell>
          <cell r="F4541">
            <v>6</v>
          </cell>
          <cell r="G4541" t="str">
            <v>75 cl x 6</v>
          </cell>
          <cell r="H4541" t="str">
            <v>U</v>
          </cell>
          <cell r="I4541" t="str">
            <v>France</v>
          </cell>
          <cell r="J4541" t="str">
            <v>France</v>
          </cell>
          <cell r="K4541" t="str">
            <v>Rhône Valley</v>
          </cell>
          <cell r="M4541" t="str">
            <v>Fine Wine</v>
          </cell>
          <cell r="N4541">
            <v>37.602400000000003</v>
          </cell>
          <cell r="O4541">
            <v>2.6718999999999999</v>
          </cell>
        </row>
        <row r="4542">
          <cell r="B4542">
            <v>74181</v>
          </cell>
          <cell r="C4542" t="str">
            <v>ST COSME GIGS LE CLAUX 18 75X6</v>
          </cell>
          <cell r="D4542" t="str">
            <v>Chateau St Cosme Gigondas Le Claux 2018</v>
          </cell>
          <cell r="E4542" t="str">
            <v>EA</v>
          </cell>
          <cell r="F4542">
            <v>6</v>
          </cell>
          <cell r="G4542" t="str">
            <v>75 cl x 6</v>
          </cell>
          <cell r="H4542" t="str">
            <v>S</v>
          </cell>
          <cell r="I4542" t="str">
            <v>France</v>
          </cell>
          <cell r="J4542" t="str">
            <v>France</v>
          </cell>
          <cell r="K4542" t="str">
            <v>Rhône Valley</v>
          </cell>
          <cell r="M4542" t="str">
            <v>Fine Wine</v>
          </cell>
          <cell r="N4542">
            <v>36.336100000000002</v>
          </cell>
          <cell r="O4542">
            <v>2.6718999999999999</v>
          </cell>
        </row>
        <row r="4543">
          <cell r="B4543">
            <v>74183</v>
          </cell>
          <cell r="C4543" t="str">
            <v>FW ORG ST COSME GIG POS18 75X6</v>
          </cell>
          <cell r="D4543" t="str">
            <v>Chateau St Cosme Gigondas 'Le Poste' 2018</v>
          </cell>
          <cell r="E4543" t="str">
            <v>EA</v>
          </cell>
          <cell r="F4543">
            <v>6</v>
          </cell>
          <cell r="G4543" t="str">
            <v>75 cl x 6</v>
          </cell>
          <cell r="H4543" t="str">
            <v>U</v>
          </cell>
          <cell r="I4543" t="str">
            <v>France</v>
          </cell>
          <cell r="J4543" t="str">
            <v>France</v>
          </cell>
          <cell r="K4543" t="str">
            <v>Rhône Valley</v>
          </cell>
          <cell r="M4543" t="str">
            <v>Fine Wine</v>
          </cell>
          <cell r="N4543">
            <v>37.604700000000001</v>
          </cell>
          <cell r="O4543">
            <v>2.6718999999999999</v>
          </cell>
        </row>
        <row r="4544">
          <cell r="B4544">
            <v>75014</v>
          </cell>
          <cell r="C4544" t="str">
            <v>FW ORG ST COSME GIG CLX19 75X6</v>
          </cell>
          <cell r="D4544" t="str">
            <v>Chateau St Cosme Gigondas Le Claux 2019</v>
          </cell>
          <cell r="E4544" t="str">
            <v>EA</v>
          </cell>
          <cell r="F4544">
            <v>6</v>
          </cell>
          <cell r="G4544" t="str">
            <v>75 cl x 6</v>
          </cell>
          <cell r="H4544" t="str">
            <v>U</v>
          </cell>
          <cell r="I4544" t="str">
            <v>France</v>
          </cell>
          <cell r="J4544" t="str">
            <v>France</v>
          </cell>
          <cell r="K4544" t="str">
            <v>Rhône Valley</v>
          </cell>
          <cell r="M4544" t="str">
            <v>Fine Wine</v>
          </cell>
          <cell r="N4544">
            <v>37.306199999999997</v>
          </cell>
          <cell r="O4544">
            <v>2.6718999999999999</v>
          </cell>
        </row>
        <row r="4545">
          <cell r="B4545">
            <v>7480118</v>
          </cell>
          <cell r="C4545" t="str">
            <v>CHATEAU ST COSME 'LES DEU 75X6</v>
          </cell>
          <cell r="D4545" t="str">
            <v>Chateau St Cosme 'Les Deux Albions' Cotes du Rhone 2018</v>
          </cell>
          <cell r="E4545" t="str">
            <v>EA</v>
          </cell>
          <cell r="F4545">
            <v>6</v>
          </cell>
          <cell r="G4545" t="str">
            <v>75 cl x 6</v>
          </cell>
          <cell r="H4545" t="str">
            <v>U</v>
          </cell>
          <cell r="I4545" t="str">
            <v>France</v>
          </cell>
          <cell r="J4545" t="str">
            <v>France</v>
          </cell>
          <cell r="K4545" t="str">
            <v>Rhône Valley</v>
          </cell>
          <cell r="M4545" t="str">
            <v>Better</v>
          </cell>
          <cell r="N4545">
            <v>6.3216999999999999</v>
          </cell>
          <cell r="O4545">
            <v>3.3130999999999999</v>
          </cell>
        </row>
        <row r="4546">
          <cell r="B4546">
            <v>7480119</v>
          </cell>
          <cell r="C4546" t="str">
            <v>ORG CH ST COSME DEUX19 75X6</v>
          </cell>
          <cell r="D4546" t="str">
            <v>Chateau St Cosme 'Les Deux Albions' Cotes du Rhone 2019</v>
          </cell>
          <cell r="E4546" t="str">
            <v>EA</v>
          </cell>
          <cell r="F4546">
            <v>6</v>
          </cell>
          <cell r="G4546" t="str">
            <v>75 cl x 6</v>
          </cell>
          <cell r="H4546" t="str">
            <v>U</v>
          </cell>
          <cell r="I4546" t="str">
            <v>France</v>
          </cell>
          <cell r="J4546" t="str">
            <v>France</v>
          </cell>
          <cell r="K4546" t="str">
            <v>Rhône Valley</v>
          </cell>
          <cell r="M4546" t="str">
            <v>Better</v>
          </cell>
          <cell r="N4546">
            <v>7.0380000000000003</v>
          </cell>
          <cell r="O4546">
            <v>2.6718999999999999</v>
          </cell>
        </row>
        <row r="4547">
          <cell r="B4547">
            <v>7501218</v>
          </cell>
          <cell r="C4547" t="str">
            <v>ST COSME GIGONDAS 18 75X6</v>
          </cell>
          <cell r="D4547" t="str">
            <v>Chateau St Cosme Gigondas 2018</v>
          </cell>
          <cell r="E4547" t="str">
            <v>EA</v>
          </cell>
          <cell r="F4547">
            <v>6</v>
          </cell>
          <cell r="G4547" t="str">
            <v>75 cl x 6</v>
          </cell>
          <cell r="H4547" t="str">
            <v>U</v>
          </cell>
          <cell r="I4547" t="str">
            <v>France</v>
          </cell>
          <cell r="J4547" t="str">
            <v>France</v>
          </cell>
          <cell r="K4547" t="str">
            <v>Rhône Valley</v>
          </cell>
          <cell r="M4547" t="str">
            <v>Best</v>
          </cell>
          <cell r="N4547">
            <v>15.605399999999999</v>
          </cell>
          <cell r="O4547">
            <v>2.6718999999999999</v>
          </cell>
        </row>
        <row r="4548">
          <cell r="B4548">
            <v>7501219</v>
          </cell>
          <cell r="C4548" t="str">
            <v>ST COSME GIGONDAS 19 75X6</v>
          </cell>
          <cell r="D4548" t="str">
            <v>Chateau St Cosme Gigondas 2019</v>
          </cell>
          <cell r="E4548" t="str">
            <v>EA</v>
          </cell>
          <cell r="F4548">
            <v>6</v>
          </cell>
          <cell r="G4548" t="str">
            <v>75 cl x 6</v>
          </cell>
          <cell r="H4548" t="str">
            <v>U</v>
          </cell>
          <cell r="I4548" t="str">
            <v>France</v>
          </cell>
          <cell r="J4548" t="str">
            <v>France</v>
          </cell>
          <cell r="K4548" t="str">
            <v>Rhône Valley</v>
          </cell>
          <cell r="M4548" t="str">
            <v>Best</v>
          </cell>
          <cell r="N4548">
            <v>16.344000000000001</v>
          </cell>
          <cell r="O4548">
            <v>3.3130999999999999</v>
          </cell>
        </row>
        <row r="4549">
          <cell r="B4549">
            <v>7501220</v>
          </cell>
          <cell r="C4549" t="str">
            <v>ORG ST COSME GIGN 20 75X6</v>
          </cell>
          <cell r="D4549" t="str">
            <v>Chateau St Cosme Gigondas 2020</v>
          </cell>
          <cell r="E4549" t="str">
            <v>EA</v>
          </cell>
          <cell r="F4549">
            <v>6</v>
          </cell>
          <cell r="G4549" t="str">
            <v>75 cl x 6</v>
          </cell>
          <cell r="H4549" t="str">
            <v>U</v>
          </cell>
          <cell r="I4549" t="str">
            <v>France</v>
          </cell>
          <cell r="J4549" t="str">
            <v>France</v>
          </cell>
          <cell r="K4549" t="str">
            <v>Rhône Valley</v>
          </cell>
          <cell r="M4549" t="str">
            <v>Best</v>
          </cell>
          <cell r="N4549">
            <v>17.046800000000001</v>
          </cell>
          <cell r="O4549">
            <v>2.6718999999999999</v>
          </cell>
        </row>
        <row r="4550">
          <cell r="B4550">
            <v>7501221</v>
          </cell>
          <cell r="C4550" t="str">
            <v>ORG ST COSME GIGN 21 75X6</v>
          </cell>
          <cell r="D4550" t="str">
            <v>Chateau St Cosme Gigondas 2021</v>
          </cell>
          <cell r="E4550" t="str">
            <v>EA</v>
          </cell>
          <cell r="F4550">
            <v>6</v>
          </cell>
          <cell r="G4550" t="str">
            <v>75 cl x 6</v>
          </cell>
          <cell r="H4550" t="str">
            <v>U</v>
          </cell>
          <cell r="I4550" t="str">
            <v>France</v>
          </cell>
          <cell r="J4550" t="str">
            <v>France</v>
          </cell>
          <cell r="K4550" t="str">
            <v>Rhône Valley</v>
          </cell>
          <cell r="M4550" t="str">
            <v>Best</v>
          </cell>
          <cell r="N4550">
            <v>17.099399999999999</v>
          </cell>
          <cell r="O4550">
            <v>3.2063000000000001</v>
          </cell>
        </row>
        <row r="4551">
          <cell r="B4551">
            <v>24758</v>
          </cell>
          <cell r="C4551" t="str">
            <v>JACOBS CREEK SPARKLING 75x6</v>
          </cell>
          <cell r="D4551" t="str">
            <v>Jacob's Creek Sparkling Chardonnay-Pinot Noir, Australia</v>
          </cell>
          <cell r="E4551" t="str">
            <v>EA</v>
          </cell>
          <cell r="F4551">
            <v>6</v>
          </cell>
          <cell r="G4551" t="str">
            <v>75 cl x 6</v>
          </cell>
          <cell r="H4551" t="str">
            <v>U</v>
          </cell>
          <cell r="I4551" t="str">
            <v>Australia</v>
          </cell>
          <cell r="J4551" t="str">
            <v>Australia</v>
          </cell>
          <cell r="K4551" t="str">
            <v>Australia</v>
          </cell>
          <cell r="L4551" t="str">
            <v>Sparkling White</v>
          </cell>
          <cell r="M4551" t="str">
            <v>Good</v>
          </cell>
          <cell r="N4551">
            <v>4.4695999999999998</v>
          </cell>
          <cell r="O4551">
            <v>2.3513000000000002</v>
          </cell>
        </row>
        <row r="4552">
          <cell r="B4552">
            <v>37554</v>
          </cell>
          <cell r="C4552" t="str">
            <v>JACOBS CREEK SPK ROSE 75X6</v>
          </cell>
          <cell r="D4552" t="str">
            <v>Jacob's Creek Sparkling Rosé, Australia</v>
          </cell>
          <cell r="E4552" t="str">
            <v>EA</v>
          </cell>
          <cell r="F4552">
            <v>6</v>
          </cell>
          <cell r="G4552" t="str">
            <v>75 cl x 6</v>
          </cell>
          <cell r="H4552" t="str">
            <v>U</v>
          </cell>
          <cell r="I4552" t="str">
            <v>Australia</v>
          </cell>
          <cell r="J4552" t="str">
            <v>Australia</v>
          </cell>
          <cell r="K4552" t="str">
            <v>Australia</v>
          </cell>
          <cell r="L4552" t="str">
            <v>Sparkling Rose</v>
          </cell>
          <cell r="M4552" t="str">
            <v>Price Fighter</v>
          </cell>
          <cell r="N4552">
            <v>3.9047000000000001</v>
          </cell>
          <cell r="O4552">
            <v>2.6718999999999999</v>
          </cell>
        </row>
        <row r="4553">
          <cell r="B4553">
            <v>74619</v>
          </cell>
          <cell r="C4553" t="str">
            <v>PAL QUE LA ZARACIA 75X6</v>
          </cell>
          <cell r="D4553" t="str">
            <v>Palacio Quemado La Zarcita Ribera del Guadiana</v>
          </cell>
          <cell r="E4553" t="str">
            <v>EA</v>
          </cell>
          <cell r="F4553">
            <v>6</v>
          </cell>
          <cell r="G4553" t="str">
            <v>75 cl x 6</v>
          </cell>
          <cell r="H4553" t="str">
            <v>S</v>
          </cell>
          <cell r="I4553" t="str">
            <v>Spain</v>
          </cell>
          <cell r="J4553" t="str">
            <v>Spain</v>
          </cell>
          <cell r="K4553" t="str">
            <v>Extremadura</v>
          </cell>
          <cell r="L4553" t="str">
            <v>Still Red</v>
          </cell>
          <cell r="M4553" t="str">
            <v>Good</v>
          </cell>
          <cell r="N4553">
            <v>4.9116</v>
          </cell>
          <cell r="O4553">
            <v>2.6718999999999999</v>
          </cell>
        </row>
        <row r="4554">
          <cell r="B4554">
            <v>72454</v>
          </cell>
          <cell r="C4554" t="str">
            <v>RONSEL SIL VEL MENCIA 17 75X12</v>
          </cell>
          <cell r="D4554" t="str">
            <v>Ronsel do Sil Ribera Sacra Vel'Uveyra Mencia 2017</v>
          </cell>
          <cell r="E4554" t="str">
            <v>EA</v>
          </cell>
          <cell r="F4554">
            <v>12</v>
          </cell>
          <cell r="G4554" t="str">
            <v>75 cl x 12</v>
          </cell>
          <cell r="H4554" t="str">
            <v>U</v>
          </cell>
          <cell r="I4554" t="str">
            <v>Spain</v>
          </cell>
          <cell r="J4554" t="str">
            <v>Spain</v>
          </cell>
          <cell r="K4554" t="str">
            <v>Galicia</v>
          </cell>
          <cell r="L4554" t="str">
            <v>Still Red</v>
          </cell>
          <cell r="M4554" t="str">
            <v>Good</v>
          </cell>
          <cell r="N4554">
            <v>4.2709000000000001</v>
          </cell>
          <cell r="O4554">
            <v>2.6718999999999999</v>
          </cell>
        </row>
        <row r="4555">
          <cell r="B4555">
            <v>72455</v>
          </cell>
          <cell r="C4555" t="str">
            <v>RONSEL SIL APRE MENCIA 17 75X6</v>
          </cell>
          <cell r="D4555" t="str">
            <v>Ronsel do Sil Ribera Sacra Arpegio Mencia 2017</v>
          </cell>
          <cell r="E4555" t="str">
            <v>EA</v>
          </cell>
          <cell r="F4555">
            <v>6</v>
          </cell>
          <cell r="G4555" t="str">
            <v>75 cl x 6</v>
          </cell>
          <cell r="H4555" t="str">
            <v>U</v>
          </cell>
          <cell r="I4555" t="str">
            <v>Spain</v>
          </cell>
          <cell r="J4555" t="str">
            <v>Spain</v>
          </cell>
          <cell r="K4555" t="str">
            <v>Galicia</v>
          </cell>
          <cell r="L4555" t="str">
            <v>Still Red</v>
          </cell>
          <cell r="M4555" t="str">
            <v>Good</v>
          </cell>
          <cell r="N4555">
            <v>10.817399999999999</v>
          </cell>
          <cell r="O4555">
            <v>2.6718999999999999</v>
          </cell>
        </row>
        <row r="4556">
          <cell r="B4556">
            <v>42656</v>
          </cell>
          <cell r="C4556" t="str">
            <v>WILD IDOL SPARK WHITE 75X6</v>
          </cell>
          <cell r="D4556" t="str">
            <v>Wild Idol Alcohol Free Sparkling White</v>
          </cell>
          <cell r="E4556" t="str">
            <v>EA</v>
          </cell>
          <cell r="F4556">
            <v>6</v>
          </cell>
          <cell r="G4556" t="str">
            <v>75 cl x 6</v>
          </cell>
          <cell r="H4556" t="str">
            <v>S</v>
          </cell>
          <cell r="I4556" t="str">
            <v>Germany</v>
          </cell>
          <cell r="J4556" t="str">
            <v>Germany</v>
          </cell>
          <cell r="K4556" t="str">
            <v>Germany</v>
          </cell>
          <cell r="L4556" t="str">
            <v>spw</v>
          </cell>
          <cell r="M4556" t="str">
            <v>Best</v>
          </cell>
          <cell r="N4556">
            <v>12.9008</v>
          </cell>
          <cell r="O4556">
            <v>0</v>
          </cell>
        </row>
        <row r="4557">
          <cell r="B4557">
            <v>45659</v>
          </cell>
          <cell r="C4557" t="str">
            <v>WILD IDOL WHITE 37.5X12</v>
          </cell>
          <cell r="D4557" t="str">
            <v>Wild Idol White halves, Rhinehessen</v>
          </cell>
          <cell r="E4557" t="str">
            <v>CS</v>
          </cell>
          <cell r="F4557">
            <v>1</v>
          </cell>
          <cell r="G4557" t="str">
            <v>37.5 cl x 12</v>
          </cell>
          <cell r="H4557" t="str">
            <v>S</v>
          </cell>
          <cell r="I4557" t="str">
            <v>Germany</v>
          </cell>
          <cell r="J4557" t="str">
            <v>Germany</v>
          </cell>
          <cell r="K4557" t="str">
            <v>Germany</v>
          </cell>
          <cell r="L4557" t="str">
            <v>Champagne White</v>
          </cell>
          <cell r="M4557" t="str">
            <v>Good</v>
          </cell>
          <cell r="N4557">
            <v>7.52</v>
          </cell>
          <cell r="O4557">
            <v>0</v>
          </cell>
        </row>
        <row r="4558">
          <cell r="B4558">
            <v>46736</v>
          </cell>
          <cell r="C4558" t="str">
            <v>WILD IDOL WHITE 37.5X12</v>
          </cell>
          <cell r="D4558" t="str">
            <v>Wild Idol White halves, Rhinehessen</v>
          </cell>
          <cell r="E4558" t="str">
            <v>EA</v>
          </cell>
          <cell r="F4558">
            <v>12</v>
          </cell>
          <cell r="G4558" t="str">
            <v>37.5 cl x 12</v>
          </cell>
          <cell r="H4558" t="str">
            <v>Z</v>
          </cell>
          <cell r="I4558" t="str">
            <v>Germany</v>
          </cell>
          <cell r="J4558" t="str">
            <v>Germany</v>
          </cell>
          <cell r="K4558" t="str">
            <v>Germany</v>
          </cell>
          <cell r="L4558" t="str">
            <v>Champagne White</v>
          </cell>
          <cell r="M4558" t="str">
            <v>Good</v>
          </cell>
          <cell r="N4558">
            <v>7.5431999999999997</v>
          </cell>
          <cell r="O4558">
            <v>0</v>
          </cell>
        </row>
        <row r="4559">
          <cell r="B4559">
            <v>76325</v>
          </cell>
          <cell r="C4559" t="str">
            <v>WILD IDOL SPARK ROSE 75X6</v>
          </cell>
          <cell r="D4559" t="str">
            <v>Wild Idol Alcohol Free Sparkling Rose</v>
          </cell>
          <cell r="E4559" t="str">
            <v>EA</v>
          </cell>
          <cell r="F4559">
            <v>6</v>
          </cell>
          <cell r="G4559" t="str">
            <v>750 ml x 6</v>
          </cell>
          <cell r="H4559" t="str">
            <v>S</v>
          </cell>
          <cell r="I4559" t="str">
            <v>Germany</v>
          </cell>
          <cell r="J4559" t="str">
            <v>Germany</v>
          </cell>
          <cell r="K4559" t="str">
            <v>Rheinhessen</v>
          </cell>
          <cell r="L4559" t="str">
            <v>Sparkling Rose</v>
          </cell>
          <cell r="M4559" t="str">
            <v>Best</v>
          </cell>
          <cell r="N4559">
            <v>12.9008</v>
          </cell>
          <cell r="O4559">
            <v>0</v>
          </cell>
        </row>
        <row r="4560">
          <cell r="B4560">
            <v>41357</v>
          </cell>
          <cell r="C4560" t="str">
            <v>NEW CHAPTER GRUNER 20 75X6</v>
          </cell>
          <cell r="D4560" t="str">
            <v>New Chapter Gruner Veltliner 2020</v>
          </cell>
          <cell r="E4560" t="str">
            <v>EA</v>
          </cell>
          <cell r="F4560">
            <v>6</v>
          </cell>
          <cell r="G4560" t="str">
            <v>75 cl x 6</v>
          </cell>
          <cell r="H4560" t="str">
            <v>U</v>
          </cell>
          <cell r="I4560" t="str">
            <v>Austria</v>
          </cell>
          <cell r="J4560" t="str">
            <v>Austria</v>
          </cell>
          <cell r="K4560" t="str">
            <v>Niederosterreich</v>
          </cell>
          <cell r="L4560" t="str">
            <v>Still White</v>
          </cell>
          <cell r="M4560" t="str">
            <v>Best</v>
          </cell>
          <cell r="N4560">
            <v>10.1656</v>
          </cell>
          <cell r="O4560">
            <v>2.6718999999999999</v>
          </cell>
        </row>
        <row r="4561">
          <cell r="B4561">
            <v>42272</v>
          </cell>
          <cell r="C4561" t="str">
            <v>NEW CHAPTER GRUNER 21 75X6</v>
          </cell>
          <cell r="D4561" t="str">
            <v>New Chapter Gruner Veltliner 2021</v>
          </cell>
          <cell r="E4561" t="str">
            <v>EA</v>
          </cell>
          <cell r="F4561">
            <v>6</v>
          </cell>
          <cell r="G4561" t="str">
            <v>75 cl x 6</v>
          </cell>
          <cell r="H4561" t="str">
            <v>S</v>
          </cell>
          <cell r="I4561" t="str">
            <v>Austria</v>
          </cell>
          <cell r="J4561" t="str">
            <v>Austria</v>
          </cell>
          <cell r="K4561" t="str">
            <v>Niederosterreich</v>
          </cell>
          <cell r="L4561" t="str">
            <v>Still White</v>
          </cell>
          <cell r="M4561" t="str">
            <v>Best</v>
          </cell>
          <cell r="N4561">
            <v>11.6053</v>
          </cell>
          <cell r="O4561">
            <v>2.6718999999999999</v>
          </cell>
        </row>
        <row r="4562">
          <cell r="B4562">
            <v>43777</v>
          </cell>
          <cell r="C4562" t="str">
            <v>ORG HUBER ALT SETZ GRUN21 75x6</v>
          </cell>
          <cell r="D4562" t="str">
            <v>Markus Huber Ried Alte Setzen Gruner Veltliner Erste Lage 2021</v>
          </cell>
          <cell r="E4562" t="str">
            <v>EA</v>
          </cell>
          <cell r="F4562">
            <v>6</v>
          </cell>
          <cell r="G4562" t="str">
            <v>75 cl x 6</v>
          </cell>
          <cell r="H4562" t="str">
            <v>S</v>
          </cell>
          <cell r="I4562" t="str">
            <v>Austria</v>
          </cell>
          <cell r="J4562" t="str">
            <v>Austria</v>
          </cell>
          <cell r="K4562" t="str">
            <v>Niederosterreich</v>
          </cell>
          <cell r="L4562" t="str">
            <v>Still White</v>
          </cell>
          <cell r="M4562" t="str">
            <v>Better</v>
          </cell>
          <cell r="N4562">
            <v>9.8508999999999993</v>
          </cell>
          <cell r="O4562">
            <v>2.6718999999999999</v>
          </cell>
        </row>
        <row r="4563">
          <cell r="B4563">
            <v>43791</v>
          </cell>
          <cell r="C4563" t="str">
            <v>FW ORG HUBER BERG RIES 21 75x6</v>
          </cell>
          <cell r="D4563" t="str">
            <v>Markus Huber Ried Berg Riesling Erste Lage 2021</v>
          </cell>
          <cell r="E4563" t="str">
            <v>EA</v>
          </cell>
          <cell r="F4563">
            <v>6</v>
          </cell>
          <cell r="G4563" t="str">
            <v>75 cl x 6</v>
          </cell>
          <cell r="H4563" t="str">
            <v>S</v>
          </cell>
          <cell r="I4563" t="str">
            <v>Austria</v>
          </cell>
          <cell r="J4563" t="str">
            <v>Austria</v>
          </cell>
          <cell r="K4563" t="str">
            <v>Niederosterreich</v>
          </cell>
          <cell r="L4563" t="str">
            <v>Still White</v>
          </cell>
          <cell r="M4563" t="str">
            <v>Fine Wine</v>
          </cell>
          <cell r="N4563">
            <v>18.3597</v>
          </cell>
          <cell r="O4563">
            <v>2.6718999999999999</v>
          </cell>
        </row>
        <row r="4564">
          <cell r="B4564">
            <v>43792</v>
          </cell>
          <cell r="C4564" t="str">
            <v>FW ORG HUBER BERG GRUNE21 75x6</v>
          </cell>
          <cell r="D4564" t="str">
            <v>Markus Huber Ried Berg Gruner Veltliner Erste Lage 2021</v>
          </cell>
          <cell r="E4564" t="str">
            <v>EA</v>
          </cell>
          <cell r="F4564">
            <v>6</v>
          </cell>
          <cell r="G4564" t="str">
            <v>75 cl x 6</v>
          </cell>
          <cell r="H4564" t="str">
            <v>S</v>
          </cell>
          <cell r="I4564" t="str">
            <v>Austria</v>
          </cell>
          <cell r="J4564" t="str">
            <v>Austria</v>
          </cell>
          <cell r="K4564" t="str">
            <v>Niederosterreich</v>
          </cell>
          <cell r="L4564" t="str">
            <v>Still White</v>
          </cell>
          <cell r="M4564" t="str">
            <v>Fine Wine</v>
          </cell>
          <cell r="N4564">
            <v>18.3597</v>
          </cell>
          <cell r="O4564">
            <v>2.6718999999999999</v>
          </cell>
        </row>
        <row r="4565">
          <cell r="B4565">
            <v>43793</v>
          </cell>
          <cell r="C4565" t="str">
            <v>FW ORG HUBER ROTHEN RIE21 75x6</v>
          </cell>
          <cell r="D4565" t="str">
            <v>Markus Huber Ried Rothenberg Riesling Erste Lage 2021</v>
          </cell>
          <cell r="E4565" t="str">
            <v>EA</v>
          </cell>
          <cell r="F4565">
            <v>6</v>
          </cell>
          <cell r="G4565" t="str">
            <v>75 cl x 6</v>
          </cell>
          <cell r="H4565" t="str">
            <v>S</v>
          </cell>
          <cell r="I4565" t="str">
            <v>Austria</v>
          </cell>
          <cell r="J4565" t="str">
            <v>Austria</v>
          </cell>
          <cell r="K4565" t="str">
            <v>Niederosterreich</v>
          </cell>
          <cell r="L4565" t="str">
            <v>Still White</v>
          </cell>
          <cell r="M4565" t="str">
            <v>Fine Wine</v>
          </cell>
          <cell r="N4565">
            <v>11.166700000000001</v>
          </cell>
          <cell r="O4565">
            <v>2.6718999999999999</v>
          </cell>
        </row>
        <row r="4566">
          <cell r="B4566">
            <v>43794</v>
          </cell>
          <cell r="C4566" t="str">
            <v>FW ORG HUBER ZWIRCH GRU21 75x6</v>
          </cell>
          <cell r="D4566" t="str">
            <v>Markus Huber Ried Zwirch Gruner Veltliner Erste Lage 2021</v>
          </cell>
          <cell r="E4566" t="str">
            <v>EA</v>
          </cell>
          <cell r="F4566">
            <v>6</v>
          </cell>
          <cell r="G4566" t="str">
            <v>75 cl x 6</v>
          </cell>
          <cell r="H4566" t="str">
            <v>S</v>
          </cell>
          <cell r="I4566" t="str">
            <v>Austria</v>
          </cell>
          <cell r="J4566" t="str">
            <v>Austria</v>
          </cell>
          <cell r="K4566" t="str">
            <v>Niederosterreich</v>
          </cell>
          <cell r="L4566" t="str">
            <v>Still White</v>
          </cell>
          <cell r="M4566" t="str">
            <v>Fine Wine</v>
          </cell>
          <cell r="N4566">
            <v>11.166700000000001</v>
          </cell>
          <cell r="O4566">
            <v>2.6718999999999999</v>
          </cell>
        </row>
        <row r="4567">
          <cell r="B4567">
            <v>76098</v>
          </cell>
          <cell r="C4567" t="str">
            <v>ORG HUBER RIESLING 75X6</v>
          </cell>
          <cell r="D4567" t="str">
            <v xml:space="preserve">Weingut Huber Terrassen Organic Riesling 2020
</v>
          </cell>
          <cell r="E4567" t="str">
            <v>EA</v>
          </cell>
          <cell r="F4567">
            <v>6</v>
          </cell>
          <cell r="G4567" t="str">
            <v>75 cl x 6</v>
          </cell>
          <cell r="H4567" t="str">
            <v>S</v>
          </cell>
          <cell r="I4567" t="str">
            <v>Austria</v>
          </cell>
          <cell r="J4567" t="str">
            <v>Austria</v>
          </cell>
          <cell r="K4567" t="str">
            <v>Niederosterreich</v>
          </cell>
          <cell r="L4567" t="str">
            <v>Still White</v>
          </cell>
          <cell r="M4567" t="str">
            <v>Good</v>
          </cell>
          <cell r="N4567">
            <v>4.7632000000000003</v>
          </cell>
          <cell r="O4567">
            <v>2.6718999999999999</v>
          </cell>
        </row>
        <row r="4568">
          <cell r="B4568">
            <v>76099</v>
          </cell>
          <cell r="C4568" t="str">
            <v>ORG HUBER TERRAS GRUNER 75X6</v>
          </cell>
          <cell r="D4568" t="str">
            <v xml:space="preserve">Weingut Huber Terrassen Organic Gruner Veltliner 2020
</v>
          </cell>
          <cell r="E4568" t="str">
            <v>EA</v>
          </cell>
          <cell r="F4568">
            <v>6</v>
          </cell>
          <cell r="G4568" t="str">
            <v>75 cl x 6</v>
          </cell>
          <cell r="H4568" t="str">
            <v>S</v>
          </cell>
          <cell r="I4568" t="str">
            <v>Austria</v>
          </cell>
          <cell r="J4568" t="str">
            <v>Austria</v>
          </cell>
          <cell r="K4568" t="str">
            <v>Niederosterreich</v>
          </cell>
          <cell r="L4568" t="str">
            <v>Still White</v>
          </cell>
          <cell r="M4568" t="str">
            <v>Good</v>
          </cell>
          <cell r="N4568">
            <v>4.5</v>
          </cell>
          <cell r="O4568">
            <v>2.6718999999999999</v>
          </cell>
        </row>
        <row r="4569">
          <cell r="B4569">
            <v>76100</v>
          </cell>
          <cell r="C4569" t="str">
            <v>ORG HUBER OBERE GRUNER 75X6</v>
          </cell>
          <cell r="D4569" t="str">
            <v xml:space="preserve">Weingut Huber Obere Steigen Organic Gruner Veltliner 2020
</v>
          </cell>
          <cell r="E4569" t="str">
            <v>EA</v>
          </cell>
          <cell r="F4569">
            <v>6</v>
          </cell>
          <cell r="G4569" t="str">
            <v>75 cl x 6</v>
          </cell>
          <cell r="H4569" t="str">
            <v>S</v>
          </cell>
          <cell r="I4569" t="str">
            <v>Austria</v>
          </cell>
          <cell r="J4569" t="str">
            <v>Austria</v>
          </cell>
          <cell r="K4569" t="str">
            <v>Niederosterreich</v>
          </cell>
          <cell r="L4569" t="str">
            <v>Still White</v>
          </cell>
          <cell r="M4569" t="str">
            <v>Better</v>
          </cell>
          <cell r="N4569">
            <v>5.7694999999999999</v>
          </cell>
          <cell r="O4569">
            <v>2.6718999999999999</v>
          </cell>
        </row>
        <row r="4570">
          <cell r="B4570">
            <v>76101</v>
          </cell>
          <cell r="C4570" t="str">
            <v>ORG HUBER ALTE SET GRU 19 75X6</v>
          </cell>
          <cell r="D4570" t="str">
            <v xml:space="preserve">Weingut Huber Alte Setzen Organic Gruner Veltliner Erste Lage 2019
</v>
          </cell>
          <cell r="E4570" t="str">
            <v>EA</v>
          </cell>
          <cell r="F4570">
            <v>6</v>
          </cell>
          <cell r="G4570" t="str">
            <v>75 cl x 6</v>
          </cell>
          <cell r="H4570" t="str">
            <v>S</v>
          </cell>
          <cell r="I4570" t="str">
            <v>Austria</v>
          </cell>
          <cell r="J4570" t="str">
            <v>Austria</v>
          </cell>
          <cell r="K4570" t="str">
            <v>Niederosterreich</v>
          </cell>
          <cell r="L4570" t="str">
            <v>Still White</v>
          </cell>
          <cell r="M4570" t="str">
            <v>Better</v>
          </cell>
          <cell r="N4570">
            <v>9.5876999999999999</v>
          </cell>
          <cell r="O4570">
            <v>2.6718999999999999</v>
          </cell>
        </row>
        <row r="4571">
          <cell r="B4571">
            <v>22990</v>
          </cell>
          <cell r="C4571" t="str">
            <v>NOBILO ICON PINOT NOIR 75x6</v>
          </cell>
          <cell r="D4571" t="str">
            <v>Nobilo Icon Pinot Noir, Marlborough</v>
          </cell>
          <cell r="E4571" t="str">
            <v>EA</v>
          </cell>
          <cell r="F4571">
            <v>6</v>
          </cell>
          <cell r="G4571" t="str">
            <v>75 cl x 6</v>
          </cell>
          <cell r="H4571" t="str">
            <v>U</v>
          </cell>
          <cell r="I4571" t="str">
            <v>New Zealand</v>
          </cell>
          <cell r="J4571" t="str">
            <v>New Zealand</v>
          </cell>
          <cell r="K4571" t="str">
            <v>Marlborough</v>
          </cell>
          <cell r="L4571" t="str">
            <v>Still Red</v>
          </cell>
          <cell r="M4571" t="str">
            <v>Better</v>
          </cell>
          <cell r="N4571">
            <v>7.8849</v>
          </cell>
          <cell r="O4571">
            <v>2.6718999999999999</v>
          </cell>
        </row>
        <row r="4572">
          <cell r="B4572">
            <v>69610</v>
          </cell>
          <cell r="C4572" t="str">
            <v>MUMM CORDON ROUGE VINTAGE 75X6</v>
          </cell>
          <cell r="D4572" t="str">
            <v>G.H. Mumm Vintage 2008</v>
          </cell>
          <cell r="E4572" t="str">
            <v>EA</v>
          </cell>
          <cell r="F4572">
            <v>6</v>
          </cell>
          <cell r="G4572" t="str">
            <v>75 cl x 6</v>
          </cell>
          <cell r="H4572" t="str">
            <v>U</v>
          </cell>
          <cell r="I4572" t="str">
            <v>France</v>
          </cell>
          <cell r="J4572" t="str">
            <v>France</v>
          </cell>
          <cell r="K4572" t="str">
            <v>Champagne</v>
          </cell>
          <cell r="M4572" t="str">
            <v>Best</v>
          </cell>
          <cell r="N4572">
            <v>30.690999999999999</v>
          </cell>
          <cell r="O4572">
            <v>2.6718999999999999</v>
          </cell>
        </row>
        <row r="4573">
          <cell r="B4573">
            <v>66491</v>
          </cell>
          <cell r="C4573" t="str">
            <v>PALMER &amp; CO BRUT RESERVE  75X6</v>
          </cell>
          <cell r="D4573" t="str">
            <v>Palmer &amp; Co Brut Reserve NV</v>
          </cell>
          <cell r="E4573" t="str">
            <v>EA</v>
          </cell>
          <cell r="F4573">
            <v>6</v>
          </cell>
          <cell r="G4573" t="str">
            <v>75 cl x 6</v>
          </cell>
          <cell r="H4573" t="str">
            <v>U</v>
          </cell>
          <cell r="I4573" t="str">
            <v>France</v>
          </cell>
          <cell r="J4573" t="str">
            <v>France</v>
          </cell>
          <cell r="K4573" t="str">
            <v>Champagne</v>
          </cell>
          <cell r="M4573" t="str">
            <v>Good</v>
          </cell>
          <cell r="N4573">
            <v>18.2836</v>
          </cell>
          <cell r="O4573">
            <v>2.6718999999999999</v>
          </cell>
        </row>
        <row r="4574">
          <cell r="B4574">
            <v>66492</v>
          </cell>
          <cell r="C4574" t="str">
            <v>PALMER &amp; CO BRUT GIFT NV 75X6</v>
          </cell>
          <cell r="D4574" t="str">
            <v>Palmer &amp; Co Brut Reserve NV (Gift Boxed)</v>
          </cell>
          <cell r="E4574" t="str">
            <v>EA</v>
          </cell>
          <cell r="F4574">
            <v>6</v>
          </cell>
          <cell r="G4574" t="str">
            <v>75 cl x 6</v>
          </cell>
          <cell r="H4574" t="str">
            <v>U</v>
          </cell>
          <cell r="I4574" t="str">
            <v>France</v>
          </cell>
          <cell r="J4574" t="str">
            <v>France</v>
          </cell>
          <cell r="K4574" t="str">
            <v>Champagne</v>
          </cell>
          <cell r="M4574" t="str">
            <v>Good</v>
          </cell>
          <cell r="N4574">
            <v>19.336200000000002</v>
          </cell>
          <cell r="O4574">
            <v>2.6718999999999999</v>
          </cell>
        </row>
        <row r="4575">
          <cell r="B4575">
            <v>66495</v>
          </cell>
          <cell r="C4575" t="str">
            <v>PALMER &amp; CO ROSE SOLERA 75X6</v>
          </cell>
          <cell r="D4575" t="str">
            <v>Palmer &amp; Co Rosé Solera NV</v>
          </cell>
          <cell r="E4575" t="str">
            <v>EA</v>
          </cell>
          <cell r="F4575">
            <v>6</v>
          </cell>
          <cell r="G4575" t="str">
            <v>75 cl x 6</v>
          </cell>
          <cell r="H4575" t="str">
            <v>U</v>
          </cell>
          <cell r="I4575" t="str">
            <v>France</v>
          </cell>
          <cell r="J4575" t="str">
            <v>France</v>
          </cell>
          <cell r="K4575" t="str">
            <v>Champagne</v>
          </cell>
          <cell r="M4575" t="str">
            <v>Good</v>
          </cell>
          <cell r="N4575">
            <v>23.985399999999998</v>
          </cell>
          <cell r="O4575">
            <v>2.6718999999999999</v>
          </cell>
        </row>
        <row r="4576">
          <cell r="B4576">
            <v>66501</v>
          </cell>
          <cell r="C4576" t="str">
            <v>PALMER NECTAR RESERVE  75X6</v>
          </cell>
          <cell r="D4576" t="str">
            <v>Palmer &amp; Co Nectar Reserve NV</v>
          </cell>
          <cell r="E4576" t="str">
            <v>EA</v>
          </cell>
          <cell r="F4576">
            <v>6</v>
          </cell>
          <cell r="G4576" t="str">
            <v>75 cl x 6</v>
          </cell>
          <cell r="H4576" t="str">
            <v>U</v>
          </cell>
          <cell r="I4576" t="str">
            <v>France</v>
          </cell>
          <cell r="J4576" t="str">
            <v>France</v>
          </cell>
          <cell r="K4576" t="str">
            <v>Champagne</v>
          </cell>
          <cell r="M4576" t="str">
            <v>Good</v>
          </cell>
          <cell r="N4576">
            <v>20.476600000000001</v>
          </cell>
          <cell r="O4576">
            <v>2.6718999999999999</v>
          </cell>
        </row>
        <row r="4577">
          <cell r="B4577">
            <v>67118</v>
          </cell>
          <cell r="C4577" t="str">
            <v>PALMER ROSE SOL GIFT NV 75X6</v>
          </cell>
          <cell r="D4577" t="str">
            <v>Palmer &amp; Co Rose Solera NV (Gift Boxed)</v>
          </cell>
          <cell r="E4577" t="str">
            <v>EA</v>
          </cell>
          <cell r="F4577">
            <v>6</v>
          </cell>
          <cell r="G4577" t="str">
            <v>75 cl x 6</v>
          </cell>
          <cell r="H4577" t="str">
            <v>U</v>
          </cell>
          <cell r="I4577" t="str">
            <v>France</v>
          </cell>
          <cell r="J4577" t="str">
            <v>France</v>
          </cell>
          <cell r="K4577" t="str">
            <v>Champagne</v>
          </cell>
          <cell r="M4577" t="str">
            <v>Good</v>
          </cell>
          <cell r="N4577">
            <v>25.038</v>
          </cell>
          <cell r="O4577">
            <v>2.6718999999999999</v>
          </cell>
        </row>
        <row r="4578">
          <cell r="B4578">
            <v>66493</v>
          </cell>
          <cell r="C4578" t="str">
            <v>PALMER BRUT RESERVE  37.5X12</v>
          </cell>
          <cell r="D4578" t="str">
            <v>Palmer &amp; Co Brut Reserve NV</v>
          </cell>
          <cell r="E4578" t="str">
            <v>EA</v>
          </cell>
          <cell r="F4578">
            <v>12</v>
          </cell>
          <cell r="G4578" t="str">
            <v>37.5 cl x 12</v>
          </cell>
          <cell r="H4578" t="str">
            <v>U</v>
          </cell>
          <cell r="I4578" t="str">
            <v>France</v>
          </cell>
          <cell r="J4578" t="str">
            <v>France</v>
          </cell>
          <cell r="K4578" t="str">
            <v>Champagne</v>
          </cell>
          <cell r="M4578" t="str">
            <v>Good</v>
          </cell>
          <cell r="N4578">
            <v>10.4139</v>
          </cell>
          <cell r="O4578">
            <v>1.3359000000000001</v>
          </cell>
        </row>
        <row r="4579">
          <cell r="B4579">
            <v>76096</v>
          </cell>
          <cell r="C4579" t="str">
            <v>PALMER ROSE SOLERA 37.5X12</v>
          </cell>
          <cell r="D4579" t="str">
            <v>Palmer &amp; Co Rosé Solera NV</v>
          </cell>
          <cell r="E4579" t="str">
            <v>EA</v>
          </cell>
          <cell r="F4579">
            <v>12</v>
          </cell>
          <cell r="G4579" t="str">
            <v>37.5 cl x 12</v>
          </cell>
          <cell r="H4579" t="str">
            <v>U</v>
          </cell>
          <cell r="I4579" t="str">
            <v>France</v>
          </cell>
          <cell r="J4579" t="str">
            <v>France</v>
          </cell>
          <cell r="K4579" t="str">
            <v>Champagne</v>
          </cell>
          <cell r="L4579" t="str">
            <v>Sparkling Rose</v>
          </cell>
          <cell r="M4579" t="str">
            <v>Better</v>
          </cell>
          <cell r="N4579">
            <v>13.659599999999999</v>
          </cell>
          <cell r="O4579">
            <v>1.3359000000000001</v>
          </cell>
        </row>
        <row r="4580">
          <cell r="B4580">
            <v>66496</v>
          </cell>
          <cell r="C4580" t="str">
            <v>PALMER BRUT RESERVE  1.5X3</v>
          </cell>
          <cell r="D4580" t="str">
            <v>Palmer &amp; Co Brut Reserve NV</v>
          </cell>
          <cell r="E4580" t="str">
            <v>EA</v>
          </cell>
          <cell r="F4580">
            <v>3</v>
          </cell>
          <cell r="G4580" t="str">
            <v>1.5 lt x 3</v>
          </cell>
          <cell r="H4580" t="str">
            <v>U</v>
          </cell>
          <cell r="I4580" t="str">
            <v>France</v>
          </cell>
          <cell r="J4580" t="str">
            <v>France</v>
          </cell>
          <cell r="K4580" t="str">
            <v>Champagne</v>
          </cell>
          <cell r="M4580" t="str">
            <v>Good</v>
          </cell>
          <cell r="N4580">
            <v>41.392299999999999</v>
          </cell>
          <cell r="O4580">
            <v>5.3437999999999999</v>
          </cell>
        </row>
        <row r="4581">
          <cell r="B4581">
            <v>66502</v>
          </cell>
          <cell r="C4581" t="str">
            <v>PALMER ROSE SOLERA 1.5X3</v>
          </cell>
          <cell r="D4581" t="str">
            <v>Palmer &amp; Co Rosé Solera NV</v>
          </cell>
          <cell r="E4581" t="str">
            <v>EA</v>
          </cell>
          <cell r="F4581">
            <v>3</v>
          </cell>
          <cell r="G4581" t="str">
            <v>1.5 lt x 3</v>
          </cell>
          <cell r="H4581" t="str">
            <v>U</v>
          </cell>
          <cell r="I4581" t="str">
            <v>France</v>
          </cell>
          <cell r="J4581" t="str">
            <v>France</v>
          </cell>
          <cell r="K4581" t="str">
            <v>Champagne</v>
          </cell>
          <cell r="M4581" t="str">
            <v>Good</v>
          </cell>
          <cell r="N4581">
            <v>54.3748</v>
          </cell>
          <cell r="O4581">
            <v>5.3437999999999999</v>
          </cell>
        </row>
        <row r="4582">
          <cell r="B4582">
            <v>43066</v>
          </cell>
          <cell r="C4582" t="str">
            <v>FW PALMER &amp; CO COLLECT 85 75X1</v>
          </cell>
          <cell r="D4582" t="str">
            <v>FW PALMER &amp; CO COLLECT 85 75X1</v>
          </cell>
          <cell r="E4582" t="str">
            <v>CS</v>
          </cell>
          <cell r="F4582">
            <v>1</v>
          </cell>
          <cell r="G4582" t="str">
            <v>75 cl x 1</v>
          </cell>
          <cell r="H4582" t="str">
            <v>U</v>
          </cell>
          <cell r="I4582" t="str">
            <v>France</v>
          </cell>
          <cell r="J4582" t="str">
            <v>France</v>
          </cell>
          <cell r="K4582" t="str">
            <v>Champagne</v>
          </cell>
          <cell r="M4582" t="str">
            <v>Fine Wine</v>
          </cell>
          <cell r="N4582">
            <v>108.35760000000001</v>
          </cell>
          <cell r="O4582">
            <v>2.6718999999999999</v>
          </cell>
        </row>
        <row r="4583">
          <cell r="B4583">
            <v>44929</v>
          </cell>
          <cell r="C4583" t="str">
            <v>FW PALMER &amp; CO COLLECT 80 75X1</v>
          </cell>
          <cell r="D4583" t="str">
            <v>FW PALMER &amp; CO COLLECT 80 75X1</v>
          </cell>
          <cell r="E4583" t="str">
            <v>CS</v>
          </cell>
          <cell r="F4583">
            <v>1</v>
          </cell>
          <cell r="G4583" t="str">
            <v>75 cl x 1</v>
          </cell>
          <cell r="H4583" t="str">
            <v>S</v>
          </cell>
          <cell r="I4583" t="str">
            <v>France</v>
          </cell>
          <cell r="J4583" t="str">
            <v>France</v>
          </cell>
          <cell r="K4583" t="str">
            <v>Champagne</v>
          </cell>
          <cell r="M4583" t="str">
            <v>Fine Wine</v>
          </cell>
          <cell r="N4583">
            <v>111.8664</v>
          </cell>
          <cell r="O4583">
            <v>2.6718999999999999</v>
          </cell>
        </row>
        <row r="4584">
          <cell r="B4584">
            <v>74608</v>
          </cell>
          <cell r="C4584" t="str">
            <v>FW PALMER &amp; CO COLLECT 79 75X1</v>
          </cell>
          <cell r="D4584" t="str">
            <v>Palmer &amp; Co Collection 1979</v>
          </cell>
          <cell r="E4584" t="str">
            <v>EA</v>
          </cell>
          <cell r="F4584">
            <v>1</v>
          </cell>
          <cell r="G4584" t="str">
            <v>75 cl x 1</v>
          </cell>
          <cell r="H4584" t="str">
            <v>U</v>
          </cell>
          <cell r="I4584" t="str">
            <v>France</v>
          </cell>
          <cell r="J4584" t="str">
            <v>France</v>
          </cell>
          <cell r="K4584" t="str">
            <v>Champagne</v>
          </cell>
          <cell r="L4584" t="str">
            <v>Sparkling White</v>
          </cell>
          <cell r="M4584" t="str">
            <v>Fine Wine</v>
          </cell>
          <cell r="N4584">
            <v>88.037899999999993</v>
          </cell>
          <cell r="O4584">
            <v>2.6718999999999999</v>
          </cell>
        </row>
        <row r="4585">
          <cell r="B4585">
            <v>74852</v>
          </cell>
          <cell r="C4585" t="str">
            <v>FW PALMER &amp; CO COLLECT 99 75X1</v>
          </cell>
          <cell r="D4585" t="str">
            <v>FW PALMER &amp; CO COLLECT 99 75X1</v>
          </cell>
          <cell r="E4585" t="str">
            <v>CS</v>
          </cell>
          <cell r="F4585">
            <v>1</v>
          </cell>
          <cell r="G4585" t="str">
            <v>75 cl x 1</v>
          </cell>
          <cell r="H4585" t="str">
            <v>U</v>
          </cell>
          <cell r="I4585" t="str">
            <v>France</v>
          </cell>
          <cell r="J4585" t="str">
            <v>France</v>
          </cell>
          <cell r="K4585" t="str">
            <v>Champagne</v>
          </cell>
          <cell r="L4585" t="str">
            <v>Sparkling White</v>
          </cell>
          <cell r="M4585" t="str">
            <v>Fine Wine</v>
          </cell>
          <cell r="N4585">
            <v>71.515500000000003</v>
          </cell>
          <cell r="O4585">
            <v>2.6718999999999999</v>
          </cell>
        </row>
        <row r="4586">
          <cell r="B4586">
            <v>75006</v>
          </cell>
          <cell r="C4586" t="str">
            <v>FW PALMER&amp;CO COLL BDB 87 75X1</v>
          </cell>
          <cell r="D4586" t="str">
            <v>Palmer &amp; Co Collection Blanc de Blancs 1987</v>
          </cell>
          <cell r="E4586" t="str">
            <v>CS</v>
          </cell>
          <cell r="F4586">
            <v>1</v>
          </cell>
          <cell r="G4586" t="str">
            <v>75 cl x 1</v>
          </cell>
          <cell r="H4586" t="str">
            <v>U</v>
          </cell>
          <cell r="I4586" t="str">
            <v>France</v>
          </cell>
          <cell r="J4586" t="str">
            <v>France</v>
          </cell>
          <cell r="K4586" t="str">
            <v>Champagne</v>
          </cell>
          <cell r="L4586" t="str">
            <v>Sparkling White</v>
          </cell>
          <cell r="M4586" t="str">
            <v>Fine Wine</v>
          </cell>
          <cell r="N4586">
            <v>102.21729999999999</v>
          </cell>
          <cell r="O4586">
            <v>2.6718999999999999</v>
          </cell>
        </row>
        <row r="4587">
          <cell r="B4587">
            <v>75952</v>
          </cell>
          <cell r="C4587" t="str">
            <v>PALMER &amp; CO COLLECTION 97 75X1</v>
          </cell>
          <cell r="D4587" t="str">
            <v>Palmer &amp; Co Collection 1997</v>
          </cell>
          <cell r="E4587" t="str">
            <v>CS</v>
          </cell>
          <cell r="F4587">
            <v>1</v>
          </cell>
          <cell r="G4587" t="str">
            <v>75 cl x 1</v>
          </cell>
          <cell r="H4587" t="str">
            <v>U</v>
          </cell>
          <cell r="I4587" t="str">
            <v>France</v>
          </cell>
          <cell r="J4587" t="str">
            <v>France</v>
          </cell>
          <cell r="K4587" t="str">
            <v>Champagne</v>
          </cell>
          <cell r="L4587" t="str">
            <v>Sparkling White</v>
          </cell>
          <cell r="M4587" t="str">
            <v>Best</v>
          </cell>
          <cell r="N4587">
            <v>79.410300000000007</v>
          </cell>
          <cell r="O4587">
            <v>2.6718999999999999</v>
          </cell>
        </row>
        <row r="4588">
          <cell r="B4588">
            <v>75953</v>
          </cell>
          <cell r="C4588" t="str">
            <v>FW PALMER &amp; CO COLLECT 00 75X1</v>
          </cell>
          <cell r="D4588" t="str">
            <v>Palmer &amp; Co Collection 2000</v>
          </cell>
          <cell r="E4588" t="str">
            <v>CS</v>
          </cell>
          <cell r="F4588">
            <v>1</v>
          </cell>
          <cell r="G4588" t="str">
            <v>75 cl x 1</v>
          </cell>
          <cell r="H4588" t="str">
            <v>S</v>
          </cell>
          <cell r="I4588" t="str">
            <v>France</v>
          </cell>
          <cell r="J4588" t="str">
            <v>France</v>
          </cell>
          <cell r="K4588" t="str">
            <v>Champagne</v>
          </cell>
          <cell r="L4588" t="str">
            <v>Sparkling White</v>
          </cell>
          <cell r="M4588" t="str">
            <v>Fine Wine</v>
          </cell>
          <cell r="N4588">
            <v>70.638300000000001</v>
          </cell>
          <cell r="O4588">
            <v>2.6718999999999999</v>
          </cell>
        </row>
        <row r="4589">
          <cell r="B4589">
            <v>44057</v>
          </cell>
          <cell r="C4589" t="str">
            <v>FW CANTENA BROWN 18 37.5X24</v>
          </cell>
          <cell r="D4589" t="str">
            <v>FW CANTENA BROWN 18 37.5X24</v>
          </cell>
          <cell r="E4589" t="str">
            <v>EA</v>
          </cell>
          <cell r="F4589">
            <v>24</v>
          </cell>
          <cell r="G4589" t="str">
            <v>37.5 cl x 24</v>
          </cell>
          <cell r="H4589" t="str">
            <v>S</v>
          </cell>
          <cell r="I4589" t="str">
            <v>France</v>
          </cell>
          <cell r="J4589" t="str">
            <v>France</v>
          </cell>
          <cell r="K4589" t="str">
            <v>France</v>
          </cell>
          <cell r="M4589" t="str">
            <v>Fine Wine</v>
          </cell>
          <cell r="N4589">
            <v>26.511199999999999</v>
          </cell>
          <cell r="O4589">
            <v>4.0613000000000001</v>
          </cell>
        </row>
        <row r="4590">
          <cell r="B4590">
            <v>43275</v>
          </cell>
          <cell r="C4590" t="str">
            <v>PETIT HAUT LAFITTE BL 19 75X6</v>
          </cell>
          <cell r="D4590" t="str">
            <v>Le Petit Smith Haut Lafitte Blanc, Pessac-Leognan, 2019</v>
          </cell>
          <cell r="E4590" t="str">
            <v>EA</v>
          </cell>
          <cell r="F4590">
            <v>6</v>
          </cell>
          <cell r="G4590" t="str">
            <v>75 cl x 6</v>
          </cell>
          <cell r="H4590" t="str">
            <v>U</v>
          </cell>
          <cell r="I4590" t="str">
            <v>France</v>
          </cell>
          <cell r="J4590" t="str">
            <v>France</v>
          </cell>
          <cell r="K4590" t="str">
            <v>Bordeaux</v>
          </cell>
          <cell r="L4590" t="str">
            <v>Still White</v>
          </cell>
          <cell r="M4590" t="str">
            <v>Fine Wine</v>
          </cell>
          <cell r="N4590">
            <v>19.001899999999999</v>
          </cell>
          <cell r="O4590">
            <v>2.6718999999999999</v>
          </cell>
        </row>
        <row r="4591">
          <cell r="B4591">
            <v>44317</v>
          </cell>
          <cell r="C4591" t="str">
            <v>FW CH PHELAN SEGUR 11 75X6</v>
          </cell>
          <cell r="D4591" t="str">
            <v>Chateau Phelan Segur, St Estephe, 2011</v>
          </cell>
          <cell r="E4591" t="str">
            <v>EA</v>
          </cell>
          <cell r="F4591">
            <v>6</v>
          </cell>
          <cell r="G4591" t="str">
            <v>75 cl x 6</v>
          </cell>
          <cell r="H4591" t="str">
            <v>S</v>
          </cell>
          <cell r="I4591" t="str">
            <v>France</v>
          </cell>
          <cell r="J4591" t="str">
            <v>France</v>
          </cell>
          <cell r="K4591" t="str">
            <v>Bordeaux</v>
          </cell>
          <cell r="M4591" t="str">
            <v>Fine Wine</v>
          </cell>
          <cell r="N4591">
            <v>32.055500000000002</v>
          </cell>
          <cell r="O4591">
            <v>2.6718999999999999</v>
          </cell>
        </row>
        <row r="4592">
          <cell r="B4592">
            <v>44332</v>
          </cell>
          <cell r="C4592" t="str">
            <v>FW PETIT HT LAFITTE BL 20 75X6</v>
          </cell>
          <cell r="D4592" t="str">
            <v>Le Petit Smith Haut Lafitte Blanc Pessac Leognan 2020</v>
          </cell>
          <cell r="E4592" t="str">
            <v>EA</v>
          </cell>
          <cell r="F4592">
            <v>6</v>
          </cell>
          <cell r="G4592" t="str">
            <v>75 cl x 6</v>
          </cell>
          <cell r="H4592" t="str">
            <v>S</v>
          </cell>
          <cell r="I4592" t="str">
            <v>France</v>
          </cell>
          <cell r="J4592" t="str">
            <v>France</v>
          </cell>
          <cell r="K4592" t="str">
            <v>Bordeaux</v>
          </cell>
          <cell r="L4592" t="str">
            <v>Still White</v>
          </cell>
          <cell r="M4592" t="str">
            <v>Fine Wine</v>
          </cell>
          <cell r="N4592">
            <v>25.915199999999999</v>
          </cell>
          <cell r="O4592">
            <v>2.6718999999999999</v>
          </cell>
        </row>
        <row r="4593">
          <cell r="B4593">
            <v>43261</v>
          </cell>
          <cell r="C4593" t="str">
            <v>FW CH PHELAN SEGUR 12 150X6</v>
          </cell>
          <cell r="D4593" t="str">
            <v>Chateau Phelan Segur, St Estephe, 2012</v>
          </cell>
          <cell r="E4593" t="str">
            <v>EA</v>
          </cell>
          <cell r="F4593">
            <v>6</v>
          </cell>
          <cell r="G4593" t="str">
            <v>150cl x 6</v>
          </cell>
          <cell r="H4593" t="str">
            <v>S</v>
          </cell>
          <cell r="I4593" t="str">
            <v>France</v>
          </cell>
          <cell r="J4593" t="str">
            <v>France</v>
          </cell>
          <cell r="K4593" t="str">
            <v>Bordeaux</v>
          </cell>
          <cell r="M4593" t="str">
            <v>Fine Wine</v>
          </cell>
          <cell r="N4593">
            <v>65.202100000000002</v>
          </cell>
          <cell r="O4593">
            <v>5.3437999999999999</v>
          </cell>
        </row>
        <row r="4594">
          <cell r="B4594">
            <v>43262</v>
          </cell>
          <cell r="C4594" t="str">
            <v>FW CANTENAC BROWN 2006 150X6</v>
          </cell>
          <cell r="D4594" t="str">
            <v>Chateau Cantenac Brown, Margaux, 2006</v>
          </cell>
          <cell r="E4594" t="str">
            <v>EA</v>
          </cell>
          <cell r="F4594">
            <v>6</v>
          </cell>
          <cell r="G4594" t="str">
            <v>150cl x 6</v>
          </cell>
          <cell r="H4594" t="str">
            <v>S</v>
          </cell>
          <cell r="I4594" t="str">
            <v>France</v>
          </cell>
          <cell r="J4594" t="str">
            <v>France</v>
          </cell>
          <cell r="K4594" t="str">
            <v>Bordeaux</v>
          </cell>
          <cell r="M4594" t="str">
            <v>Fine Wine</v>
          </cell>
          <cell r="N4594">
            <v>88.500299999999996</v>
          </cell>
          <cell r="O4594">
            <v>5.3437999999999999</v>
          </cell>
        </row>
        <row r="4595">
          <cell r="B4595">
            <v>42578</v>
          </cell>
          <cell r="C4595" t="str">
            <v>WOLFGANG PUCK PN 20 75X12</v>
          </cell>
          <cell r="D4595" t="str">
            <v>Wolfgang Puck Pinot Noir 2020</v>
          </cell>
          <cell r="E4595" t="str">
            <v>EA</v>
          </cell>
          <cell r="F4595">
            <v>12</v>
          </cell>
          <cell r="G4595" t="str">
            <v>75 cl x 12</v>
          </cell>
          <cell r="H4595" t="str">
            <v>U</v>
          </cell>
          <cell r="I4595" t="str">
            <v>United States</v>
          </cell>
          <cell r="J4595" t="str">
            <v>USA</v>
          </cell>
          <cell r="K4595" t="str">
            <v>California</v>
          </cell>
          <cell r="M4595" t="str">
            <v>Limited Allocation</v>
          </cell>
          <cell r="N4595">
            <v>6.6252000000000004</v>
          </cell>
          <cell r="O4595">
            <v>2.6718999999999999</v>
          </cell>
        </row>
        <row r="4596">
          <cell r="B4596">
            <v>43759</v>
          </cell>
          <cell r="C4596" t="str">
            <v>WOLFGANG PUCK CAB SAUV 75X12</v>
          </cell>
          <cell r="D4596" t="str">
            <v>Wolfgang Puck Cabernet Sauvignon</v>
          </cell>
          <cell r="E4596" t="str">
            <v>EA</v>
          </cell>
          <cell r="F4596">
            <v>12</v>
          </cell>
          <cell r="G4596" t="str">
            <v>75 cl x 12</v>
          </cell>
          <cell r="H4596" t="str">
            <v>S</v>
          </cell>
          <cell r="I4596" t="str">
            <v>United States</v>
          </cell>
          <cell r="J4596" t="str">
            <v>USA</v>
          </cell>
          <cell r="K4596" t="str">
            <v>California</v>
          </cell>
          <cell r="M4596" t="str">
            <v>Limited Allocation</v>
          </cell>
          <cell r="N4596">
            <v>8.0594999999999999</v>
          </cell>
          <cell r="O4596">
            <v>2.6718999999999999</v>
          </cell>
        </row>
        <row r="4597">
          <cell r="B4597">
            <v>72523</v>
          </cell>
          <cell r="C4597" t="str">
            <v>WOLFGANG PUCK CAB SAUV 75X12</v>
          </cell>
          <cell r="D4597" t="str">
            <v>Wolfgang Puck Cabernet Sauvignon</v>
          </cell>
          <cell r="E4597" t="str">
            <v>EA</v>
          </cell>
          <cell r="F4597">
            <v>12</v>
          </cell>
          <cell r="G4597" t="str">
            <v>75 cl x 12</v>
          </cell>
          <cell r="H4597" t="str">
            <v>U</v>
          </cell>
          <cell r="I4597" t="str">
            <v>United States</v>
          </cell>
          <cell r="J4597" t="str">
            <v>USA</v>
          </cell>
          <cell r="K4597" t="str">
            <v>California</v>
          </cell>
          <cell r="M4597" t="str">
            <v>Limited Allocation</v>
          </cell>
          <cell r="N4597">
            <v>5.7793000000000001</v>
          </cell>
          <cell r="O4597">
            <v>2.6718999999999999</v>
          </cell>
        </row>
        <row r="4598">
          <cell r="B4598">
            <v>72830</v>
          </cell>
          <cell r="C4598" t="str">
            <v>WOLFGANG PUCK CHARD 75X12</v>
          </cell>
          <cell r="D4598" t="str">
            <v>Wolfgang Puck Chardonnay</v>
          </cell>
          <cell r="E4598" t="str">
            <v>EA</v>
          </cell>
          <cell r="F4598">
            <v>12</v>
          </cell>
          <cell r="G4598" t="str">
            <v>75 cl x 12</v>
          </cell>
          <cell r="H4598" t="str">
            <v>S</v>
          </cell>
          <cell r="I4598" t="str">
            <v>United States</v>
          </cell>
          <cell r="J4598" t="str">
            <v>USA</v>
          </cell>
          <cell r="K4598" t="str">
            <v>California</v>
          </cell>
          <cell r="M4598" t="str">
            <v>Limited Allocation</v>
          </cell>
          <cell r="N4598">
            <v>7.4664000000000001</v>
          </cell>
          <cell r="O4598">
            <v>2.6718999999999999</v>
          </cell>
        </row>
        <row r="4599">
          <cell r="B4599">
            <v>76336</v>
          </cell>
          <cell r="C4599" t="str">
            <v>WOLFGANG PUCK PN 75X12</v>
          </cell>
          <cell r="D4599" t="str">
            <v>Wolfgang Puck Pinot Noir</v>
          </cell>
          <cell r="E4599" t="str">
            <v>EA</v>
          </cell>
          <cell r="F4599">
            <v>12</v>
          </cell>
          <cell r="G4599" t="str">
            <v>75 cl x 12</v>
          </cell>
          <cell r="H4599" t="str">
            <v>S</v>
          </cell>
          <cell r="I4599" t="str">
            <v>United States</v>
          </cell>
          <cell r="J4599" t="str">
            <v>USA</v>
          </cell>
          <cell r="K4599" t="str">
            <v>California</v>
          </cell>
          <cell r="M4599" t="str">
            <v>Limited Allocation</v>
          </cell>
          <cell r="N4599">
            <v>8.1358999999999995</v>
          </cell>
          <cell r="O4599">
            <v>2.6718999999999999</v>
          </cell>
        </row>
        <row r="4600">
          <cell r="B4600">
            <v>70049</v>
          </cell>
          <cell r="C4600" t="str">
            <v>ORG PERRIERES KREYDEN 75X12</v>
          </cell>
          <cell r="D4600" t="str">
            <v>Costieres de Nimes Perrieres Rouge Marc Kreydenweiss</v>
          </cell>
          <cell r="E4600" t="str">
            <v>EA</v>
          </cell>
          <cell r="F4600">
            <v>12</v>
          </cell>
          <cell r="G4600" t="str">
            <v>75 cl x 12</v>
          </cell>
          <cell r="H4600" t="str">
            <v>U</v>
          </cell>
          <cell r="I4600" t="str">
            <v>France</v>
          </cell>
          <cell r="J4600" t="str">
            <v>France</v>
          </cell>
          <cell r="K4600" t="str">
            <v>Rhône Valley</v>
          </cell>
          <cell r="L4600" t="str">
            <v>Still Red</v>
          </cell>
          <cell r="M4600" t="str">
            <v>Good</v>
          </cell>
          <cell r="N4600">
            <v>5.5449999999999999</v>
          </cell>
          <cell r="O4600">
            <v>2.6718999999999999</v>
          </cell>
        </row>
        <row r="4601">
          <cell r="B4601">
            <v>72273</v>
          </cell>
          <cell r="C4601" t="str">
            <v>ORG GEWURZ KRITT KREYD17 75X12</v>
          </cell>
          <cell r="D4601" t="str">
            <v>Gewurztraminer Kritt Marc Kreydenweiss 2017</v>
          </cell>
          <cell r="E4601" t="str">
            <v>EA</v>
          </cell>
          <cell r="F4601">
            <v>12</v>
          </cell>
          <cell r="G4601" t="str">
            <v>75 cl x 12</v>
          </cell>
          <cell r="H4601" t="str">
            <v>U</v>
          </cell>
          <cell r="I4601" t="str">
            <v>France</v>
          </cell>
          <cell r="J4601" t="str">
            <v>France</v>
          </cell>
          <cell r="K4601" t="str">
            <v>Alsace</v>
          </cell>
          <cell r="L4601" t="str">
            <v>Still White</v>
          </cell>
          <cell r="M4601" t="str">
            <v>Better</v>
          </cell>
          <cell r="N4601">
            <v>9.0032999999999994</v>
          </cell>
          <cell r="O4601">
            <v>2.6718999999999999</v>
          </cell>
        </row>
        <row r="4602">
          <cell r="B4602">
            <v>72900</v>
          </cell>
          <cell r="C4602" t="str">
            <v>ORG GRIMAUDES KREYDEN 75X12</v>
          </cell>
          <cell r="D4602" t="str">
            <v>Costieres de Nimes Grimaudes Rouge Marc Kreydenweiss</v>
          </cell>
          <cell r="E4602" t="str">
            <v>EA</v>
          </cell>
          <cell r="F4602">
            <v>12</v>
          </cell>
          <cell r="G4602" t="str">
            <v>75 cl x 12</v>
          </cell>
          <cell r="H4602" t="str">
            <v>U</v>
          </cell>
          <cell r="I4602" t="str">
            <v>Germany</v>
          </cell>
          <cell r="J4602" t="str">
            <v>France</v>
          </cell>
          <cell r="K4602" t="str">
            <v>Rhône Valley</v>
          </cell>
          <cell r="L4602" t="str">
            <v>Still Red</v>
          </cell>
          <cell r="M4602" t="str">
            <v>Good</v>
          </cell>
          <cell r="N4602">
            <v>4.1769999999999996</v>
          </cell>
          <cell r="O4602">
            <v>2.6718999999999999</v>
          </cell>
        </row>
        <row r="4603">
          <cell r="B4603">
            <v>73167</v>
          </cell>
          <cell r="C4603" t="str">
            <v>ORG RIES ANDLAU KREYD 75X12</v>
          </cell>
          <cell r="D4603" t="str">
            <v>Riesling Alsace Andlau Marc Kreydenweiss</v>
          </cell>
          <cell r="E4603" t="str">
            <v>EA</v>
          </cell>
          <cell r="F4603">
            <v>12</v>
          </cell>
          <cell r="G4603" t="str">
            <v>75 cl x 12</v>
          </cell>
          <cell r="H4603" t="str">
            <v>U</v>
          </cell>
          <cell r="I4603" t="str">
            <v>France</v>
          </cell>
          <cell r="J4603" t="str">
            <v>France</v>
          </cell>
          <cell r="K4603" t="str">
            <v>Alsace</v>
          </cell>
          <cell r="L4603" t="str">
            <v>Still White</v>
          </cell>
          <cell r="M4603" t="str">
            <v>Better</v>
          </cell>
          <cell r="N4603">
            <v>7.1113999999999997</v>
          </cell>
          <cell r="O4603">
            <v>2.6718999999999999</v>
          </cell>
        </row>
        <row r="4604">
          <cell r="B4604">
            <v>73168</v>
          </cell>
          <cell r="C4604" t="str">
            <v>ORG PG LERCH KREYDEN 18 75X12</v>
          </cell>
          <cell r="D4604" t="str">
            <v>Pinot Gris Alsace Lerchenberg Marc Kreydenweiss 2018</v>
          </cell>
          <cell r="E4604" t="str">
            <v>EA</v>
          </cell>
          <cell r="F4604">
            <v>12</v>
          </cell>
          <cell r="G4604" t="str">
            <v>75 cl x 12</v>
          </cell>
          <cell r="H4604" t="str">
            <v>U</v>
          </cell>
          <cell r="I4604" t="str">
            <v>France</v>
          </cell>
          <cell r="J4604" t="str">
            <v>France</v>
          </cell>
          <cell r="K4604" t="str">
            <v>Alsace</v>
          </cell>
          <cell r="L4604" t="str">
            <v>Still White</v>
          </cell>
          <cell r="M4604" t="str">
            <v>Better</v>
          </cell>
          <cell r="N4604">
            <v>7.7713999999999999</v>
          </cell>
          <cell r="O4604">
            <v>2.6718999999999999</v>
          </cell>
        </row>
        <row r="4605">
          <cell r="B4605">
            <v>74077</v>
          </cell>
          <cell r="C4605" t="str">
            <v>ORG PG LERCH KREYDEN 19 75X12</v>
          </cell>
          <cell r="D4605" t="str">
            <v>Pinot Gris Alsace Lerchenberg Marc Kreydenweiss 2019</v>
          </cell>
          <cell r="E4605" t="str">
            <v>EA</v>
          </cell>
          <cell r="F4605">
            <v>12</v>
          </cell>
          <cell r="G4605" t="str">
            <v>75 cl x 12</v>
          </cell>
          <cell r="H4605" t="str">
            <v>U</v>
          </cell>
          <cell r="I4605" t="str">
            <v>France</v>
          </cell>
          <cell r="J4605" t="str">
            <v>France</v>
          </cell>
          <cell r="K4605" t="str">
            <v>Alsace</v>
          </cell>
          <cell r="L4605" t="str">
            <v>Still White</v>
          </cell>
          <cell r="M4605" t="str">
            <v>Better</v>
          </cell>
          <cell r="N4605">
            <v>7.7713999999999999</v>
          </cell>
          <cell r="O4605">
            <v>2.6718999999999999</v>
          </cell>
        </row>
        <row r="4606">
          <cell r="B4606">
            <v>75063</v>
          </cell>
          <cell r="C4606" t="str">
            <v>ORG PINOT BI KRIT KREY 75X12</v>
          </cell>
          <cell r="D4606" t="str">
            <v>Pinot Blanc Alsace Kritt Marc Kreydenweiss</v>
          </cell>
          <cell r="E4606" t="str">
            <v>EA</v>
          </cell>
          <cell r="F4606">
            <v>12</v>
          </cell>
          <cell r="G4606" t="str">
            <v>75 cl x 12</v>
          </cell>
          <cell r="H4606" t="str">
            <v>U</v>
          </cell>
          <cell r="I4606" t="str">
            <v>France</v>
          </cell>
          <cell r="J4606" t="str">
            <v>France</v>
          </cell>
          <cell r="K4606" t="str">
            <v>Alsace</v>
          </cell>
          <cell r="L4606" t="str">
            <v>Still White</v>
          </cell>
          <cell r="M4606" t="str">
            <v>Better</v>
          </cell>
          <cell r="N4606">
            <v>5.6071999999999997</v>
          </cell>
          <cell r="O4606">
            <v>2.6718999999999999</v>
          </cell>
        </row>
        <row r="4607">
          <cell r="B4607">
            <v>37616</v>
          </cell>
          <cell r="C4607" t="str">
            <v>LOUIS LATOUR CORTON CHARL 75X6</v>
          </cell>
          <cell r="D4607" t="str">
            <v>Louis Latour Corton Charlemagne Grand Cru 2014</v>
          </cell>
          <cell r="E4607" t="str">
            <v>CS</v>
          </cell>
          <cell r="F4607">
            <v>1</v>
          </cell>
          <cell r="G4607" t="str">
            <v>75 cl x 6</v>
          </cell>
          <cell r="H4607" t="str">
            <v>U</v>
          </cell>
          <cell r="I4607" t="str">
            <v>France</v>
          </cell>
          <cell r="J4607" t="str">
            <v>France</v>
          </cell>
          <cell r="K4607" t="str">
            <v>Burgundy</v>
          </cell>
          <cell r="L4607" t="str">
            <v>Still White</v>
          </cell>
          <cell r="M4607" t="str">
            <v>Best</v>
          </cell>
          <cell r="N4607">
            <v>440.30930000000001</v>
          </cell>
          <cell r="O4607">
            <v>16.031300000000002</v>
          </cell>
        </row>
        <row r="4608">
          <cell r="B4608">
            <v>42359</v>
          </cell>
          <cell r="C4608" t="str">
            <v>PONTEBELLO PIN GRIGIO 75X6</v>
          </cell>
          <cell r="D4608" t="str">
            <v>Pontebello Pinot Grigio, Australia</v>
          </cell>
          <cell r="E4608" t="str">
            <v>EA</v>
          </cell>
          <cell r="F4608">
            <v>6</v>
          </cell>
          <cell r="G4608" t="str">
            <v>75 cl x 6</v>
          </cell>
          <cell r="H4608" t="str">
            <v>S</v>
          </cell>
          <cell r="I4608" t="str">
            <v>Australia</v>
          </cell>
          <cell r="J4608" t="str">
            <v>Australia</v>
          </cell>
          <cell r="K4608" t="str">
            <v>South Eastern Australia</v>
          </cell>
          <cell r="L4608" t="str">
            <v>Still White</v>
          </cell>
          <cell r="M4608" t="str">
            <v>Price Fighter</v>
          </cell>
          <cell r="N4608">
            <v>1.3224</v>
          </cell>
          <cell r="O4608">
            <v>2.6718999999999999</v>
          </cell>
        </row>
        <row r="4609">
          <cell r="B4609">
            <v>42007</v>
          </cell>
          <cell r="C4609" t="str">
            <v>PICPOUL CHAPELLE PENIT 75X6</v>
          </cell>
          <cell r="D4609" t="str">
            <v>Picpoul de Pinet Chapelle des Pénitents</v>
          </cell>
          <cell r="E4609" t="str">
            <v>EA</v>
          </cell>
          <cell r="F4609">
            <v>6</v>
          </cell>
          <cell r="G4609" t="str">
            <v>75 cl x 6</v>
          </cell>
          <cell r="H4609" t="str">
            <v>S</v>
          </cell>
          <cell r="I4609" t="str">
            <v>France</v>
          </cell>
          <cell r="J4609" t="str">
            <v>France</v>
          </cell>
          <cell r="K4609" t="str">
            <v>Languedoc-Roussillon</v>
          </cell>
          <cell r="L4609" t="str">
            <v>Still White</v>
          </cell>
          <cell r="M4609" t="str">
            <v>Price Fighter</v>
          </cell>
          <cell r="N4609">
            <v>2.6753999999999998</v>
          </cell>
          <cell r="O4609">
            <v>2.6718999999999999</v>
          </cell>
        </row>
        <row r="4610">
          <cell r="B4610">
            <v>72787</v>
          </cell>
          <cell r="C4610" t="str">
            <v>COVELA ESCOLHA BRANCO 14 75X6</v>
          </cell>
          <cell r="D4610" t="str">
            <v>Covela Escolha Branco 2014</v>
          </cell>
          <cell r="E4610" t="str">
            <v>EA</v>
          </cell>
          <cell r="F4610">
            <v>6</v>
          </cell>
          <cell r="G4610" t="str">
            <v>75 cl x 6</v>
          </cell>
          <cell r="H4610" t="str">
            <v>U</v>
          </cell>
          <cell r="I4610" t="str">
            <v>Portugal</v>
          </cell>
          <cell r="J4610" t="str">
            <v>Portugal</v>
          </cell>
          <cell r="K4610" t="str">
            <v>Minho</v>
          </cell>
          <cell r="L4610" t="str">
            <v>Still White</v>
          </cell>
          <cell r="M4610" t="str">
            <v>Best</v>
          </cell>
          <cell r="N4610">
            <v>11.3599</v>
          </cell>
          <cell r="O4610">
            <v>2.6718999999999999</v>
          </cell>
        </row>
        <row r="4611">
          <cell r="B4611">
            <v>42512</v>
          </cell>
          <cell r="C4611" t="str">
            <v>PALMER &amp; CO VINTAGE12  75X6</v>
          </cell>
          <cell r="D4611" t="str">
            <v>Palmer &amp; Co Vintage 2012</v>
          </cell>
          <cell r="E4611" t="str">
            <v>EA</v>
          </cell>
          <cell r="F4611">
            <v>6</v>
          </cell>
          <cell r="G4611" t="str">
            <v>75 cl x 6</v>
          </cell>
          <cell r="H4611" t="str">
            <v>U</v>
          </cell>
          <cell r="I4611" t="str">
            <v>France</v>
          </cell>
          <cell r="J4611" t="str">
            <v>France</v>
          </cell>
          <cell r="K4611" t="str">
            <v>Champagne</v>
          </cell>
          <cell r="M4611" t="str">
            <v>Better</v>
          </cell>
          <cell r="N4611">
            <v>23.195900000000002</v>
          </cell>
          <cell r="O4611">
            <v>2.6718999999999999</v>
          </cell>
        </row>
        <row r="4612">
          <cell r="B4612">
            <v>42628</v>
          </cell>
          <cell r="C4612" t="str">
            <v>PALMER GRNDS TRRS 15 GIFT 75X6</v>
          </cell>
          <cell r="D4612" t="str">
            <v>Champagne Palmer &amp; Co Grands Terroirs 2015 (Gift-Box)</v>
          </cell>
          <cell r="E4612" t="str">
            <v>EA</v>
          </cell>
          <cell r="F4612">
            <v>6</v>
          </cell>
          <cell r="G4612" t="str">
            <v>75 cl x 6</v>
          </cell>
          <cell r="H4612" t="str">
            <v>U</v>
          </cell>
          <cell r="I4612" t="str">
            <v>France</v>
          </cell>
          <cell r="J4612" t="str">
            <v>France</v>
          </cell>
          <cell r="K4612" t="str">
            <v>Champagne</v>
          </cell>
          <cell r="M4612" t="str">
            <v>Best</v>
          </cell>
          <cell r="N4612">
            <v>35.2134</v>
          </cell>
          <cell r="O4612">
            <v>2.6718999999999999</v>
          </cell>
        </row>
        <row r="4613">
          <cell r="B4613">
            <v>66504</v>
          </cell>
          <cell r="C4613" t="str">
            <v>PALMER BLANC DE BLANCS  75X6</v>
          </cell>
          <cell r="D4613" t="str">
            <v>Palmer &amp; Co Blanc de Blancs NV</v>
          </cell>
          <cell r="E4613" t="str">
            <v>EA</v>
          </cell>
          <cell r="F4613">
            <v>6</v>
          </cell>
          <cell r="G4613" t="str">
            <v>75 cl x 6</v>
          </cell>
          <cell r="H4613" t="str">
            <v>U</v>
          </cell>
          <cell r="I4613" t="str">
            <v>France</v>
          </cell>
          <cell r="J4613" t="str">
            <v>France</v>
          </cell>
          <cell r="K4613" t="str">
            <v>Champagne</v>
          </cell>
          <cell r="M4613" t="str">
            <v>Better</v>
          </cell>
          <cell r="N4613">
            <v>28.985399999999998</v>
          </cell>
          <cell r="O4613">
            <v>2.6718999999999999</v>
          </cell>
        </row>
        <row r="4614">
          <cell r="B4614">
            <v>66506</v>
          </cell>
          <cell r="C4614" t="str">
            <v>PALMER BLANC DE NOIRS  75X6</v>
          </cell>
          <cell r="D4614" t="str">
            <v>Palmer &amp; Co Blanc de Noirs NV</v>
          </cell>
          <cell r="E4614" t="str">
            <v>EA</v>
          </cell>
          <cell r="F4614">
            <v>6</v>
          </cell>
          <cell r="G4614" t="str">
            <v>75 cl x 6</v>
          </cell>
          <cell r="H4614" t="str">
            <v>U</v>
          </cell>
          <cell r="I4614" t="str">
            <v>France</v>
          </cell>
          <cell r="J4614" t="str">
            <v>France</v>
          </cell>
          <cell r="K4614" t="str">
            <v>Champagne</v>
          </cell>
          <cell r="M4614" t="str">
            <v>Better</v>
          </cell>
          <cell r="N4614">
            <v>28.985399999999998</v>
          </cell>
          <cell r="O4614">
            <v>2.6718999999999999</v>
          </cell>
        </row>
        <row r="4615">
          <cell r="B4615">
            <v>69518</v>
          </cell>
          <cell r="C4615" t="str">
            <v>PALMER &amp; CO VINTAGE09  75X6</v>
          </cell>
          <cell r="D4615" t="str">
            <v>Palmer &amp; Co Vintage 2009</v>
          </cell>
          <cell r="E4615" t="str">
            <v>EA</v>
          </cell>
          <cell r="F4615">
            <v>6</v>
          </cell>
          <cell r="G4615" t="str">
            <v>75 cl x 6</v>
          </cell>
          <cell r="H4615" t="str">
            <v>U</v>
          </cell>
          <cell r="I4615" t="str">
            <v>France</v>
          </cell>
          <cell r="J4615" t="str">
            <v>France</v>
          </cell>
          <cell r="K4615" t="str">
            <v>Champagne</v>
          </cell>
          <cell r="M4615" t="str">
            <v>Better</v>
          </cell>
          <cell r="N4615">
            <v>23.235399999999998</v>
          </cell>
          <cell r="O4615">
            <v>2.6718999999999999</v>
          </cell>
        </row>
        <row r="4616">
          <cell r="B4616">
            <v>71316</v>
          </cell>
          <cell r="C4616" t="str">
            <v>PALMER B DE B NV GIFT BOX 75X6</v>
          </cell>
          <cell r="D4616" t="str">
            <v>Palmer &amp; Co Blanc de Blancs NV (Gift Box)</v>
          </cell>
          <cell r="E4616" t="str">
            <v>EA</v>
          </cell>
          <cell r="F4616">
            <v>6</v>
          </cell>
          <cell r="G4616" t="str">
            <v>75 cl x 6</v>
          </cell>
          <cell r="H4616" t="str">
            <v>U</v>
          </cell>
          <cell r="I4616" t="str">
            <v>France</v>
          </cell>
          <cell r="J4616" t="str">
            <v>France</v>
          </cell>
          <cell r="K4616" t="str">
            <v>Champagne</v>
          </cell>
          <cell r="L4616" t="str">
            <v>Champagne White</v>
          </cell>
          <cell r="M4616" t="str">
            <v>Better</v>
          </cell>
          <cell r="N4616">
            <v>20.452000000000002</v>
          </cell>
          <cell r="O4616">
            <v>2.6718999999999999</v>
          </cell>
        </row>
        <row r="4617">
          <cell r="B4617">
            <v>75396</v>
          </cell>
          <cell r="C4617" t="str">
            <v>PALMER ICEBERG BDB NV 75X6</v>
          </cell>
          <cell r="D4617" t="str">
            <v>Iceberg Lounge Blanc de Blancs</v>
          </cell>
          <cell r="E4617" t="str">
            <v>EA</v>
          </cell>
          <cell r="F4617">
            <v>6</v>
          </cell>
          <cell r="G4617" t="str">
            <v>75 cl x 6</v>
          </cell>
          <cell r="H4617" t="str">
            <v>U</v>
          </cell>
          <cell r="I4617" t="str">
            <v>France</v>
          </cell>
          <cell r="J4617" t="str">
            <v>France</v>
          </cell>
          <cell r="K4617" t="str">
            <v>Champagne</v>
          </cell>
          <cell r="L4617" t="str">
            <v>Champagne White</v>
          </cell>
          <cell r="M4617" t="str">
            <v>Best</v>
          </cell>
          <cell r="N4617">
            <v>22.6082</v>
          </cell>
          <cell r="O4617">
            <v>2.6718999999999999</v>
          </cell>
        </row>
        <row r="4618">
          <cell r="B4618">
            <v>66503</v>
          </cell>
          <cell r="C4618" t="str">
            <v>PALMER BLANC DE BLANCSNV 1.5X3</v>
          </cell>
          <cell r="D4618" t="str">
            <v>Palmer &amp; Co Blanc de Blancs NV</v>
          </cell>
          <cell r="E4618" t="str">
            <v>EA</v>
          </cell>
          <cell r="F4618">
            <v>3</v>
          </cell>
          <cell r="G4618" t="str">
            <v>1.5 lt x 3</v>
          </cell>
          <cell r="H4618" t="str">
            <v>U</v>
          </cell>
          <cell r="I4618" t="str">
            <v>France</v>
          </cell>
          <cell r="J4618" t="str">
            <v>France</v>
          </cell>
          <cell r="K4618" t="str">
            <v>Champagne</v>
          </cell>
          <cell r="M4618" t="str">
            <v>Better</v>
          </cell>
          <cell r="N4618">
            <v>70.427400000000006</v>
          </cell>
          <cell r="O4618">
            <v>5.3437999999999999</v>
          </cell>
        </row>
        <row r="4619">
          <cell r="B4619">
            <v>7174008</v>
          </cell>
          <cell r="C4619" t="str">
            <v>PALMER &amp; CO VINTAGE 08 1.5X3</v>
          </cell>
          <cell r="D4619" t="str">
            <v>Palmer &amp; Co Vintage 2008</v>
          </cell>
          <cell r="E4619" t="str">
            <v>EA</v>
          </cell>
          <cell r="F4619">
            <v>3</v>
          </cell>
          <cell r="G4619" t="str">
            <v>1.5 lt x 3</v>
          </cell>
          <cell r="H4619" t="str">
            <v>U</v>
          </cell>
          <cell r="I4619" t="str">
            <v>France</v>
          </cell>
          <cell r="J4619" t="str">
            <v>France</v>
          </cell>
          <cell r="K4619" t="str">
            <v>Champagne</v>
          </cell>
          <cell r="M4619" t="str">
            <v>Best</v>
          </cell>
          <cell r="N4619">
            <v>67.112099999999998</v>
          </cell>
          <cell r="O4619">
            <v>5.3437999999999999</v>
          </cell>
        </row>
        <row r="4620">
          <cell r="B4620">
            <v>42629</v>
          </cell>
          <cell r="C4620" t="str">
            <v>PALMER GRNDS TRRS12 GIFT 150X3</v>
          </cell>
          <cell r="D4620" t="str">
            <v>Champagne Palmer &amp; Co Grands Terroirs 2012 (Gift-Box)</v>
          </cell>
          <cell r="E4620" t="str">
            <v>EA</v>
          </cell>
          <cell r="F4620">
            <v>3</v>
          </cell>
          <cell r="G4620" t="str">
            <v>150cl x 3</v>
          </cell>
          <cell r="H4620" t="str">
            <v>U</v>
          </cell>
          <cell r="I4620" t="str">
            <v>France</v>
          </cell>
          <cell r="J4620" t="str">
            <v>France</v>
          </cell>
          <cell r="K4620" t="str">
            <v>Champagne</v>
          </cell>
          <cell r="M4620" t="str">
            <v>Champagne White Vintage</v>
          </cell>
          <cell r="N4620">
            <v>74.199299999999994</v>
          </cell>
          <cell r="O4620">
            <v>5.3437999999999999</v>
          </cell>
        </row>
        <row r="4621">
          <cell r="B4621">
            <v>43159</v>
          </cell>
          <cell r="C4621" t="str">
            <v>FW LA LAGUNE 2012 75X12</v>
          </cell>
          <cell r="D4621" t="str">
            <v>Chateau La Lagune 2012</v>
          </cell>
          <cell r="E4621" t="str">
            <v>EA</v>
          </cell>
          <cell r="F4621">
            <v>12</v>
          </cell>
          <cell r="G4621" t="str">
            <v>75 cl x 12</v>
          </cell>
          <cell r="H4621" t="str">
            <v>U</v>
          </cell>
          <cell r="I4621" t="str">
            <v>France</v>
          </cell>
          <cell r="J4621" t="str">
            <v>France</v>
          </cell>
          <cell r="K4621" t="str">
            <v>Bordeaux</v>
          </cell>
          <cell r="L4621" t="str">
            <v>Still Red</v>
          </cell>
          <cell r="M4621" t="str">
            <v>Fine Wine</v>
          </cell>
          <cell r="N4621">
            <v>30.872699999999998</v>
          </cell>
          <cell r="O4621">
            <v>2.6718999999999999</v>
          </cell>
        </row>
        <row r="4622">
          <cell r="B4622">
            <v>74029</v>
          </cell>
          <cell r="C4622" t="str">
            <v>PLATE 95 MERLOT 6X75</v>
          </cell>
          <cell r="D4622" t="str">
            <v>Plate 95 Merlot</v>
          </cell>
          <cell r="E4622" t="str">
            <v>CS</v>
          </cell>
          <cell r="F4622">
            <v>1</v>
          </cell>
          <cell r="G4622" t="str">
            <v>75 cl x 6</v>
          </cell>
          <cell r="H4622" t="str">
            <v>S</v>
          </cell>
          <cell r="I4622" t="str">
            <v>Chile</v>
          </cell>
          <cell r="J4622" t="str">
            <v>Chile</v>
          </cell>
          <cell r="K4622" t="str">
            <v>Chile</v>
          </cell>
          <cell r="L4622" t="str">
            <v>Still Red</v>
          </cell>
          <cell r="M4622" t="str">
            <v>Price Fighter</v>
          </cell>
          <cell r="N4622">
            <v>6.06</v>
          </cell>
          <cell r="O4622">
            <v>16.031300000000002</v>
          </cell>
        </row>
        <row r="4623">
          <cell r="B4623">
            <v>74030</v>
          </cell>
          <cell r="C4623" t="str">
            <v>PLATE 95 SAUVIGNON 6x75</v>
          </cell>
          <cell r="D4623" t="str">
            <v>Plate 95 Sauvignon</v>
          </cell>
          <cell r="E4623" t="str">
            <v>CS</v>
          </cell>
          <cell r="F4623">
            <v>1</v>
          </cell>
          <cell r="G4623" t="str">
            <v>75 cl x 6</v>
          </cell>
          <cell r="H4623" t="str">
            <v>S</v>
          </cell>
          <cell r="I4623" t="str">
            <v>Chile</v>
          </cell>
          <cell r="J4623" t="str">
            <v>USA</v>
          </cell>
          <cell r="K4623" t="str">
            <v>California</v>
          </cell>
          <cell r="L4623" t="str">
            <v>Still White</v>
          </cell>
          <cell r="M4623" t="str">
            <v>Price Fighter</v>
          </cell>
          <cell r="N4623">
            <v>6.9</v>
          </cell>
          <cell r="O4623">
            <v>16.031300000000002</v>
          </cell>
        </row>
        <row r="4624">
          <cell r="B4624">
            <v>26862</v>
          </cell>
          <cell r="C4624" t="str">
            <v>POL ROGER BRUT  75X6</v>
          </cell>
          <cell r="D4624" t="str">
            <v>Pol Roger Brut NV</v>
          </cell>
          <cell r="E4624" t="str">
            <v>EA</v>
          </cell>
          <cell r="F4624">
            <v>6</v>
          </cell>
          <cell r="G4624" t="str">
            <v>75 cl x 6</v>
          </cell>
          <cell r="H4624" t="str">
            <v>S</v>
          </cell>
          <cell r="I4624" t="str">
            <v>France</v>
          </cell>
          <cell r="J4624" t="str">
            <v>France</v>
          </cell>
          <cell r="K4624" t="str">
            <v>Champagne</v>
          </cell>
          <cell r="L4624" t="str">
            <v>Champagne White</v>
          </cell>
          <cell r="M4624" t="str">
            <v>Better</v>
          </cell>
          <cell r="N4624">
            <v>27.762699999999999</v>
          </cell>
          <cell r="O4624">
            <v>2.6718999999999999</v>
          </cell>
        </row>
        <row r="4625">
          <cell r="B4625">
            <v>27403</v>
          </cell>
          <cell r="C4625" t="str">
            <v>POL ROGER VINTAGE 16 75X6</v>
          </cell>
          <cell r="D4625" t="str">
            <v>Pol Roger Vintage 2016</v>
          </cell>
          <cell r="E4625" t="str">
            <v>EA</v>
          </cell>
          <cell r="F4625">
            <v>6</v>
          </cell>
          <cell r="G4625" t="str">
            <v>75 cl x 6</v>
          </cell>
          <cell r="H4625" t="str">
            <v>U</v>
          </cell>
          <cell r="I4625" t="str">
            <v>France</v>
          </cell>
          <cell r="J4625" t="str">
            <v>France</v>
          </cell>
          <cell r="K4625" t="str">
            <v>Champagne</v>
          </cell>
          <cell r="L4625" t="str">
            <v>Champagne White</v>
          </cell>
          <cell r="M4625" t="str">
            <v>Best</v>
          </cell>
          <cell r="N4625">
            <v>57.546100000000003</v>
          </cell>
          <cell r="O4625">
            <v>2.6718999999999999</v>
          </cell>
        </row>
        <row r="4626">
          <cell r="B4626">
            <v>29441</v>
          </cell>
          <cell r="C4626" t="str">
            <v>POL ROGER RICH 75X6</v>
          </cell>
          <cell r="D4626" t="str">
            <v>Pol Roger Rich NV</v>
          </cell>
          <cell r="E4626" t="str">
            <v>EA</v>
          </cell>
          <cell r="F4626">
            <v>6</v>
          </cell>
          <cell r="G4626" t="str">
            <v>75 cl x 6</v>
          </cell>
          <cell r="H4626" t="str">
            <v>U</v>
          </cell>
          <cell r="I4626" t="str">
            <v>France</v>
          </cell>
          <cell r="J4626" t="str">
            <v>France</v>
          </cell>
          <cell r="K4626" t="str">
            <v>Champagne</v>
          </cell>
          <cell r="L4626" t="str">
            <v>Sparkling White</v>
          </cell>
          <cell r="M4626" t="str">
            <v>Better</v>
          </cell>
          <cell r="N4626">
            <v>23.794699999999999</v>
          </cell>
          <cell r="O4626">
            <v>2.6718999999999999</v>
          </cell>
        </row>
        <row r="4627">
          <cell r="B4627">
            <v>46299</v>
          </cell>
          <cell r="C4627" t="str">
            <v>POL ROGER VINTAGE 18 75X6</v>
          </cell>
          <cell r="D4627" t="str">
            <v>Pol Roger Vintage 2018</v>
          </cell>
          <cell r="E4627" t="str">
            <v>EA</v>
          </cell>
          <cell r="F4627">
            <v>6</v>
          </cell>
          <cell r="G4627" t="str">
            <v>75 cl x 6</v>
          </cell>
          <cell r="H4627" t="str">
            <v>S</v>
          </cell>
          <cell r="I4627" t="str">
            <v>France</v>
          </cell>
          <cell r="J4627" t="str">
            <v>France</v>
          </cell>
          <cell r="K4627" t="str">
            <v>Champagne</v>
          </cell>
          <cell r="L4627" t="str">
            <v>Champagne White</v>
          </cell>
          <cell r="M4627" t="str">
            <v>Best</v>
          </cell>
          <cell r="N4627">
            <v>57.546100000000003</v>
          </cell>
          <cell r="O4627">
            <v>2.6718999999999999</v>
          </cell>
        </row>
        <row r="4628">
          <cell r="B4628">
            <v>71637</v>
          </cell>
          <cell r="C4628" t="str">
            <v>POL ROGER VINTAGE 09 75X6</v>
          </cell>
          <cell r="D4628" t="str">
            <v>Pol Roger Vintage 2009</v>
          </cell>
          <cell r="E4628" t="str">
            <v>EA</v>
          </cell>
          <cell r="F4628">
            <v>6</v>
          </cell>
          <cell r="G4628" t="str">
            <v>75 cl x 6</v>
          </cell>
          <cell r="H4628" t="str">
            <v>U</v>
          </cell>
          <cell r="I4628" t="str">
            <v>France</v>
          </cell>
          <cell r="J4628" t="str">
            <v>France</v>
          </cell>
          <cell r="K4628" t="str">
            <v>Champagne</v>
          </cell>
          <cell r="L4628" t="str">
            <v>Champagne White</v>
          </cell>
          <cell r="M4628" t="str">
            <v>Best</v>
          </cell>
          <cell r="N4628">
            <v>45.793399999999998</v>
          </cell>
          <cell r="O4628">
            <v>2.6718999999999999</v>
          </cell>
        </row>
        <row r="4629">
          <cell r="B4629">
            <v>73565</v>
          </cell>
          <cell r="C4629" t="str">
            <v>POL ROGER VINTAGE 12 75X6</v>
          </cell>
          <cell r="D4629" t="str">
            <v>Pol Roger Vintage 2012</v>
          </cell>
          <cell r="E4629" t="str">
            <v>EA</v>
          </cell>
          <cell r="F4629">
            <v>6</v>
          </cell>
          <cell r="G4629" t="str">
            <v>75 cl x 6</v>
          </cell>
          <cell r="H4629" t="str">
            <v>U</v>
          </cell>
          <cell r="I4629" t="str">
            <v>France</v>
          </cell>
          <cell r="J4629" t="str">
            <v>France</v>
          </cell>
          <cell r="K4629" t="str">
            <v>Champagne</v>
          </cell>
          <cell r="L4629" t="str">
            <v>Champagne White</v>
          </cell>
          <cell r="M4629" t="str">
            <v>Best</v>
          </cell>
          <cell r="N4629">
            <v>46.666400000000003</v>
          </cell>
          <cell r="O4629">
            <v>2.6718999999999999</v>
          </cell>
        </row>
        <row r="4630">
          <cell r="B4630">
            <v>74321</v>
          </cell>
          <cell r="C4630" t="str">
            <v>POL ROGER VINTAGE 12 75X6</v>
          </cell>
          <cell r="D4630" t="str">
            <v>Pol Roger Rose 2012</v>
          </cell>
          <cell r="E4630" t="str">
            <v>EA</v>
          </cell>
          <cell r="F4630">
            <v>6</v>
          </cell>
          <cell r="G4630" t="str">
            <v>75 cl x 6</v>
          </cell>
          <cell r="H4630" t="str">
            <v>U</v>
          </cell>
          <cell r="I4630" t="str">
            <v>France</v>
          </cell>
          <cell r="J4630" t="str">
            <v>France</v>
          </cell>
          <cell r="K4630" t="str">
            <v>Champagne</v>
          </cell>
          <cell r="L4630" t="str">
            <v>Champagne White</v>
          </cell>
          <cell r="M4630" t="str">
            <v>Best</v>
          </cell>
          <cell r="N4630">
            <v>53.333100000000002</v>
          </cell>
          <cell r="O4630">
            <v>2.6718999999999999</v>
          </cell>
        </row>
        <row r="4631">
          <cell r="B4631">
            <v>20529</v>
          </cell>
          <cell r="C4631" t="str">
            <v>POL ROGER BRUT  150X3</v>
          </cell>
          <cell r="D4631" t="str">
            <v>Pol Roger Brut NV</v>
          </cell>
          <cell r="E4631" t="str">
            <v>EA</v>
          </cell>
          <cell r="F4631">
            <v>3</v>
          </cell>
          <cell r="G4631" t="str">
            <v>1.5 lt x 3</v>
          </cell>
          <cell r="H4631" t="str">
            <v>U</v>
          </cell>
          <cell r="I4631" t="str">
            <v>France</v>
          </cell>
          <cell r="J4631" t="str">
            <v>France</v>
          </cell>
          <cell r="K4631" t="str">
            <v>Champagne</v>
          </cell>
          <cell r="L4631" t="str">
            <v>Sparkling White</v>
          </cell>
          <cell r="M4631" t="str">
            <v>Better</v>
          </cell>
          <cell r="N4631">
            <v>52.152700000000003</v>
          </cell>
          <cell r="O4631">
            <v>5.3437999999999999</v>
          </cell>
        </row>
        <row r="4632">
          <cell r="B4632">
            <v>26097</v>
          </cell>
          <cell r="C4632" t="str">
            <v>ORG DOM BEGUDE PINOT 75X12</v>
          </cell>
          <cell r="D4632" t="str">
            <v>Dom Begude Organic Pinot Noir</v>
          </cell>
          <cell r="E4632" t="str">
            <v>EA</v>
          </cell>
          <cell r="F4632">
            <v>12</v>
          </cell>
          <cell r="G4632" t="str">
            <v>75 cl x 12</v>
          </cell>
          <cell r="H4632" t="str">
            <v>U</v>
          </cell>
          <cell r="I4632" t="str">
            <v>France</v>
          </cell>
          <cell r="J4632" t="str">
            <v>France</v>
          </cell>
          <cell r="K4632" t="str">
            <v>Languedoc-Roussillon</v>
          </cell>
          <cell r="L4632" t="str">
            <v>Still Red</v>
          </cell>
          <cell r="M4632" t="str">
            <v>Good</v>
          </cell>
          <cell r="N4632">
            <v>4.0308000000000002</v>
          </cell>
          <cell r="O4632">
            <v>2.6718999999999999</v>
          </cell>
        </row>
        <row r="4633">
          <cell r="B4633">
            <v>26099</v>
          </cell>
          <cell r="C4633" t="str">
            <v>ORG DOM BEGUDE SAUV 75X12</v>
          </cell>
          <cell r="D4633" t="str">
            <v>Dom Begude Organic Sauvignon</v>
          </cell>
          <cell r="E4633" t="str">
            <v>EA</v>
          </cell>
          <cell r="F4633">
            <v>12</v>
          </cell>
          <cell r="G4633" t="str">
            <v>75 cl x 12</v>
          </cell>
          <cell r="H4633" t="str">
            <v>U</v>
          </cell>
          <cell r="I4633" t="str">
            <v>France</v>
          </cell>
          <cell r="J4633" t="str">
            <v>France</v>
          </cell>
          <cell r="K4633" t="str">
            <v>France</v>
          </cell>
          <cell r="L4633" t="str">
            <v>Still White</v>
          </cell>
          <cell r="M4633" t="str">
            <v>Good</v>
          </cell>
          <cell r="N4633">
            <v>3.5028000000000001</v>
          </cell>
          <cell r="O4633">
            <v>2.6718999999999999</v>
          </cell>
        </row>
        <row r="4634">
          <cell r="B4634">
            <v>43404</v>
          </cell>
          <cell r="C4634" t="str">
            <v>ORG DOM BEGUDE PINOT 75X6</v>
          </cell>
          <cell r="D4634" t="str">
            <v>Dom Begude Organic Pinot Noir, Languedoc</v>
          </cell>
          <cell r="E4634" t="str">
            <v>EA</v>
          </cell>
          <cell r="F4634">
            <v>6</v>
          </cell>
          <cell r="G4634" t="str">
            <v>75 cl x 6</v>
          </cell>
          <cell r="H4634" t="str">
            <v>U</v>
          </cell>
          <cell r="I4634" t="str">
            <v>France</v>
          </cell>
          <cell r="J4634" t="str">
            <v>France</v>
          </cell>
          <cell r="K4634" t="str">
            <v>Languedoc-Roussillon</v>
          </cell>
          <cell r="M4634" t="str">
            <v>Good</v>
          </cell>
          <cell r="N4634">
            <v>4.3800999999999997</v>
          </cell>
          <cell r="O4634">
            <v>2.6718999999999999</v>
          </cell>
        </row>
        <row r="4635">
          <cell r="B4635">
            <v>74819</v>
          </cell>
          <cell r="C4635" t="str">
            <v>ORG DOM BEGUDE SAUV 75X6</v>
          </cell>
          <cell r="D4635" t="str">
            <v>Dom Begude Organic Sauvignon</v>
          </cell>
          <cell r="E4635" t="str">
            <v>EA</v>
          </cell>
          <cell r="F4635">
            <v>6</v>
          </cell>
          <cell r="G4635" t="str">
            <v>75 cl x 6</v>
          </cell>
          <cell r="H4635" t="str">
            <v>U</v>
          </cell>
          <cell r="I4635" t="str">
            <v>France</v>
          </cell>
          <cell r="J4635" t="str">
            <v>France</v>
          </cell>
          <cell r="K4635" t="str">
            <v>France</v>
          </cell>
          <cell r="L4635" t="str">
            <v>Still White</v>
          </cell>
          <cell r="M4635" t="str">
            <v>Good</v>
          </cell>
          <cell r="N4635">
            <v>3.9415</v>
          </cell>
          <cell r="O4635">
            <v>2.6718999999999999</v>
          </cell>
        </row>
        <row r="4636">
          <cell r="B4636">
            <v>28686</v>
          </cell>
          <cell r="C4636" t="str">
            <v>CHEVAL DES ANDES 75X6</v>
          </cell>
          <cell r="D4636" t="str">
            <v>Cheval des Andes 2012</v>
          </cell>
          <cell r="E4636" t="str">
            <v>EA</v>
          </cell>
          <cell r="F4636">
            <v>6</v>
          </cell>
          <cell r="G4636" t="str">
            <v>75 cl x 6</v>
          </cell>
          <cell r="H4636" t="str">
            <v>U</v>
          </cell>
          <cell r="I4636" t="str">
            <v>Argentina</v>
          </cell>
          <cell r="J4636" t="str">
            <v>Argentina</v>
          </cell>
          <cell r="K4636" t="str">
            <v>Mendoza</v>
          </cell>
          <cell r="L4636" t="str">
            <v>Still Red</v>
          </cell>
          <cell r="M4636" t="str">
            <v>Best</v>
          </cell>
          <cell r="N4636">
            <v>40.314500000000002</v>
          </cell>
          <cell r="O4636">
            <v>2.6718999999999999</v>
          </cell>
        </row>
        <row r="4637">
          <cell r="B4637">
            <v>36315</v>
          </cell>
          <cell r="C4637" t="str">
            <v>AKASHI TAI HONJOZO SAKE 72X6</v>
          </cell>
          <cell r="D4637" t="str">
            <v>AKASHI-TAI Honjozo Tokubetsu Gohyakumangoku</v>
          </cell>
          <cell r="E4637" t="str">
            <v>EA</v>
          </cell>
          <cell r="F4637">
            <v>6</v>
          </cell>
          <cell r="G4637" t="str">
            <v>72 cl x 6</v>
          </cell>
          <cell r="H4637" t="str">
            <v>S</v>
          </cell>
          <cell r="I4637" t="str">
            <v>Japan</v>
          </cell>
          <cell r="J4637" t="str">
            <v>Japan</v>
          </cell>
          <cell r="K4637" t="str">
            <v>Japan</v>
          </cell>
          <cell r="M4637" t="str">
            <v>Sake</v>
          </cell>
          <cell r="N4637">
            <v>12.3765</v>
          </cell>
          <cell r="O4637">
            <v>3.0779999999999998</v>
          </cell>
        </row>
        <row r="4638">
          <cell r="B4638">
            <v>72705</v>
          </cell>
          <cell r="C4638" t="str">
            <v>EL COBRERO TINTO 75X6</v>
          </cell>
          <cell r="D4638" t="str">
            <v>El Cobrero Tinto</v>
          </cell>
          <cell r="E4638" t="str">
            <v>EA</v>
          </cell>
          <cell r="F4638">
            <v>6</v>
          </cell>
          <cell r="G4638" t="str">
            <v>75 cl x 6</v>
          </cell>
          <cell r="H4638" t="str">
            <v>U</v>
          </cell>
          <cell r="I4638" t="str">
            <v>Spain</v>
          </cell>
          <cell r="J4638" t="str">
            <v>Spain</v>
          </cell>
          <cell r="K4638" t="str">
            <v>Castilla - La Mancha</v>
          </cell>
          <cell r="L4638" t="str">
            <v>Still Red</v>
          </cell>
          <cell r="M4638" t="str">
            <v>Price Fighter</v>
          </cell>
          <cell r="N4638">
            <v>1.0717000000000001</v>
          </cell>
          <cell r="O4638">
            <v>2.6718999999999999</v>
          </cell>
        </row>
        <row r="4639">
          <cell r="B4639">
            <v>75376</v>
          </cell>
          <cell r="C4639" t="str">
            <v>VADIO RED 75X6</v>
          </cell>
          <cell r="D4639" t="str">
            <v>Vadio Bairrada Tinto</v>
          </cell>
          <cell r="E4639" t="str">
            <v>EA</v>
          </cell>
          <cell r="F4639">
            <v>6</v>
          </cell>
          <cell r="G4639" t="str">
            <v>75 cl x 6</v>
          </cell>
          <cell r="H4639" t="str">
            <v>U</v>
          </cell>
          <cell r="I4639" t="str">
            <v>Portugal</v>
          </cell>
          <cell r="J4639" t="str">
            <v>Portugal</v>
          </cell>
          <cell r="K4639" t="str">
            <v>Bairrada</v>
          </cell>
          <cell r="L4639" t="str">
            <v>Still Red</v>
          </cell>
          <cell r="M4639" t="str">
            <v>Best</v>
          </cell>
          <cell r="N4639">
            <v>5.4565999999999999</v>
          </cell>
          <cell r="O4639">
            <v>2.6718999999999999</v>
          </cell>
        </row>
        <row r="4640">
          <cell r="B4640">
            <v>75377</v>
          </cell>
          <cell r="C4640" t="str">
            <v>VADIO SOLERA SPRK NV 75X6</v>
          </cell>
          <cell r="D4640" t="str">
            <v>Vadio Espumante Solera Bairrada NV</v>
          </cell>
          <cell r="E4640" t="str">
            <v>EA</v>
          </cell>
          <cell r="F4640">
            <v>6</v>
          </cell>
          <cell r="G4640" t="str">
            <v>75 cl x 6</v>
          </cell>
          <cell r="H4640" t="str">
            <v>U</v>
          </cell>
          <cell r="I4640" t="str">
            <v>Portugal</v>
          </cell>
          <cell r="J4640" t="str">
            <v>Portugal</v>
          </cell>
          <cell r="K4640" t="str">
            <v>Bairrada</v>
          </cell>
          <cell r="L4640" t="str">
            <v>Sparkling White</v>
          </cell>
          <cell r="M4640" t="str">
            <v>Best</v>
          </cell>
          <cell r="N4640">
            <v>7.0933999999999999</v>
          </cell>
          <cell r="O4640">
            <v>2.6718999999999999</v>
          </cell>
        </row>
        <row r="4641">
          <cell r="B4641">
            <v>75378</v>
          </cell>
          <cell r="C4641" t="str">
            <v>VADIO WHITE 75X6</v>
          </cell>
          <cell r="D4641" t="str">
            <v>Vadio Bairrada Branco</v>
          </cell>
          <cell r="E4641" t="str">
            <v>EA</v>
          </cell>
          <cell r="F4641">
            <v>6</v>
          </cell>
          <cell r="G4641" t="str">
            <v>75 cl x 6</v>
          </cell>
          <cell r="H4641" t="str">
            <v>U</v>
          </cell>
          <cell r="I4641" t="str">
            <v>Portugal</v>
          </cell>
          <cell r="J4641" t="str">
            <v>Portugal</v>
          </cell>
          <cell r="K4641" t="str">
            <v>Bairrada</v>
          </cell>
          <cell r="L4641" t="str">
            <v>Still White</v>
          </cell>
          <cell r="M4641" t="str">
            <v>Best</v>
          </cell>
          <cell r="N4641">
            <v>5.4565999999999999</v>
          </cell>
          <cell r="O4641">
            <v>2.6718999999999999</v>
          </cell>
        </row>
        <row r="4642">
          <cell r="B4642">
            <v>31666</v>
          </cell>
          <cell r="C4642" t="str">
            <v>KENDALL JACKSON VR CHARD 75X6</v>
          </cell>
          <cell r="D4642" t="str">
            <v>Kendall Jackson Vintners Reserve Chardonnay, Sonoma County</v>
          </cell>
          <cell r="E4642" t="str">
            <v>EA</v>
          </cell>
          <cell r="F4642">
            <v>6</v>
          </cell>
          <cell r="G4642" t="str">
            <v>75 cl x 6</v>
          </cell>
          <cell r="H4642" t="str">
            <v>U</v>
          </cell>
          <cell r="I4642" t="str">
            <v>United States</v>
          </cell>
          <cell r="J4642" t="str">
            <v>USA</v>
          </cell>
          <cell r="K4642" t="str">
            <v>California</v>
          </cell>
          <cell r="L4642" t="str">
            <v>Still White</v>
          </cell>
          <cell r="M4642" t="str">
            <v>Better</v>
          </cell>
          <cell r="N4642">
            <v>10.613099999999999</v>
          </cell>
          <cell r="O4642">
            <v>2.6718999999999999</v>
          </cell>
        </row>
        <row r="4643">
          <cell r="B4643">
            <v>31667</v>
          </cell>
          <cell r="C4643" t="str">
            <v>JACKSON SAUV BLANC 75X6</v>
          </cell>
          <cell r="D4643" t="str">
            <v>Kendall Jackson Vintners Reserve Sauvignon Blanc, Sonoma County</v>
          </cell>
          <cell r="E4643" t="str">
            <v>EA</v>
          </cell>
          <cell r="F4643">
            <v>6</v>
          </cell>
          <cell r="G4643" t="str">
            <v>75 cl x 6</v>
          </cell>
          <cell r="H4643" t="str">
            <v>U</v>
          </cell>
          <cell r="I4643" t="str">
            <v>United States</v>
          </cell>
          <cell r="J4643" t="str">
            <v>USA</v>
          </cell>
          <cell r="K4643" t="str">
            <v>California</v>
          </cell>
          <cell r="L4643" t="str">
            <v>Still White</v>
          </cell>
          <cell r="M4643" t="str">
            <v>Better</v>
          </cell>
          <cell r="N4643">
            <v>8.8806999999999992</v>
          </cell>
          <cell r="O4643">
            <v>2.6718999999999999</v>
          </cell>
        </row>
        <row r="4644">
          <cell r="B4644">
            <v>66500</v>
          </cell>
          <cell r="C4644" t="str">
            <v>FWPALMER &amp; CO AMAZONE NV 75X6</v>
          </cell>
          <cell r="D4644" t="str">
            <v>Palmer &amp; Co Amazone de Palmer NV</v>
          </cell>
          <cell r="E4644" t="str">
            <v>EA</v>
          </cell>
          <cell r="F4644">
            <v>6</v>
          </cell>
          <cell r="G4644" t="str">
            <v>75 cl x 6</v>
          </cell>
          <cell r="H4644" t="str">
            <v>U</v>
          </cell>
          <cell r="I4644" t="str">
            <v>France</v>
          </cell>
          <cell r="J4644" t="str">
            <v>France</v>
          </cell>
          <cell r="K4644" t="str">
            <v>Champagne</v>
          </cell>
          <cell r="M4644" t="str">
            <v>Fine Wine</v>
          </cell>
          <cell r="N4644">
            <v>67.318700000000007</v>
          </cell>
          <cell r="O4644">
            <v>2.6718999999999999</v>
          </cell>
        </row>
        <row r="4645">
          <cell r="B4645">
            <v>35841</v>
          </cell>
          <cell r="C4645" t="str">
            <v>TOSTI MOSCATO SPUMANTE 75X6</v>
          </cell>
          <cell r="D4645" t="str">
            <v>Tosti Moscato Spumante</v>
          </cell>
          <cell r="E4645" t="str">
            <v>EA</v>
          </cell>
          <cell r="F4645">
            <v>6</v>
          </cell>
          <cell r="G4645" t="str">
            <v>75 cl x 6</v>
          </cell>
          <cell r="H4645" t="str">
            <v>U</v>
          </cell>
          <cell r="I4645" t="str">
            <v>Italy</v>
          </cell>
          <cell r="J4645" t="str">
            <v>Italy</v>
          </cell>
          <cell r="K4645" t="str">
            <v>Italy</v>
          </cell>
          <cell r="L4645" t="str">
            <v>Sparkling White</v>
          </cell>
          <cell r="M4645" t="str">
            <v>Price Fighter</v>
          </cell>
          <cell r="N4645">
            <v>1.7907999999999999</v>
          </cell>
          <cell r="O4645">
            <v>1.2075</v>
          </cell>
        </row>
        <row r="4646">
          <cell r="B4646">
            <v>38642</v>
          </cell>
          <cell r="C4646" t="str">
            <v>SHACK RED 75X6</v>
          </cell>
          <cell r="D4646" t="str">
            <v>Shack Red Grenache Noir/Syrah, Languedoc-Rousillon</v>
          </cell>
          <cell r="E4646" t="str">
            <v>EA</v>
          </cell>
          <cell r="F4646">
            <v>6</v>
          </cell>
          <cell r="G4646" t="str">
            <v>75 cl x 6</v>
          </cell>
          <cell r="H4646" t="str">
            <v>U</v>
          </cell>
          <cell r="I4646" t="str">
            <v>France</v>
          </cell>
          <cell r="J4646" t="str">
            <v>France</v>
          </cell>
          <cell r="K4646" t="str">
            <v>Languedoc-Roussillon</v>
          </cell>
          <cell r="L4646" t="str">
            <v>Still Red</v>
          </cell>
          <cell r="M4646" t="str">
            <v>Good</v>
          </cell>
          <cell r="N4646">
            <v>2.6966999999999999</v>
          </cell>
          <cell r="O4646">
            <v>2.6718999999999999</v>
          </cell>
        </row>
        <row r="4647">
          <cell r="B4647">
            <v>40682</v>
          </cell>
          <cell r="C4647" t="str">
            <v>HAMBLEDON CLASSIC CUVEE 75X6</v>
          </cell>
          <cell r="D4647" t="str">
            <v>Hambledon Classic Cuvée, Hampshire</v>
          </cell>
          <cell r="E4647" t="str">
            <v>EA</v>
          </cell>
          <cell r="F4647">
            <v>6</v>
          </cell>
          <cell r="G4647" t="str">
            <v>75 cl x 6</v>
          </cell>
          <cell r="H4647" t="str">
            <v>S</v>
          </cell>
          <cell r="I4647" t="str">
            <v>United Kingdom</v>
          </cell>
          <cell r="J4647" t="str">
            <v>England</v>
          </cell>
          <cell r="K4647" t="str">
            <v>England</v>
          </cell>
          <cell r="L4647" t="str">
            <v>Sparkling White</v>
          </cell>
          <cell r="M4647" t="str">
            <v>Best</v>
          </cell>
          <cell r="N4647">
            <v>17.636099999999999</v>
          </cell>
          <cell r="O4647">
            <v>2.6718999999999999</v>
          </cell>
        </row>
        <row r="4648">
          <cell r="B4648">
            <v>40933</v>
          </cell>
          <cell r="C4648" t="str">
            <v>HAMBLEDON CUVEE ROSE 75X6</v>
          </cell>
          <cell r="D4648" t="str">
            <v>Hambledon Cuvée Rosé, Hampshire</v>
          </cell>
          <cell r="E4648" t="str">
            <v>EA</v>
          </cell>
          <cell r="F4648">
            <v>6</v>
          </cell>
          <cell r="G4648" t="str">
            <v>75 cl x 6</v>
          </cell>
          <cell r="H4648" t="str">
            <v>S</v>
          </cell>
          <cell r="I4648" t="str">
            <v>United Kingdom</v>
          </cell>
          <cell r="J4648" t="str">
            <v>England</v>
          </cell>
          <cell r="K4648" t="str">
            <v>England</v>
          </cell>
          <cell r="L4648" t="str">
            <v>Sparkling Rose</v>
          </cell>
          <cell r="M4648" t="str">
            <v>Best</v>
          </cell>
          <cell r="N4648">
            <v>18.204799999999999</v>
          </cell>
          <cell r="O4648">
            <v>2.6718999999999999</v>
          </cell>
        </row>
        <row r="4649">
          <cell r="B4649">
            <v>40946</v>
          </cell>
          <cell r="C4649" t="str">
            <v>HAMBLEDON PREMIERE CUVEE 75X6</v>
          </cell>
          <cell r="D4649" t="str">
            <v>Hambledon Premiére Cuvée, Hampshire</v>
          </cell>
          <cell r="E4649" t="str">
            <v>EA</v>
          </cell>
          <cell r="F4649">
            <v>6</v>
          </cell>
          <cell r="G4649" t="str">
            <v>75 cl x 6</v>
          </cell>
          <cell r="H4649" t="str">
            <v>S</v>
          </cell>
          <cell r="I4649" t="str">
            <v>United Kingdom</v>
          </cell>
          <cell r="J4649" t="str">
            <v>England</v>
          </cell>
          <cell r="K4649" t="str">
            <v>England</v>
          </cell>
          <cell r="L4649" t="str">
            <v>Sparkling White</v>
          </cell>
          <cell r="M4649" t="str">
            <v>Best</v>
          </cell>
          <cell r="N4649">
            <v>27.106400000000001</v>
          </cell>
          <cell r="O4649">
            <v>2.6718999999999999</v>
          </cell>
        </row>
        <row r="4650">
          <cell r="B4650">
            <v>21850</v>
          </cell>
          <cell r="C4650" t="str">
            <v>BAROLO LO ZOCC CRU RAVERA 75x6</v>
          </cell>
          <cell r="D4650" t="str">
            <v>Barolo, Cru Ravera Lo Zoccolaio, Domini Villa Lanata</v>
          </cell>
          <cell r="E4650" t="str">
            <v>EA</v>
          </cell>
          <cell r="F4650">
            <v>6</v>
          </cell>
          <cell r="G4650" t="str">
            <v>75 cl x 6</v>
          </cell>
          <cell r="H4650" t="str">
            <v>U</v>
          </cell>
          <cell r="I4650" t="str">
            <v>Italy</v>
          </cell>
          <cell r="J4650" t="str">
            <v>Italy</v>
          </cell>
          <cell r="K4650" t="str">
            <v>Piemonte</v>
          </cell>
          <cell r="L4650" t="str">
            <v>Still Red</v>
          </cell>
          <cell r="M4650" t="str">
            <v>Best</v>
          </cell>
          <cell r="N4650">
            <v>22.381900000000002</v>
          </cell>
          <cell r="O4650">
            <v>2.6718999999999999</v>
          </cell>
        </row>
        <row r="4651">
          <cell r="B4651">
            <v>13294</v>
          </cell>
          <cell r="C4651" t="str">
            <v>FW CH TALBOT 75x12</v>
          </cell>
          <cell r="D4651" t="str">
            <v>Château Talbot 4ème Cru Classé, Saint-Julien</v>
          </cell>
          <cell r="E4651" t="str">
            <v>EA</v>
          </cell>
          <cell r="F4651">
            <v>12</v>
          </cell>
          <cell r="G4651" t="str">
            <v>75 cl x 12</v>
          </cell>
          <cell r="H4651" t="str">
            <v>S</v>
          </cell>
          <cell r="I4651" t="str">
            <v>France</v>
          </cell>
          <cell r="J4651" t="str">
            <v>France</v>
          </cell>
          <cell r="K4651" t="str">
            <v>Bordeaux</v>
          </cell>
          <cell r="M4651" t="str">
            <v>Fine Wine</v>
          </cell>
          <cell r="N4651">
            <v>49.512999999999998</v>
          </cell>
          <cell r="O4651">
            <v>2.6718999999999999</v>
          </cell>
        </row>
        <row r="4652">
          <cell r="B4652">
            <v>64106</v>
          </cell>
          <cell r="C4652" t="str">
            <v>FURIOUS BOAR ROSE 75X6</v>
          </cell>
          <cell r="D4652" t="str">
            <v>Furious Boar Zinfandel Rose</v>
          </cell>
          <cell r="E4652" t="str">
            <v>EA</v>
          </cell>
          <cell r="F4652">
            <v>6</v>
          </cell>
          <cell r="G4652" t="str">
            <v>75 cl x 6</v>
          </cell>
          <cell r="H4652" t="str">
            <v>U</v>
          </cell>
          <cell r="I4652" t="str">
            <v>United States</v>
          </cell>
          <cell r="J4652" t="str">
            <v>USA</v>
          </cell>
          <cell r="K4652" t="str">
            <v>California</v>
          </cell>
          <cell r="M4652" t="str">
            <v>Price Fighter</v>
          </cell>
          <cell r="N4652">
            <v>1.0049999999999999</v>
          </cell>
          <cell r="O4652">
            <v>2.6718999999999999</v>
          </cell>
        </row>
        <row r="4653">
          <cell r="B4653">
            <v>32440</v>
          </cell>
          <cell r="C4653" t="str">
            <v>AKASHI JUNMAI SPKLG SAKE 30x12</v>
          </cell>
          <cell r="D4653" t="str">
            <v>Akashi Junmai Sparkling Sake</v>
          </cell>
          <cell r="E4653" t="str">
            <v>EA</v>
          </cell>
          <cell r="F4653">
            <v>12</v>
          </cell>
          <cell r="G4653" t="str">
            <v>300 ml x 12</v>
          </cell>
          <cell r="H4653" t="str">
            <v>S</v>
          </cell>
          <cell r="I4653" t="str">
            <v>Japan</v>
          </cell>
          <cell r="J4653" t="str">
            <v>Japan</v>
          </cell>
          <cell r="K4653" t="str">
            <v>Japan</v>
          </cell>
          <cell r="M4653" t="str">
            <v>Sake</v>
          </cell>
          <cell r="N4653">
            <v>8.8283000000000005</v>
          </cell>
          <cell r="O4653">
            <v>0.5202</v>
          </cell>
        </row>
        <row r="4654">
          <cell r="B4654">
            <v>73106</v>
          </cell>
          <cell r="C4654" t="str">
            <v>DECODE GAMAY ROUGE 75X6</v>
          </cell>
          <cell r="D4654" t="str">
            <v>Decode Coteaux Bourguignons Gamay Rouge (Greene King Only)</v>
          </cell>
          <cell r="E4654" t="str">
            <v>EA</v>
          </cell>
          <cell r="F4654">
            <v>6</v>
          </cell>
          <cell r="G4654" t="str">
            <v>75 cl x 6</v>
          </cell>
          <cell r="H4654" t="str">
            <v>U</v>
          </cell>
          <cell r="I4654" t="str">
            <v>France</v>
          </cell>
          <cell r="J4654" t="str">
            <v>France</v>
          </cell>
          <cell r="K4654" t="str">
            <v>Burgundy</v>
          </cell>
          <cell r="L4654" t="str">
            <v>Still Red</v>
          </cell>
          <cell r="M4654" t="str">
            <v>Good</v>
          </cell>
          <cell r="N4654">
            <v>1.9007000000000001</v>
          </cell>
          <cell r="O4654">
            <v>2.6718999999999999</v>
          </cell>
        </row>
        <row r="4655">
          <cell r="B4655">
            <v>7609401</v>
          </cell>
          <cell r="C4655" t="str">
            <v>HARLOT BRUT 01 2000X1</v>
          </cell>
          <cell r="D4655" t="str">
            <v>Key Keg Harlot Brut NV</v>
          </cell>
          <cell r="E4655" t="str">
            <v>EA</v>
          </cell>
          <cell r="F4655">
            <v>1</v>
          </cell>
          <cell r="G4655" t="str">
            <v>20 lt x 1</v>
          </cell>
          <cell r="H4655" t="str">
            <v>U</v>
          </cell>
          <cell r="I4655" t="str">
            <v>United Kingdom</v>
          </cell>
          <cell r="J4655" t="str">
            <v>England</v>
          </cell>
          <cell r="K4655" t="str">
            <v>England</v>
          </cell>
          <cell r="L4655" t="str">
            <v>Sparkling White</v>
          </cell>
          <cell r="M4655" t="str">
            <v>Better</v>
          </cell>
          <cell r="N4655">
            <v>137.58250000000001</v>
          </cell>
          <cell r="O4655">
            <v>71.25</v>
          </cell>
        </row>
        <row r="4656">
          <cell r="B4656">
            <v>45446</v>
          </cell>
          <cell r="C4656" t="str">
            <v>FC HARLOT BRUT 75X6</v>
          </cell>
          <cell r="D4656" t="str">
            <v>Harlot Brut</v>
          </cell>
          <cell r="E4656" t="str">
            <v>EA</v>
          </cell>
          <cell r="F4656">
            <v>6</v>
          </cell>
          <cell r="G4656" t="str">
            <v>75 cl x 6</v>
          </cell>
          <cell r="H4656" t="str">
            <v>S</v>
          </cell>
          <cell r="I4656" t="str">
            <v>United Kingdom</v>
          </cell>
          <cell r="J4656" t="str">
            <v>England</v>
          </cell>
          <cell r="K4656" t="str">
            <v>England</v>
          </cell>
          <cell r="L4656" t="str">
            <v>Sparkling White</v>
          </cell>
          <cell r="M4656" t="str">
            <v>Better</v>
          </cell>
          <cell r="N4656">
            <v>6.2967000000000004</v>
          </cell>
          <cell r="O4656">
            <v>2.6718999999999999</v>
          </cell>
        </row>
        <row r="4657">
          <cell r="B4657">
            <v>45447</v>
          </cell>
          <cell r="C4657" t="str">
            <v>FC HARLOT BRUT ROSE 75X6</v>
          </cell>
          <cell r="D4657" t="str">
            <v>Harlot Brut Rose</v>
          </cell>
          <cell r="E4657" t="str">
            <v>EA</v>
          </cell>
          <cell r="F4657">
            <v>6</v>
          </cell>
          <cell r="G4657" t="str">
            <v>75 cl x 6</v>
          </cell>
          <cell r="H4657" t="str">
            <v>S</v>
          </cell>
          <cell r="I4657" t="str">
            <v>United Kingdom</v>
          </cell>
          <cell r="J4657" t="str">
            <v>England</v>
          </cell>
          <cell r="K4657" t="str">
            <v>England</v>
          </cell>
          <cell r="L4657" t="str">
            <v>Sparkling Rose</v>
          </cell>
          <cell r="M4657" t="str">
            <v>Better</v>
          </cell>
          <cell r="N4657">
            <v>6.7967000000000004</v>
          </cell>
          <cell r="O4657">
            <v>2.6718999999999999</v>
          </cell>
        </row>
        <row r="4658">
          <cell r="B4658">
            <v>7609120</v>
          </cell>
          <cell r="C4658" t="str">
            <v>FC HARLOT BRUT ROSE 20 75X6</v>
          </cell>
          <cell r="D4658" t="str">
            <v>Harlot Brut Rose 2020</v>
          </cell>
          <cell r="E4658" t="str">
            <v>EA</v>
          </cell>
          <cell r="F4658">
            <v>6</v>
          </cell>
          <cell r="G4658" t="str">
            <v>75 cl x 6</v>
          </cell>
          <cell r="H4658" t="str">
            <v>U</v>
          </cell>
          <cell r="I4658" t="str">
            <v>United Kingdom</v>
          </cell>
          <cell r="J4658" t="str">
            <v>England</v>
          </cell>
          <cell r="K4658" t="str">
            <v>England</v>
          </cell>
          <cell r="L4658" t="str">
            <v>Sparkling Rose</v>
          </cell>
          <cell r="M4658" t="str">
            <v>Better</v>
          </cell>
          <cell r="N4658">
            <v>6.9176000000000002</v>
          </cell>
          <cell r="O4658">
            <v>2.6718999999999999</v>
          </cell>
        </row>
        <row r="4659">
          <cell r="B4659">
            <v>7609220</v>
          </cell>
          <cell r="C4659" t="str">
            <v>FC HARLOT BRUT 20 75X6</v>
          </cell>
          <cell r="D4659" t="str">
            <v>Harlot Brut 2020</v>
          </cell>
          <cell r="E4659" t="str">
            <v>EA</v>
          </cell>
          <cell r="F4659">
            <v>6</v>
          </cell>
          <cell r="G4659" t="str">
            <v>75 cl x 6</v>
          </cell>
          <cell r="H4659" t="str">
            <v>U</v>
          </cell>
          <cell r="I4659" t="str">
            <v>United Kingdom</v>
          </cell>
          <cell r="J4659" t="str">
            <v>England</v>
          </cell>
          <cell r="K4659" t="str">
            <v>England</v>
          </cell>
          <cell r="L4659" t="str">
            <v>Sparkling White</v>
          </cell>
          <cell r="M4659" t="str">
            <v>Better</v>
          </cell>
          <cell r="N4659">
            <v>6.4176000000000002</v>
          </cell>
          <cell r="O4659">
            <v>2.6718999999999999</v>
          </cell>
        </row>
        <row r="4660">
          <cell r="B4660">
            <v>43335</v>
          </cell>
          <cell r="C4660" t="str">
            <v>FW LANGOA BARTON 06 75X12</v>
          </cell>
          <cell r="D4660" t="str">
            <v>Chateau Langoa Barton 2006</v>
          </cell>
          <cell r="E4660" t="str">
            <v>EA</v>
          </cell>
          <cell r="F4660">
            <v>12</v>
          </cell>
          <cell r="G4660" t="str">
            <v>75 cl x 12</v>
          </cell>
          <cell r="H4660" t="str">
            <v>S</v>
          </cell>
          <cell r="I4660" t="str">
            <v>France</v>
          </cell>
          <cell r="J4660" t="str">
            <v>France</v>
          </cell>
          <cell r="K4660" t="str">
            <v>France</v>
          </cell>
          <cell r="L4660" t="str">
            <v>sr</v>
          </cell>
          <cell r="M4660" t="str">
            <v>Fine Wine</v>
          </cell>
          <cell r="N4660">
            <v>35.477899999999998</v>
          </cell>
          <cell r="O4660">
            <v>2.6718999999999999</v>
          </cell>
        </row>
        <row r="4661">
          <cell r="B4661">
            <v>7398119</v>
          </cell>
          <cell r="C4661" t="str">
            <v>NEVEU SANC MANOIR 19 37.5X24</v>
          </cell>
          <cell r="D4661" t="str">
            <v>Sancerre Blanc le Manoir Andre Neveu 2019</v>
          </cell>
          <cell r="E4661" t="str">
            <v>EA</v>
          </cell>
          <cell r="F4661">
            <v>24</v>
          </cell>
          <cell r="G4661" t="str">
            <v>37.5 cl x 24</v>
          </cell>
          <cell r="H4661" t="str">
            <v>U</v>
          </cell>
          <cell r="I4661" t="str">
            <v>France</v>
          </cell>
          <cell r="J4661" t="str">
            <v>France</v>
          </cell>
          <cell r="K4661" t="str">
            <v>Loire Valley</v>
          </cell>
          <cell r="M4661" t="str">
            <v>Better</v>
          </cell>
          <cell r="N4661">
            <v>3.1827000000000001</v>
          </cell>
          <cell r="O4661">
            <v>1.3359000000000001</v>
          </cell>
        </row>
        <row r="4662">
          <cell r="B4662">
            <v>73979</v>
          </cell>
          <cell r="C4662" t="str">
            <v>NEVEU SANCERRE LES MONT18 75X6</v>
          </cell>
          <cell r="D4662" t="str">
            <v>Sancerre Blanc Les Monts Damnes Andre Neveu 2018</v>
          </cell>
          <cell r="E4662" t="str">
            <v>EA</v>
          </cell>
          <cell r="F4662">
            <v>6</v>
          </cell>
          <cell r="G4662" t="str">
            <v>75 cl x 6</v>
          </cell>
          <cell r="H4662" t="str">
            <v>U</v>
          </cell>
          <cell r="I4662" t="str">
            <v>France</v>
          </cell>
          <cell r="J4662" t="str">
            <v>France</v>
          </cell>
          <cell r="K4662" t="str">
            <v>Loire Valley</v>
          </cell>
          <cell r="M4662" t="str">
            <v>Better</v>
          </cell>
          <cell r="N4662">
            <v>6.1721000000000004</v>
          </cell>
          <cell r="O4662">
            <v>2.6718999999999999</v>
          </cell>
        </row>
        <row r="4663">
          <cell r="B4663">
            <v>73982</v>
          </cell>
          <cell r="C4663" t="str">
            <v>NEVEU SANCERRE MANOIR 75X6</v>
          </cell>
          <cell r="D4663" t="str">
            <v>Sancerre Blanc Le Manoir Andre Neveu</v>
          </cell>
          <cell r="E4663" t="str">
            <v>EA</v>
          </cell>
          <cell r="F4663">
            <v>6</v>
          </cell>
          <cell r="G4663" t="str">
            <v>75 cl x 6</v>
          </cell>
          <cell r="H4663" t="str">
            <v>U</v>
          </cell>
          <cell r="I4663" t="str">
            <v>France</v>
          </cell>
          <cell r="J4663" t="str">
            <v>France</v>
          </cell>
          <cell r="K4663" t="str">
            <v>Loire Valley</v>
          </cell>
          <cell r="M4663" t="str">
            <v>Better</v>
          </cell>
          <cell r="N4663">
            <v>6.0395000000000003</v>
          </cell>
          <cell r="O4663">
            <v>2.6718999999999999</v>
          </cell>
        </row>
        <row r="4664">
          <cell r="B4664">
            <v>67594</v>
          </cell>
          <cell r="C4664" t="str">
            <v>BELLINO PROSECCO NV 75X6</v>
          </cell>
          <cell r="D4664" t="str">
            <v>Bellino Prosecco Extra Dry NV</v>
          </cell>
          <cell r="E4664" t="str">
            <v>EA</v>
          </cell>
          <cell r="F4664">
            <v>6</v>
          </cell>
          <cell r="G4664" t="str">
            <v>75 cl x 6</v>
          </cell>
          <cell r="H4664" t="str">
            <v>U</v>
          </cell>
          <cell r="I4664" t="str">
            <v>Italy</v>
          </cell>
          <cell r="J4664" t="str">
            <v>Italy</v>
          </cell>
          <cell r="K4664" t="str">
            <v>Prosecco</v>
          </cell>
          <cell r="M4664" t="str">
            <v>Price Fighter</v>
          </cell>
          <cell r="N4664">
            <v>2.8016000000000001</v>
          </cell>
          <cell r="O4664">
            <v>2.3513000000000002</v>
          </cell>
        </row>
        <row r="4665">
          <cell r="B4665">
            <v>76168</v>
          </cell>
          <cell r="C4665" t="str">
            <v>VEUVE GRND DAME ROSE 90 300X1</v>
          </cell>
          <cell r="D4665" t="str">
            <v>Veuve Clicquot La Grande Dame Rose 1990</v>
          </cell>
          <cell r="E4665" t="str">
            <v>EA</v>
          </cell>
          <cell r="F4665">
            <v>1</v>
          </cell>
          <cell r="G4665" t="str">
            <v>3 lt x 1</v>
          </cell>
          <cell r="H4665" t="str">
            <v>U</v>
          </cell>
          <cell r="I4665" t="str">
            <v>France</v>
          </cell>
          <cell r="J4665" t="str">
            <v>France</v>
          </cell>
          <cell r="K4665" t="str">
            <v>Champagne</v>
          </cell>
          <cell r="L4665" t="str">
            <v>Champagne Rose</v>
          </cell>
          <cell r="M4665" t="str">
            <v>Champagne Rose Vintage</v>
          </cell>
          <cell r="N4665">
            <v>2491.0655000000002</v>
          </cell>
          <cell r="O4665">
            <v>10.6875</v>
          </cell>
        </row>
        <row r="4666">
          <cell r="B4666">
            <v>76186</v>
          </cell>
          <cell r="C4666" t="str">
            <v>VEUVE GRND DAME 90 300X1</v>
          </cell>
          <cell r="D4666" t="str">
            <v>Veuve Clicquot La Grande Dame 1990</v>
          </cell>
          <cell r="E4666" t="str">
            <v>EA</v>
          </cell>
          <cell r="F4666">
            <v>1</v>
          </cell>
          <cell r="G4666" t="str">
            <v>3 lt x 1</v>
          </cell>
          <cell r="H4666" t="str">
            <v>S</v>
          </cell>
          <cell r="I4666" t="str">
            <v>France</v>
          </cell>
          <cell r="J4666" t="str">
            <v>France</v>
          </cell>
          <cell r="K4666" t="str">
            <v>Champagne</v>
          </cell>
          <cell r="L4666" t="str">
            <v>Champagne White</v>
          </cell>
          <cell r="M4666" t="str">
            <v>Best</v>
          </cell>
          <cell r="N4666">
            <v>1083.8154999999999</v>
          </cell>
          <cell r="O4666">
            <v>10.6875</v>
          </cell>
        </row>
        <row r="4667">
          <cell r="B4667">
            <v>23497</v>
          </cell>
          <cell r="C4667" t="str">
            <v>SELLA MOSCA TERRE BIANCHE 75x6</v>
          </cell>
          <cell r="D4667" t="str">
            <v>Torbato di Alghero, Terre Bianche, Sella &amp; Mosca</v>
          </cell>
          <cell r="E4667" t="str">
            <v>EA</v>
          </cell>
          <cell r="F4667">
            <v>6</v>
          </cell>
          <cell r="G4667" t="str">
            <v>75 cl x 6</v>
          </cell>
          <cell r="H4667" t="str">
            <v>U</v>
          </cell>
          <cell r="I4667" t="str">
            <v>Italy</v>
          </cell>
          <cell r="J4667" t="str">
            <v>Italy</v>
          </cell>
          <cell r="K4667" t="str">
            <v>Sardinia</v>
          </cell>
          <cell r="L4667" t="str">
            <v>Still White</v>
          </cell>
          <cell r="M4667" t="str">
            <v>Good</v>
          </cell>
          <cell r="N4667">
            <v>4.4317000000000002</v>
          </cell>
          <cell r="O4667">
            <v>2.6718999999999999</v>
          </cell>
        </row>
        <row r="4668">
          <cell r="B4668">
            <v>23498</v>
          </cell>
          <cell r="C4668" t="str">
            <v>S &amp; M LA CALA VERMENTINO 75x6</v>
          </cell>
          <cell r="D4668" t="str">
            <v>Vermentino di Sardegna, La Cala, Sella &amp; Mosca (Edwardian Only)</v>
          </cell>
          <cell r="E4668" t="str">
            <v>EA</v>
          </cell>
          <cell r="F4668">
            <v>6</v>
          </cell>
          <cell r="G4668" t="str">
            <v>75 cl x 6</v>
          </cell>
          <cell r="H4668" t="str">
            <v>U</v>
          </cell>
          <cell r="I4668" t="str">
            <v>Italy</v>
          </cell>
          <cell r="J4668" t="str">
            <v>Italy</v>
          </cell>
          <cell r="K4668" t="str">
            <v>Sardinia</v>
          </cell>
          <cell r="L4668" t="str">
            <v>Still White</v>
          </cell>
          <cell r="M4668" t="str">
            <v>Good</v>
          </cell>
          <cell r="N4668">
            <v>3.6917</v>
          </cell>
          <cell r="O4668">
            <v>2.6718999999999999</v>
          </cell>
        </row>
        <row r="4669">
          <cell r="B4669">
            <v>23502</v>
          </cell>
          <cell r="C4669" t="str">
            <v>SELLA MOSCA MRCHS D VILLA 75x6</v>
          </cell>
          <cell r="D4669" t="str">
            <v>Alghero, Marchese di Villamarina, Sella &amp; Mosca</v>
          </cell>
          <cell r="E4669" t="str">
            <v>EA</v>
          </cell>
          <cell r="F4669">
            <v>6</v>
          </cell>
          <cell r="G4669" t="str">
            <v>75 cl x 6</v>
          </cell>
          <cell r="H4669" t="str">
            <v>U</v>
          </cell>
          <cell r="I4669" t="str">
            <v>Italy</v>
          </cell>
          <cell r="J4669" t="str">
            <v>Italy</v>
          </cell>
          <cell r="K4669" t="str">
            <v>Sardinia</v>
          </cell>
          <cell r="L4669" t="str">
            <v>Still Red</v>
          </cell>
          <cell r="M4669" t="str">
            <v>Best</v>
          </cell>
          <cell r="N4669">
            <v>17.631599999999999</v>
          </cell>
          <cell r="O4669">
            <v>2.6718999999999999</v>
          </cell>
        </row>
        <row r="4670">
          <cell r="B4670">
            <v>26100</v>
          </cell>
          <cell r="C4670" t="str">
            <v>CHAT BELLEVUE PEYCHARNEA 75X12</v>
          </cell>
          <cell r="D4670" t="str">
            <v>Chat Bellevue Peycharnea</v>
          </cell>
          <cell r="E4670" t="str">
            <v>EA</v>
          </cell>
          <cell r="F4670">
            <v>12</v>
          </cell>
          <cell r="G4670" t="str">
            <v>75 cl x 12</v>
          </cell>
          <cell r="H4670" t="str">
            <v>U</v>
          </cell>
          <cell r="I4670" t="str">
            <v>France</v>
          </cell>
          <cell r="J4670" t="str">
            <v>France</v>
          </cell>
          <cell r="K4670" t="str">
            <v>Bordeaux</v>
          </cell>
          <cell r="L4670" t="str">
            <v>Still Red</v>
          </cell>
          <cell r="M4670" t="str">
            <v>Better</v>
          </cell>
          <cell r="N4670">
            <v>5.45</v>
          </cell>
          <cell r="O4670">
            <v>2.6718999999999999</v>
          </cell>
        </row>
        <row r="4671">
          <cell r="B4671">
            <v>22942</v>
          </cell>
          <cell r="C4671" t="str">
            <v>MIXED DAMAGED LABEL WINE 75X12</v>
          </cell>
          <cell r="D4671" t="str">
            <v>Mixed Case of Wine</v>
          </cell>
          <cell r="E4671" t="str">
            <v>EA</v>
          </cell>
          <cell r="F4671">
            <v>12</v>
          </cell>
          <cell r="G4671" t="str">
            <v>75 cl x 12</v>
          </cell>
          <cell r="H4671" t="str">
            <v>S</v>
          </cell>
          <cell r="I4671" t="str">
            <v>United Kingdom</v>
          </cell>
          <cell r="J4671" t="str">
            <v>England</v>
          </cell>
          <cell r="K4671" t="str">
            <v>England</v>
          </cell>
          <cell r="M4671" t="str">
            <v>Price Fighter</v>
          </cell>
          <cell r="N4671">
            <v>0.01</v>
          </cell>
          <cell r="O4671">
            <v>0</v>
          </cell>
        </row>
        <row r="4672">
          <cell r="B4672">
            <v>45308</v>
          </cell>
          <cell r="C4672" t="str">
            <v>TALEVERA TINTO 10.5% 75X6</v>
          </cell>
          <cell r="D4672" t="str">
            <v>Talevera Tempranillo-Garnacha Tinto 10.5%, Spain</v>
          </cell>
          <cell r="E4672" t="str">
            <v>EA</v>
          </cell>
          <cell r="F4672">
            <v>6</v>
          </cell>
          <cell r="G4672" t="str">
            <v>75 cl x 6</v>
          </cell>
          <cell r="H4672" t="str">
            <v>S</v>
          </cell>
          <cell r="I4672" t="str">
            <v>Spain</v>
          </cell>
          <cell r="J4672" t="str">
            <v>Spain</v>
          </cell>
          <cell r="K4672" t="str">
            <v>Castilla - La Mancha</v>
          </cell>
          <cell r="L4672" t="str">
            <v>Still Red</v>
          </cell>
          <cell r="M4672" t="str">
            <v>Price Fighter</v>
          </cell>
          <cell r="N4672">
            <v>1.1543000000000001</v>
          </cell>
          <cell r="O4672">
            <v>2.2444000000000002</v>
          </cell>
        </row>
        <row r="4673">
          <cell r="B4673">
            <v>46280</v>
          </cell>
          <cell r="C4673" t="str">
            <v>FW CATENA ALTA MALBEC 21 1.5X6</v>
          </cell>
          <cell r="D4673" t="str">
            <v>Catena Alta Malbec 2021 magnums, Mendoza</v>
          </cell>
          <cell r="E4673" t="str">
            <v>EA</v>
          </cell>
          <cell r="F4673">
            <v>6</v>
          </cell>
          <cell r="G4673" t="str">
            <v>1.5 lt x 6</v>
          </cell>
          <cell r="H4673" t="str">
            <v>S</v>
          </cell>
          <cell r="I4673" t="str">
            <v>Argentina</v>
          </cell>
          <cell r="J4673" t="str">
            <v>Argentina</v>
          </cell>
          <cell r="K4673" t="str">
            <v>Mendoza</v>
          </cell>
          <cell r="L4673" t="str">
            <v>Still Red</v>
          </cell>
          <cell r="M4673" t="str">
            <v>Best</v>
          </cell>
          <cell r="N4673">
            <v>30.851700000000001</v>
          </cell>
          <cell r="O4673">
            <v>5.3437999999999999</v>
          </cell>
        </row>
        <row r="4674">
          <cell r="B4674">
            <v>45409</v>
          </cell>
          <cell r="C4674" t="str">
            <v>MARCHIGIANA CHARDONNAY 75X6</v>
          </cell>
          <cell r="D4674" t="str">
            <v>Catena La Marchigiana Chardonnay, Mendoza</v>
          </cell>
          <cell r="E4674" t="str">
            <v>EA</v>
          </cell>
          <cell r="F4674">
            <v>6</v>
          </cell>
          <cell r="G4674" t="str">
            <v>75 cl x 6</v>
          </cell>
          <cell r="H4674" t="str">
            <v>S</v>
          </cell>
          <cell r="I4674" t="str">
            <v>Argentina</v>
          </cell>
          <cell r="J4674" t="str">
            <v>Argentina</v>
          </cell>
          <cell r="K4674" t="str">
            <v>Mendoza</v>
          </cell>
          <cell r="L4674" t="str">
            <v>Still White</v>
          </cell>
          <cell r="M4674" t="str">
            <v>Good</v>
          </cell>
          <cell r="N4674">
            <v>6.5119999999999996</v>
          </cell>
          <cell r="O4674">
            <v>2.6718999999999999</v>
          </cell>
        </row>
        <row r="4675">
          <cell r="B4675">
            <v>45553</v>
          </cell>
          <cell r="C4675" t="str">
            <v>ALAMOS VELVET 75X6</v>
          </cell>
          <cell r="D4675" t="str">
            <v>Alamos Velvet Bonarda-Malbec-Cab. Sauvignon, Mendoza</v>
          </cell>
          <cell r="E4675" t="str">
            <v>EA</v>
          </cell>
          <cell r="F4675">
            <v>6</v>
          </cell>
          <cell r="G4675" t="str">
            <v>75 cl x 6</v>
          </cell>
          <cell r="H4675" t="str">
            <v>S</v>
          </cell>
          <cell r="I4675" t="str">
            <v>Argentina</v>
          </cell>
          <cell r="J4675" t="str">
            <v>Argentina</v>
          </cell>
          <cell r="K4675" t="str">
            <v>Mendoza</v>
          </cell>
          <cell r="L4675" t="str">
            <v>Still Red</v>
          </cell>
          <cell r="M4675" t="str">
            <v>Good</v>
          </cell>
          <cell r="N4675">
            <v>2.9702999999999999</v>
          </cell>
          <cell r="O4675">
            <v>2.6718999999999999</v>
          </cell>
        </row>
        <row r="4676">
          <cell r="B4676">
            <v>45274</v>
          </cell>
          <cell r="C4676" t="str">
            <v>FW CATENA ZAP ARGEN 20 37.5X12</v>
          </cell>
          <cell r="D4676" t="str">
            <v>Catena Zapata Malbec Argentino 2020 halves, Mendoza</v>
          </cell>
          <cell r="E4676" t="str">
            <v>EA</v>
          </cell>
          <cell r="F4676">
            <v>12</v>
          </cell>
          <cell r="G4676" t="str">
            <v>37.5 cl x 12</v>
          </cell>
          <cell r="H4676" t="str">
            <v>S</v>
          </cell>
          <cell r="I4676" t="str">
            <v>Argentina</v>
          </cell>
          <cell r="J4676" t="str">
            <v>Argentina</v>
          </cell>
          <cell r="K4676" t="str">
            <v>Mendoza</v>
          </cell>
          <cell r="L4676" t="str">
            <v>Still Red</v>
          </cell>
          <cell r="M4676" t="str">
            <v>Fine Wine</v>
          </cell>
          <cell r="N4676">
            <v>15.8012</v>
          </cell>
          <cell r="O4676">
            <v>1.3359000000000001</v>
          </cell>
        </row>
        <row r="4677">
          <cell r="B4677">
            <v>43076</v>
          </cell>
          <cell r="C4677" t="str">
            <v>FW CATENA ARGENTINO 20 150X1</v>
          </cell>
          <cell r="D4677" t="str">
            <v>Catena Zapata Argentino Malbec 2020 150cl</v>
          </cell>
          <cell r="E4677" t="str">
            <v>EA</v>
          </cell>
          <cell r="F4677">
            <v>1</v>
          </cell>
          <cell r="G4677" t="str">
            <v>1.5 lt x 1</v>
          </cell>
          <cell r="H4677" t="str">
            <v>U</v>
          </cell>
          <cell r="I4677" t="str">
            <v>Argentina</v>
          </cell>
          <cell r="J4677" t="str">
            <v>Argentina</v>
          </cell>
          <cell r="K4677" t="str">
            <v>Mendoza</v>
          </cell>
          <cell r="L4677" t="str">
            <v>Still Red</v>
          </cell>
          <cell r="M4677" t="str">
            <v>Limited Allocation</v>
          </cell>
          <cell r="N4677">
            <v>65.895300000000006</v>
          </cell>
          <cell r="O4677">
            <v>5.3437999999999999</v>
          </cell>
        </row>
        <row r="4678">
          <cell r="B4678">
            <v>44583</v>
          </cell>
          <cell r="C4678" t="str">
            <v>FW CATENA ZAPATA ARGE 21 1.5X1</v>
          </cell>
          <cell r="D4678" t="str">
            <v>Catena Zapata Argentino Malbec 2021</v>
          </cell>
          <cell r="E4678" t="str">
            <v>EA</v>
          </cell>
          <cell r="F4678">
            <v>1</v>
          </cell>
          <cell r="G4678" t="str">
            <v>1.5 lt x 1</v>
          </cell>
          <cell r="H4678" t="str">
            <v>U</v>
          </cell>
          <cell r="I4678" t="str">
            <v>Argentina</v>
          </cell>
          <cell r="J4678" t="str">
            <v>Argentina</v>
          </cell>
          <cell r="K4678" t="str">
            <v>Mendoza</v>
          </cell>
          <cell r="L4678" t="str">
            <v>Still Red</v>
          </cell>
          <cell r="M4678" t="str">
            <v>Limited Allocation</v>
          </cell>
          <cell r="N4678">
            <v>65.895300000000006</v>
          </cell>
          <cell r="O4678">
            <v>5.3437999999999999</v>
          </cell>
        </row>
        <row r="4679">
          <cell r="B4679">
            <v>46383</v>
          </cell>
          <cell r="C4679" t="str">
            <v>FW CATENA ZAPATA ARGE 22 1.5X1</v>
          </cell>
          <cell r="D4679" t="str">
            <v>Catena Zapata Argentino Malbec 2021</v>
          </cell>
          <cell r="E4679" t="str">
            <v>CS</v>
          </cell>
          <cell r="F4679">
            <v>1</v>
          </cell>
          <cell r="G4679" t="str">
            <v>1.5 lt x 1</v>
          </cell>
          <cell r="H4679" t="str">
            <v>S</v>
          </cell>
          <cell r="I4679" t="str">
            <v>Argentina</v>
          </cell>
          <cell r="J4679" t="str">
            <v>Argentina</v>
          </cell>
          <cell r="K4679" t="str">
            <v>Mendoza</v>
          </cell>
          <cell r="L4679" t="str">
            <v>Still Red</v>
          </cell>
          <cell r="M4679" t="str">
            <v>Limited Allocation</v>
          </cell>
          <cell r="N4679">
            <v>67.895300000000006</v>
          </cell>
          <cell r="O4679">
            <v>5.3437999999999999</v>
          </cell>
        </row>
        <row r="4680">
          <cell r="B4680">
            <v>73372</v>
          </cell>
          <cell r="C4680" t="str">
            <v>CATENA  ARGENTINO 17 150X1</v>
          </cell>
          <cell r="D4680" t="str">
            <v>Catena Zapata Malbec Argentino 2017</v>
          </cell>
          <cell r="E4680" t="str">
            <v>EA</v>
          </cell>
          <cell r="F4680">
            <v>1</v>
          </cell>
          <cell r="G4680" t="str">
            <v>1.5 lt x 1</v>
          </cell>
          <cell r="H4680" t="str">
            <v>S</v>
          </cell>
          <cell r="I4680" t="str">
            <v>Argentina</v>
          </cell>
          <cell r="J4680" t="str">
            <v>Argentina</v>
          </cell>
          <cell r="K4680" t="str">
            <v>Mendoza</v>
          </cell>
          <cell r="L4680" t="str">
            <v>Still Red</v>
          </cell>
          <cell r="M4680" t="str">
            <v>Limited Allocation</v>
          </cell>
          <cell r="N4680">
            <v>65.895300000000006</v>
          </cell>
          <cell r="O4680">
            <v>5.3437999999999999</v>
          </cell>
        </row>
        <row r="4681">
          <cell r="B4681">
            <v>76049</v>
          </cell>
          <cell r="C4681" t="str">
            <v>FW CATENA  ARGENTINO19 150X1</v>
          </cell>
          <cell r="D4681" t="str">
            <v>Catena Zapata Argentino Malbec 2019 150cl</v>
          </cell>
          <cell r="E4681" t="str">
            <v>EA</v>
          </cell>
          <cell r="F4681">
            <v>1</v>
          </cell>
          <cell r="G4681" t="str">
            <v>1.5 lt x 1</v>
          </cell>
          <cell r="H4681" t="str">
            <v>S</v>
          </cell>
          <cell r="I4681" t="str">
            <v>Argentina</v>
          </cell>
          <cell r="J4681" t="str">
            <v>Argentina</v>
          </cell>
          <cell r="K4681" t="str">
            <v>Mendoza</v>
          </cell>
          <cell r="L4681" t="str">
            <v>Still Red</v>
          </cell>
          <cell r="M4681" t="str">
            <v>Fine Wine</v>
          </cell>
          <cell r="N4681">
            <v>65.895300000000006</v>
          </cell>
          <cell r="O4681">
            <v>5.3437999999999999</v>
          </cell>
        </row>
        <row r="4682">
          <cell r="B4682">
            <v>73085</v>
          </cell>
          <cell r="C4682" t="str">
            <v>CONT CASTALDI FRANCIAC NV 75X6</v>
          </cell>
          <cell r="D4682" t="str">
            <v>Contadi Castaldi Franciacorta Brut DOCG NV</v>
          </cell>
          <cell r="E4682" t="str">
            <v>EA</v>
          </cell>
          <cell r="F4682">
            <v>6</v>
          </cell>
          <cell r="G4682" t="str">
            <v>75 cl x 6</v>
          </cell>
          <cell r="H4682" t="str">
            <v>U</v>
          </cell>
          <cell r="I4682" t="str">
            <v>Italy</v>
          </cell>
          <cell r="J4682" t="str">
            <v>Italy</v>
          </cell>
          <cell r="K4682" t="str">
            <v>Lombardia</v>
          </cell>
          <cell r="M4682" t="str">
            <v>Better</v>
          </cell>
          <cell r="N4682">
            <v>8.6510999999999996</v>
          </cell>
          <cell r="O4682">
            <v>2.6718999999999999</v>
          </cell>
        </row>
        <row r="4683">
          <cell r="B4683">
            <v>73758</v>
          </cell>
          <cell r="C4683" t="str">
            <v>CHOPIN NUIT ST GEOR 17 75x6</v>
          </cell>
          <cell r="D4683" t="str">
            <v>Nuit St Georges Vieilles Vignes Domaine Arnaud Chopin 2017</v>
          </cell>
          <cell r="E4683" t="str">
            <v>EA</v>
          </cell>
          <cell r="F4683">
            <v>6</v>
          </cell>
          <cell r="G4683" t="str">
            <v>75 cl x 6</v>
          </cell>
          <cell r="H4683" t="str">
            <v>U</v>
          </cell>
          <cell r="I4683" t="str">
            <v>France</v>
          </cell>
          <cell r="J4683" t="str">
            <v>France</v>
          </cell>
          <cell r="K4683" t="str">
            <v>Burgundy</v>
          </cell>
          <cell r="L4683" t="str">
            <v>Still Red</v>
          </cell>
          <cell r="M4683" t="str">
            <v>Best</v>
          </cell>
          <cell r="N4683">
            <v>18.0487</v>
          </cell>
          <cell r="O4683">
            <v>2.6718999999999999</v>
          </cell>
        </row>
        <row r="4684">
          <cell r="B4684">
            <v>73759</v>
          </cell>
          <cell r="C4684" t="str">
            <v>CHOPIN 1ER MERGERS 17 75x6</v>
          </cell>
          <cell r="D4684" t="str">
            <v>Nuit St Georges 1er Cru Murgers Domaine Arnaud Chopin 2017</v>
          </cell>
          <cell r="E4684" t="str">
            <v>EA</v>
          </cell>
          <cell r="F4684">
            <v>6</v>
          </cell>
          <cell r="G4684" t="str">
            <v>75 cl x 6</v>
          </cell>
          <cell r="H4684" t="str">
            <v>U</v>
          </cell>
          <cell r="I4684" t="str">
            <v>France</v>
          </cell>
          <cell r="J4684" t="str">
            <v>France</v>
          </cell>
          <cell r="K4684" t="str">
            <v>Burgundy</v>
          </cell>
          <cell r="L4684" t="str">
            <v>Still Red</v>
          </cell>
          <cell r="M4684" t="str">
            <v>Best</v>
          </cell>
          <cell r="N4684">
            <v>26.848500000000001</v>
          </cell>
          <cell r="O4684">
            <v>2.6718999999999999</v>
          </cell>
        </row>
        <row r="4685">
          <cell r="B4685">
            <v>76103</v>
          </cell>
          <cell r="C4685" t="str">
            <v>ORG KLIMA KLIMA ASSYRTIKO 75X6</v>
          </cell>
          <cell r="D4685" t="str">
            <v>Klima Klima Halkidiki Assyrtiko</v>
          </cell>
          <cell r="E4685" t="str">
            <v>EA</v>
          </cell>
          <cell r="F4685">
            <v>6</v>
          </cell>
          <cell r="G4685" t="str">
            <v>75 cl x 6</v>
          </cell>
          <cell r="H4685" t="str">
            <v>U</v>
          </cell>
          <cell r="I4685" t="str">
            <v>Greece</v>
          </cell>
          <cell r="J4685" t="str">
            <v>Greece</v>
          </cell>
          <cell r="K4685" t="str">
            <v>Greece</v>
          </cell>
          <cell r="L4685" t="str">
            <v>Still White</v>
          </cell>
          <cell r="M4685" t="str">
            <v>Better</v>
          </cell>
          <cell r="N4685">
            <v>5.4158999999999997</v>
          </cell>
          <cell r="O4685">
            <v>2.6718999999999999</v>
          </cell>
        </row>
        <row r="4686">
          <cell r="B4686">
            <v>39829</v>
          </cell>
          <cell r="C4686" t="str">
            <v>HARDYS VR CHARDONNAY 75X6</v>
          </cell>
          <cell r="D4686" t="str">
            <v>Hardys VR Chardonnay, South Eastern Australia</v>
          </cell>
          <cell r="E4686" t="str">
            <v>EA</v>
          </cell>
          <cell r="F4686">
            <v>6</v>
          </cell>
          <cell r="G4686" t="str">
            <v>75 cl x 6</v>
          </cell>
          <cell r="H4686" t="str">
            <v>U</v>
          </cell>
          <cell r="I4686" t="str">
            <v>Australia</v>
          </cell>
          <cell r="J4686" t="str">
            <v>Australia</v>
          </cell>
          <cell r="K4686" t="str">
            <v>South Eastern Australia</v>
          </cell>
          <cell r="L4686" t="str">
            <v>Still White</v>
          </cell>
          <cell r="M4686" t="str">
            <v>Price Fighter</v>
          </cell>
          <cell r="N4686">
            <v>2.0720000000000001</v>
          </cell>
          <cell r="O4686">
            <v>2.3513000000000002</v>
          </cell>
        </row>
        <row r="4687">
          <cell r="B4687">
            <v>39830</v>
          </cell>
          <cell r="C4687" t="str">
            <v>HARDYS VR SHIRAZ 75X6</v>
          </cell>
          <cell r="D4687" t="str">
            <v>Hardys VR Shiraz, South Eastern Australia</v>
          </cell>
          <cell r="E4687" t="str">
            <v>EA</v>
          </cell>
          <cell r="F4687">
            <v>6</v>
          </cell>
          <cell r="G4687" t="str">
            <v>75 cl x 6</v>
          </cell>
          <cell r="H4687" t="str">
            <v>U</v>
          </cell>
          <cell r="I4687" t="str">
            <v>Australia</v>
          </cell>
          <cell r="J4687" t="str">
            <v>Australia</v>
          </cell>
          <cell r="K4687" t="str">
            <v>South Eastern Australia</v>
          </cell>
          <cell r="L4687" t="str">
            <v>Still Red</v>
          </cell>
          <cell r="M4687" t="str">
            <v>Price Fighter</v>
          </cell>
          <cell r="N4687">
            <v>1.8214999999999999</v>
          </cell>
          <cell r="O4687">
            <v>2.6718999999999999</v>
          </cell>
        </row>
        <row r="4688">
          <cell r="B4688">
            <v>42843</v>
          </cell>
          <cell r="C4688" t="str">
            <v>ORG HARDYS VR ROSE 75X6</v>
          </cell>
          <cell r="D4688" t="str">
            <v>Hardys V.R Rose Organic, South Eastern Australia</v>
          </cell>
          <cell r="E4688" t="str">
            <v>EA</v>
          </cell>
          <cell r="F4688">
            <v>6</v>
          </cell>
          <cell r="G4688" t="str">
            <v>75 cl x 6</v>
          </cell>
          <cell r="H4688" t="str">
            <v>S</v>
          </cell>
          <cell r="I4688" t="str">
            <v>Australia</v>
          </cell>
          <cell r="J4688" t="str">
            <v>Australia</v>
          </cell>
          <cell r="K4688" t="str">
            <v>South Eastern Australia</v>
          </cell>
          <cell r="M4688" t="str">
            <v>Good</v>
          </cell>
          <cell r="N4688">
            <v>2.0476999999999999</v>
          </cell>
          <cell r="O4688">
            <v>2.6718999999999999</v>
          </cell>
        </row>
        <row r="4689">
          <cell r="B4689">
            <v>44081</v>
          </cell>
          <cell r="C4689" t="str">
            <v>HARDYS VR CAB SAUVIGN 75X6</v>
          </cell>
          <cell r="D4689" t="str">
            <v>Hardy's VR Cabernet Sauvignon, South Eastern Australia</v>
          </cell>
          <cell r="E4689" t="str">
            <v>EA</v>
          </cell>
          <cell r="F4689">
            <v>6</v>
          </cell>
          <cell r="G4689" t="str">
            <v>75 cl x 6</v>
          </cell>
          <cell r="H4689" t="str">
            <v>S</v>
          </cell>
          <cell r="I4689" t="str">
            <v>Australia</v>
          </cell>
          <cell r="J4689" t="str">
            <v>Australia</v>
          </cell>
          <cell r="K4689" t="str">
            <v>South Eastern Australia</v>
          </cell>
          <cell r="L4689" t="str">
            <v>Still Red</v>
          </cell>
          <cell r="M4689" t="str">
            <v>Good</v>
          </cell>
          <cell r="N4689">
            <v>2.1648000000000001</v>
          </cell>
          <cell r="O4689">
            <v>2.6718999999999999</v>
          </cell>
        </row>
        <row r="4690">
          <cell r="B4690">
            <v>44082</v>
          </cell>
          <cell r="C4690" t="str">
            <v>HARDYS VR MERLOT 75X6</v>
          </cell>
          <cell r="D4690" t="str">
            <v xml:space="preserve">Hardy's VR Merlot, South Eastern Australia
</v>
          </cell>
          <cell r="E4690" t="str">
            <v>EA</v>
          </cell>
          <cell r="F4690">
            <v>6</v>
          </cell>
          <cell r="G4690" t="str">
            <v>75 cl x 6</v>
          </cell>
          <cell r="H4690" t="str">
            <v>S</v>
          </cell>
          <cell r="I4690" t="str">
            <v>Australia</v>
          </cell>
          <cell r="J4690" t="str">
            <v>Australia</v>
          </cell>
          <cell r="K4690" t="str">
            <v>South Eastern Australia</v>
          </cell>
          <cell r="L4690" t="str">
            <v>Still Red</v>
          </cell>
          <cell r="M4690" t="str">
            <v>Good</v>
          </cell>
          <cell r="N4690">
            <v>2.1654</v>
          </cell>
          <cell r="O4690">
            <v>2.3513000000000002</v>
          </cell>
        </row>
        <row r="4691">
          <cell r="B4691">
            <v>44083</v>
          </cell>
          <cell r="C4691" t="str">
            <v>HARDYS VR PINOT GRIG 75X6</v>
          </cell>
          <cell r="D4691" t="str">
            <v>Hardy's VR Pinot Grigio, South Eastern Australia</v>
          </cell>
          <cell r="E4691" t="str">
            <v>EA</v>
          </cell>
          <cell r="F4691">
            <v>6</v>
          </cell>
          <cell r="G4691" t="str">
            <v>75 cl x 6</v>
          </cell>
          <cell r="H4691" t="str">
            <v>S</v>
          </cell>
          <cell r="I4691" t="str">
            <v>Australia</v>
          </cell>
          <cell r="J4691" t="str">
            <v>Australia</v>
          </cell>
          <cell r="K4691" t="str">
            <v>South Eastern Australia</v>
          </cell>
          <cell r="L4691" t="str">
            <v>Still White</v>
          </cell>
          <cell r="M4691" t="str">
            <v>Good</v>
          </cell>
          <cell r="N4691">
            <v>2.1654</v>
          </cell>
          <cell r="O4691">
            <v>2.3513000000000002</v>
          </cell>
        </row>
        <row r="4692">
          <cell r="B4692">
            <v>41036</v>
          </cell>
          <cell r="C4692" t="str">
            <v>HARDYS CHARDONNAY CAN 250X12</v>
          </cell>
          <cell r="D4692" t="str">
            <v>Hardys Chardonnay Can, South Eastern Australia</v>
          </cell>
          <cell r="E4692" t="str">
            <v>CS</v>
          </cell>
          <cell r="F4692">
            <v>1</v>
          </cell>
          <cell r="G4692" t="str">
            <v>250 ml x 12</v>
          </cell>
          <cell r="H4692" t="str">
            <v>U</v>
          </cell>
          <cell r="I4692" t="str">
            <v>Australia</v>
          </cell>
          <cell r="J4692" t="str">
            <v>Australia</v>
          </cell>
          <cell r="K4692" t="str">
            <v>South Eastern Australia</v>
          </cell>
          <cell r="L4692" t="str">
            <v>Still White</v>
          </cell>
          <cell r="M4692" t="str">
            <v>Good</v>
          </cell>
          <cell r="N4692">
            <v>9.9725000000000001</v>
          </cell>
          <cell r="O4692">
            <v>10.6875</v>
          </cell>
        </row>
        <row r="4693">
          <cell r="B4693">
            <v>41037</v>
          </cell>
          <cell r="C4693" t="str">
            <v>HARDYS ROSE CAN 250X12</v>
          </cell>
          <cell r="D4693" t="str">
            <v>Hardys VR Rose Cans</v>
          </cell>
          <cell r="E4693" t="str">
            <v>CS</v>
          </cell>
          <cell r="F4693">
            <v>1</v>
          </cell>
          <cell r="G4693" t="str">
            <v>250 ml x 12</v>
          </cell>
          <cell r="H4693" t="str">
            <v>U</v>
          </cell>
          <cell r="I4693" t="str">
            <v>Australia</v>
          </cell>
          <cell r="J4693" t="str">
            <v>Australia</v>
          </cell>
          <cell r="K4693" t="str">
            <v>South Eastern Australia</v>
          </cell>
          <cell r="L4693" t="str">
            <v>Still Rose</v>
          </cell>
          <cell r="M4693" t="str">
            <v>Good</v>
          </cell>
          <cell r="N4693">
            <v>10.4254</v>
          </cell>
          <cell r="O4693">
            <v>10.6875</v>
          </cell>
        </row>
        <row r="4694">
          <cell r="B4694">
            <v>41038</v>
          </cell>
          <cell r="C4694" t="str">
            <v>HARDYS SHIRAZ CAN 250X12</v>
          </cell>
          <cell r="D4694" t="str">
            <v>Hardys VR Shiraz Cans</v>
          </cell>
          <cell r="E4694" t="str">
            <v>CS</v>
          </cell>
          <cell r="F4694">
            <v>1</v>
          </cell>
          <cell r="G4694" t="str">
            <v>250 ml x 12</v>
          </cell>
          <cell r="H4694" t="str">
            <v>U</v>
          </cell>
          <cell r="I4694" t="str">
            <v>Australia</v>
          </cell>
          <cell r="J4694" t="str">
            <v>Australia</v>
          </cell>
          <cell r="K4694" t="str">
            <v>South Eastern Australia</v>
          </cell>
          <cell r="L4694" t="str">
            <v>Still Red</v>
          </cell>
          <cell r="M4694" t="str">
            <v>Good</v>
          </cell>
          <cell r="N4694">
            <v>10.4254</v>
          </cell>
          <cell r="O4694">
            <v>10.6875</v>
          </cell>
        </row>
        <row r="4695">
          <cell r="B4695">
            <v>46521</v>
          </cell>
          <cell r="C4695" t="str">
            <v>HARDYS SHIRAZ CAN 11% 250X12</v>
          </cell>
          <cell r="D4695" t="str">
            <v>Hardys VR Shiraz Cans 11%, South Eastern Australia</v>
          </cell>
          <cell r="E4695" t="str">
            <v>CS</v>
          </cell>
          <cell r="F4695">
            <v>1</v>
          </cell>
          <cell r="G4695" t="str">
            <v>250 ml x 12</v>
          </cell>
          <cell r="H4695" t="str">
            <v>S</v>
          </cell>
          <cell r="I4695" t="str">
            <v>Australia</v>
          </cell>
          <cell r="J4695" t="str">
            <v>Australia</v>
          </cell>
          <cell r="K4695" t="str">
            <v>South Eastern Australia</v>
          </cell>
          <cell r="L4695" t="str">
            <v>Still Red</v>
          </cell>
          <cell r="M4695" t="str">
            <v>Good</v>
          </cell>
          <cell r="N4695">
            <v>10.425000000000001</v>
          </cell>
          <cell r="O4695">
            <v>9.4049999999999994</v>
          </cell>
        </row>
        <row r="4696">
          <cell r="B4696">
            <v>46522</v>
          </cell>
          <cell r="C4696" t="str">
            <v>HARDYS ROSE CAN 11% 250X12</v>
          </cell>
          <cell r="D4696" t="str">
            <v>Hardys VR Rose Cans 11%, South Eastern Australia</v>
          </cell>
          <cell r="E4696" t="str">
            <v>CS</v>
          </cell>
          <cell r="F4696">
            <v>1</v>
          </cell>
          <cell r="G4696" t="str">
            <v>250 ml x 12</v>
          </cell>
          <cell r="H4696" t="str">
            <v>S</v>
          </cell>
          <cell r="I4696" t="str">
            <v>Australia</v>
          </cell>
          <cell r="J4696" t="str">
            <v>Australia</v>
          </cell>
          <cell r="K4696" t="str">
            <v>South Eastern Australia</v>
          </cell>
          <cell r="L4696" t="str">
            <v>Still Rose</v>
          </cell>
          <cell r="M4696" t="str">
            <v>Good</v>
          </cell>
          <cell r="N4696">
            <v>10.427899999999999</v>
          </cell>
          <cell r="O4696">
            <v>9.4049999999999994</v>
          </cell>
        </row>
        <row r="4697">
          <cell r="B4697">
            <v>61065</v>
          </cell>
          <cell r="C4697" t="str">
            <v>VINA ARAZU ROSADO MV 75X6</v>
          </cell>
          <cell r="D4697" t="str">
            <v>Vina Arazu Rosado MV</v>
          </cell>
          <cell r="E4697" t="str">
            <v>EA</v>
          </cell>
          <cell r="F4697">
            <v>6</v>
          </cell>
          <cell r="G4697" t="str">
            <v>75 cl x 6</v>
          </cell>
          <cell r="H4697" t="str">
            <v>U</v>
          </cell>
          <cell r="I4697" t="str">
            <v>Spain</v>
          </cell>
          <cell r="J4697" t="str">
            <v>Spain</v>
          </cell>
          <cell r="K4697" t="str">
            <v>Aragon</v>
          </cell>
          <cell r="M4697" t="str">
            <v>Price Fighter</v>
          </cell>
          <cell r="N4697">
            <v>1.4966999999999999</v>
          </cell>
          <cell r="O4697">
            <v>2.6718999999999999</v>
          </cell>
        </row>
        <row r="4698">
          <cell r="B4698">
            <v>61068</v>
          </cell>
          <cell r="C4698" t="str">
            <v>VINA ARAZU TINTO MV 75X6</v>
          </cell>
          <cell r="D4698" t="str">
            <v>Vina Arazu Tinto MV</v>
          </cell>
          <cell r="E4698" t="str">
            <v>EA</v>
          </cell>
          <cell r="F4698">
            <v>6</v>
          </cell>
          <cell r="G4698" t="str">
            <v>75 cl x 6</v>
          </cell>
          <cell r="H4698" t="str">
            <v>U</v>
          </cell>
          <cell r="I4698" t="str">
            <v>Spain</v>
          </cell>
          <cell r="J4698" t="str">
            <v>Spain</v>
          </cell>
          <cell r="K4698" t="str">
            <v>Aragon</v>
          </cell>
          <cell r="M4698" t="str">
            <v>Price Fighter</v>
          </cell>
          <cell r="N4698">
            <v>1.4694</v>
          </cell>
          <cell r="O4698">
            <v>2.6718999999999999</v>
          </cell>
        </row>
        <row r="4699">
          <cell r="B4699">
            <v>61069</v>
          </cell>
          <cell r="C4699" t="str">
            <v>VINA ARAZU BLANCO MV 75X6</v>
          </cell>
          <cell r="D4699" t="str">
            <v>Vina Arazu Blanco MV</v>
          </cell>
          <cell r="E4699" t="str">
            <v>EA</v>
          </cell>
          <cell r="F4699">
            <v>6</v>
          </cell>
          <cell r="G4699" t="str">
            <v>75 cl x 6</v>
          </cell>
          <cell r="H4699" t="str">
            <v>U</v>
          </cell>
          <cell r="I4699" t="str">
            <v>Spain</v>
          </cell>
          <cell r="J4699" t="str">
            <v>Spain</v>
          </cell>
          <cell r="K4699" t="str">
            <v>Aragon</v>
          </cell>
          <cell r="M4699" t="str">
            <v>Price Fighter</v>
          </cell>
          <cell r="N4699">
            <v>1.4694</v>
          </cell>
          <cell r="O4699">
            <v>2.6718999999999999</v>
          </cell>
        </row>
        <row r="4700">
          <cell r="B4700">
            <v>44887</v>
          </cell>
          <cell r="C4700" t="str">
            <v>BISOL CARTIZZE PROSECCO21 75X6</v>
          </cell>
          <cell r="D4700" t="str">
            <v>Prosecco Valdobbiadene Superiore Cartizze Bisol 2021</v>
          </cell>
          <cell r="E4700" t="str">
            <v>EA</v>
          </cell>
          <cell r="F4700">
            <v>6</v>
          </cell>
          <cell r="G4700" t="str">
            <v>75 cl x 6</v>
          </cell>
          <cell r="H4700" t="str">
            <v>S</v>
          </cell>
          <cell r="I4700" t="str">
            <v>France</v>
          </cell>
          <cell r="J4700" t="str">
            <v>Italy</v>
          </cell>
          <cell r="K4700" t="str">
            <v>Prosecco</v>
          </cell>
          <cell r="M4700" t="str">
            <v>Best</v>
          </cell>
          <cell r="N4700">
            <v>14.4872</v>
          </cell>
          <cell r="O4700">
            <v>2.6718999999999999</v>
          </cell>
        </row>
        <row r="4701">
          <cell r="B4701">
            <v>74468</v>
          </cell>
          <cell r="C4701" t="str">
            <v>BISOL CARTIZZE PROSECCO19 75X6</v>
          </cell>
          <cell r="D4701" t="str">
            <v>Prosecco Valdobbiadene Superiore Cartizze Bisol 2019</v>
          </cell>
          <cell r="E4701" t="str">
            <v>EA</v>
          </cell>
          <cell r="F4701">
            <v>6</v>
          </cell>
          <cell r="G4701" t="str">
            <v>75 cl x 6</v>
          </cell>
          <cell r="H4701" t="str">
            <v>U</v>
          </cell>
          <cell r="I4701" t="str">
            <v>Italy</v>
          </cell>
          <cell r="J4701" t="str">
            <v>Italy</v>
          </cell>
          <cell r="K4701" t="str">
            <v>Prosecco</v>
          </cell>
          <cell r="M4701" t="str">
            <v>Best</v>
          </cell>
          <cell r="N4701">
            <v>10.195499999999999</v>
          </cell>
          <cell r="O4701">
            <v>2.6718999999999999</v>
          </cell>
        </row>
        <row r="4702">
          <cell r="B4702">
            <v>22913</v>
          </cell>
          <cell r="C4702" t="str">
            <v>VERDICCHIO MATELICA FILAR 75X6</v>
          </cell>
          <cell r="D4702" t="str">
            <v>Verdicchio dei Castelli di Jesi Classico, Filaretto</v>
          </cell>
          <cell r="E4702" t="str">
            <v>EA</v>
          </cell>
          <cell r="F4702">
            <v>6</v>
          </cell>
          <cell r="G4702" t="str">
            <v>75 cl x 6</v>
          </cell>
          <cell r="H4702" t="str">
            <v>U</v>
          </cell>
          <cell r="I4702" t="str">
            <v>Italy</v>
          </cell>
          <cell r="J4702" t="str">
            <v>Italy</v>
          </cell>
          <cell r="K4702" t="str">
            <v>Marche</v>
          </cell>
          <cell r="L4702" t="str">
            <v>Still White</v>
          </cell>
          <cell r="M4702" t="str">
            <v>Good</v>
          </cell>
          <cell r="N4702">
            <v>1.9318</v>
          </cell>
          <cell r="O4702">
            <v>2.6718999999999999</v>
          </cell>
        </row>
        <row r="4703">
          <cell r="B4703">
            <v>27166</v>
          </cell>
          <cell r="C4703" t="str">
            <v>CHATEAU THENAC MOELLEUX 50X12</v>
          </cell>
          <cell r="D4703" t="str">
            <v>Château Thénac Côtes de Bergerac Blanc Moelleux</v>
          </cell>
          <cell r="E4703" t="str">
            <v>EA</v>
          </cell>
          <cell r="F4703">
            <v>12</v>
          </cell>
          <cell r="G4703" t="str">
            <v>50 cl x 12</v>
          </cell>
          <cell r="H4703" t="str">
            <v>U</v>
          </cell>
          <cell r="I4703" t="str">
            <v>France</v>
          </cell>
          <cell r="J4703" t="str">
            <v>France</v>
          </cell>
          <cell r="K4703" t="str">
            <v>South West France</v>
          </cell>
          <cell r="L4703" t="str">
            <v>Still White</v>
          </cell>
          <cell r="M4703" t="str">
            <v>Best</v>
          </cell>
          <cell r="N4703">
            <v>7.2481999999999998</v>
          </cell>
          <cell r="O4703">
            <v>1.7813000000000001</v>
          </cell>
        </row>
        <row r="4704">
          <cell r="B4704">
            <v>37128</v>
          </cell>
          <cell r="C4704" t="str">
            <v>CHATEAU THENAC ROUGE 75X6</v>
          </cell>
          <cell r="D4704" t="str">
            <v>Château Thénac Côtes de Bergerac Rouge</v>
          </cell>
          <cell r="E4704" t="str">
            <v>EA</v>
          </cell>
          <cell r="F4704">
            <v>6</v>
          </cell>
          <cell r="G4704" t="str">
            <v>75 cl x 6</v>
          </cell>
          <cell r="H4704" t="str">
            <v>S</v>
          </cell>
          <cell r="I4704" t="str">
            <v>France</v>
          </cell>
          <cell r="J4704" t="str">
            <v>France</v>
          </cell>
          <cell r="K4704" t="str">
            <v>South West France</v>
          </cell>
          <cell r="L4704" t="str">
            <v>Still Red</v>
          </cell>
          <cell r="M4704" t="str">
            <v>Better</v>
          </cell>
          <cell r="N4704">
            <v>8.2470999999999997</v>
          </cell>
          <cell r="O4704">
            <v>2.6718999999999999</v>
          </cell>
        </row>
        <row r="4705">
          <cell r="B4705">
            <v>37129</v>
          </cell>
          <cell r="C4705" t="str">
            <v>CHATEAU THENAC BLANC 75X6</v>
          </cell>
          <cell r="D4705" t="str">
            <v>Château Thénac Bergerac Sec</v>
          </cell>
          <cell r="E4705" t="str">
            <v>EA</v>
          </cell>
          <cell r="F4705">
            <v>6</v>
          </cell>
          <cell r="G4705" t="str">
            <v>75 cl x 6</v>
          </cell>
          <cell r="H4705" t="str">
            <v>S</v>
          </cell>
          <cell r="I4705" t="str">
            <v>France</v>
          </cell>
          <cell r="J4705" t="str">
            <v>France</v>
          </cell>
          <cell r="K4705" t="str">
            <v>South West France</v>
          </cell>
          <cell r="L4705" t="str">
            <v>Still White</v>
          </cell>
          <cell r="M4705" t="str">
            <v>Better</v>
          </cell>
          <cell r="N4705">
            <v>7.2382999999999997</v>
          </cell>
          <cell r="O4705">
            <v>2.6718999999999999</v>
          </cell>
        </row>
        <row r="4706">
          <cell r="B4706">
            <v>46729</v>
          </cell>
          <cell r="C4706" t="str">
            <v>AS BRAVAS MALBEC 16 75X6</v>
          </cell>
          <cell r="D4706" t="str">
            <v>As Bravas Malbec 2016, Uco Valley</v>
          </cell>
          <cell r="E4706" t="str">
            <v>EA</v>
          </cell>
          <cell r="F4706">
            <v>6</v>
          </cell>
          <cell r="G4706" t="str">
            <v>75 cl x 6</v>
          </cell>
          <cell r="H4706" t="str">
            <v>Z</v>
          </cell>
          <cell r="I4706" t="str">
            <v>Argentina</v>
          </cell>
          <cell r="J4706" t="str">
            <v>Argentina</v>
          </cell>
          <cell r="K4706" t="str">
            <v>Argentina</v>
          </cell>
          <cell r="L4706" t="str">
            <v>Still Red</v>
          </cell>
          <cell r="M4706" t="str">
            <v>Best</v>
          </cell>
          <cell r="N4706">
            <v>35.512300000000003</v>
          </cell>
          <cell r="O4706">
            <v>2.6718999999999999</v>
          </cell>
        </row>
        <row r="4707">
          <cell r="B4707">
            <v>43031</v>
          </cell>
          <cell r="C4707" t="str">
            <v>FW CATENA WHITE STONES 20 75X3</v>
          </cell>
          <cell r="D4707" t="str">
            <v>Catena Zapata Chardonnay White Stones (Wooden Presentation Box) 2020</v>
          </cell>
          <cell r="E4707" t="str">
            <v>CS</v>
          </cell>
          <cell r="F4707">
            <v>1</v>
          </cell>
          <cell r="G4707" t="str">
            <v>75 cl x 3</v>
          </cell>
          <cell r="H4707" t="str">
            <v>U</v>
          </cell>
          <cell r="I4707" t="str">
            <v>Argentina</v>
          </cell>
          <cell r="J4707" t="str">
            <v>Argentina</v>
          </cell>
          <cell r="K4707" t="str">
            <v>Mendoza</v>
          </cell>
          <cell r="M4707" t="str">
            <v>Fine Wine</v>
          </cell>
          <cell r="N4707">
            <v>102.05459999999999</v>
          </cell>
          <cell r="O4707">
            <v>8.0155999999999992</v>
          </cell>
        </row>
        <row r="4708">
          <cell r="B4708">
            <v>44145</v>
          </cell>
          <cell r="C4708" t="str">
            <v>FW CATENA WHITE STONES 21 75X3</v>
          </cell>
          <cell r="D4708" t="str">
            <v>Catena Zapata Chardonnay White Stones (Wooden Presentation Box) 2021</v>
          </cell>
          <cell r="E4708" t="str">
            <v>CS</v>
          </cell>
          <cell r="F4708">
            <v>1</v>
          </cell>
          <cell r="G4708" t="str">
            <v>75 cl x 3</v>
          </cell>
          <cell r="H4708" t="str">
            <v>S</v>
          </cell>
          <cell r="I4708" t="str">
            <v>Argentina</v>
          </cell>
          <cell r="J4708" t="str">
            <v>Argentina</v>
          </cell>
          <cell r="K4708" t="str">
            <v>Mendoza</v>
          </cell>
          <cell r="M4708" t="str">
            <v>Fine Wine</v>
          </cell>
          <cell r="N4708">
            <v>105.05459999999999</v>
          </cell>
          <cell r="O4708">
            <v>8.0155999999999992</v>
          </cell>
        </row>
        <row r="4709">
          <cell r="B4709">
            <v>46376</v>
          </cell>
          <cell r="C4709" t="str">
            <v>FW CATENA WHITE STONES 22 75X3</v>
          </cell>
          <cell r="D4709" t="str">
            <v>Catena Zapata Chardonnay White Stones (Wooden Presentation Box) 2022</v>
          </cell>
          <cell r="E4709" t="str">
            <v>CS</v>
          </cell>
          <cell r="F4709">
            <v>1</v>
          </cell>
          <cell r="G4709" t="str">
            <v>75 cl x 3</v>
          </cell>
          <cell r="H4709" t="str">
            <v>S</v>
          </cell>
          <cell r="I4709" t="str">
            <v>Argentina</v>
          </cell>
          <cell r="J4709" t="str">
            <v>Argentina</v>
          </cell>
          <cell r="K4709" t="str">
            <v>Mendoza</v>
          </cell>
          <cell r="M4709" t="str">
            <v>Fine Wine</v>
          </cell>
          <cell r="N4709">
            <v>105.05459999999999</v>
          </cell>
          <cell r="O4709">
            <v>8.0155999999999992</v>
          </cell>
        </row>
        <row r="4710">
          <cell r="B4710">
            <v>46423</v>
          </cell>
          <cell r="C4710" t="str">
            <v>FW CATENA WHITE STONES 14 75X3</v>
          </cell>
          <cell r="D4710" t="str">
            <v>FW Catena Zapata Chardonnay White Stones 2014 (Wooden Presentation Box)</v>
          </cell>
          <cell r="E4710" t="str">
            <v>CS</v>
          </cell>
          <cell r="F4710">
            <v>1</v>
          </cell>
          <cell r="G4710" t="str">
            <v>75 cl x 3</v>
          </cell>
          <cell r="H4710" t="str">
            <v>S</v>
          </cell>
          <cell r="I4710" t="str">
            <v>Argentina</v>
          </cell>
          <cell r="J4710" t="str">
            <v>Argentina</v>
          </cell>
          <cell r="K4710" t="str">
            <v>Mendoza</v>
          </cell>
          <cell r="M4710" t="str">
            <v>Fine Wine</v>
          </cell>
          <cell r="N4710">
            <v>123.3147</v>
          </cell>
          <cell r="O4710">
            <v>8.0155999999999992</v>
          </cell>
        </row>
        <row r="4711">
          <cell r="B4711">
            <v>42312</v>
          </cell>
          <cell r="C4711" t="str">
            <v>CATENA WHITE STONES 19 150X1</v>
          </cell>
          <cell r="D4711" t="str">
            <v>Catena Zapata Chardonnay White Stones (Wooden Presentation Case) 2019</v>
          </cell>
          <cell r="E4711" t="str">
            <v>CS</v>
          </cell>
          <cell r="F4711">
            <v>1</v>
          </cell>
          <cell r="G4711" t="str">
            <v>150cl x 1</v>
          </cell>
          <cell r="H4711" t="str">
            <v>U</v>
          </cell>
          <cell r="I4711" t="str">
            <v>Argentina</v>
          </cell>
          <cell r="J4711" t="str">
            <v>Argentina</v>
          </cell>
          <cell r="K4711" t="str">
            <v>Mendoza</v>
          </cell>
          <cell r="L4711" t="str">
            <v>Still White</v>
          </cell>
          <cell r="M4711" t="str">
            <v>Best</v>
          </cell>
          <cell r="N4711">
            <v>73.550600000000003</v>
          </cell>
          <cell r="O4711">
            <v>5.3437999999999999</v>
          </cell>
        </row>
        <row r="4712">
          <cell r="B4712">
            <v>42318</v>
          </cell>
          <cell r="C4712" t="str">
            <v>CATENA WHITE BONES 19 150X1</v>
          </cell>
          <cell r="D4712" t="str">
            <v>Catena Zapata Chardonnay White Bones (Wooden Presentation Case) 2019</v>
          </cell>
          <cell r="E4712" t="str">
            <v>CS</v>
          </cell>
          <cell r="F4712">
            <v>1</v>
          </cell>
          <cell r="G4712" t="str">
            <v>150cl x 1</v>
          </cell>
          <cell r="H4712" t="str">
            <v>U</v>
          </cell>
          <cell r="I4712" t="str">
            <v>Argentina</v>
          </cell>
          <cell r="J4712" t="str">
            <v>Argentina</v>
          </cell>
          <cell r="K4712" t="str">
            <v>Mendoza</v>
          </cell>
          <cell r="L4712" t="str">
            <v>Still White</v>
          </cell>
          <cell r="M4712" t="str">
            <v>Best</v>
          </cell>
          <cell r="N4712">
            <v>73.550600000000003</v>
          </cell>
          <cell r="O4712">
            <v>5.3437999999999999</v>
          </cell>
        </row>
        <row r="4713">
          <cell r="B4713">
            <v>43208</v>
          </cell>
          <cell r="C4713" t="str">
            <v>FW CATENA WHIT STONES 20 150X1</v>
          </cell>
          <cell r="D4713" t="str">
            <v>Catena Zapata Chardonnay White Stones (Wooden Presentation Case) 2020</v>
          </cell>
          <cell r="E4713" t="str">
            <v>CS</v>
          </cell>
          <cell r="F4713">
            <v>1</v>
          </cell>
          <cell r="G4713" t="str">
            <v>150cl x 1</v>
          </cell>
          <cell r="H4713" t="str">
            <v>U</v>
          </cell>
          <cell r="I4713" t="str">
            <v>Argentina</v>
          </cell>
          <cell r="J4713" t="str">
            <v>Argentina</v>
          </cell>
          <cell r="K4713" t="str">
            <v>Mendoza</v>
          </cell>
          <cell r="L4713" t="str">
            <v>Still White</v>
          </cell>
          <cell r="M4713" t="str">
            <v>Fine Wine</v>
          </cell>
          <cell r="N4713">
            <v>75.155299999999997</v>
          </cell>
          <cell r="O4713">
            <v>5.3437999999999999</v>
          </cell>
        </row>
        <row r="4714">
          <cell r="B4714">
            <v>43209</v>
          </cell>
          <cell r="C4714" t="str">
            <v>FW CATENA WHITE BONES 20 150X1</v>
          </cell>
          <cell r="D4714" t="str">
            <v>Catena Zapata Chardonnay White Bones (Wooden Presentation Case) 2020</v>
          </cell>
          <cell r="E4714" t="str">
            <v>CS</v>
          </cell>
          <cell r="F4714">
            <v>1</v>
          </cell>
          <cell r="G4714" t="str">
            <v>150cl x 1</v>
          </cell>
          <cell r="H4714" t="str">
            <v>U</v>
          </cell>
          <cell r="I4714" t="str">
            <v>Argentina</v>
          </cell>
          <cell r="J4714" t="str">
            <v>Argentina</v>
          </cell>
          <cell r="K4714" t="str">
            <v>Mendoza</v>
          </cell>
          <cell r="L4714" t="str">
            <v>Still White</v>
          </cell>
          <cell r="M4714" t="str">
            <v>Fine Wine</v>
          </cell>
          <cell r="N4714">
            <v>75.155299999999997</v>
          </cell>
          <cell r="O4714">
            <v>5.3437999999999999</v>
          </cell>
        </row>
        <row r="4715">
          <cell r="B4715">
            <v>46373</v>
          </cell>
          <cell r="C4715" t="str">
            <v>FW CATENA WHITE BONES 22 150X1</v>
          </cell>
          <cell r="D4715" t="str">
            <v>Catena Zapata Chardonnay White Bones (Wooden Presentation Case) 2022</v>
          </cell>
          <cell r="E4715" t="str">
            <v>CS</v>
          </cell>
          <cell r="F4715">
            <v>1</v>
          </cell>
          <cell r="G4715" t="str">
            <v>150cl x 1</v>
          </cell>
          <cell r="H4715" t="str">
            <v>S</v>
          </cell>
          <cell r="I4715" t="str">
            <v>Argentina</v>
          </cell>
          <cell r="J4715" t="str">
            <v>Argentina</v>
          </cell>
          <cell r="K4715" t="str">
            <v>Mendoza</v>
          </cell>
          <cell r="L4715" t="str">
            <v>Still White</v>
          </cell>
          <cell r="M4715" t="str">
            <v>Fine Wine</v>
          </cell>
          <cell r="N4715">
            <v>75.365300000000005</v>
          </cell>
          <cell r="O4715">
            <v>5.3437999999999999</v>
          </cell>
        </row>
        <row r="4716">
          <cell r="B4716">
            <v>46378</v>
          </cell>
          <cell r="C4716" t="str">
            <v>FW CATENA WHIT STONES 22 150X1</v>
          </cell>
          <cell r="D4716" t="str">
            <v>Catena Zapata Chardonnay White Stones (Wooden Presentation Case) 2022</v>
          </cell>
          <cell r="E4716" t="str">
            <v>CS</v>
          </cell>
          <cell r="F4716">
            <v>1</v>
          </cell>
          <cell r="G4716" t="str">
            <v>150cl x 1</v>
          </cell>
          <cell r="H4716" t="str">
            <v>S</v>
          </cell>
          <cell r="I4716" t="str">
            <v>Argentina</v>
          </cell>
          <cell r="J4716" t="str">
            <v>Argentina</v>
          </cell>
          <cell r="K4716" t="str">
            <v>Mendoza</v>
          </cell>
          <cell r="L4716" t="str">
            <v>Still White</v>
          </cell>
          <cell r="M4716" t="str">
            <v>Fine Wine</v>
          </cell>
          <cell r="N4716">
            <v>75.365300000000005</v>
          </cell>
          <cell r="O4716">
            <v>5.3437999999999999</v>
          </cell>
        </row>
        <row r="4717">
          <cell r="B4717">
            <v>76146</v>
          </cell>
          <cell r="C4717" t="str">
            <v>CATENA WHITE BONES 19 150X1</v>
          </cell>
          <cell r="D4717" t="str">
            <v>Catena Zapata Chardonnay White Bones 2019</v>
          </cell>
          <cell r="E4717" t="str">
            <v>EA</v>
          </cell>
          <cell r="F4717">
            <v>1</v>
          </cell>
          <cell r="G4717" t="str">
            <v>150cl x 1</v>
          </cell>
          <cell r="H4717" t="str">
            <v>U</v>
          </cell>
          <cell r="I4717" t="str">
            <v>Argentina</v>
          </cell>
          <cell r="J4717" t="str">
            <v>Argentina</v>
          </cell>
          <cell r="K4717" t="str">
            <v>Mendoza</v>
          </cell>
          <cell r="L4717" t="str">
            <v>Still White</v>
          </cell>
          <cell r="M4717" t="str">
            <v>Best</v>
          </cell>
          <cell r="N4717">
            <v>73.700599999999994</v>
          </cell>
          <cell r="O4717">
            <v>5.3437999999999999</v>
          </cell>
        </row>
        <row r="4718">
          <cell r="B4718">
            <v>76147</v>
          </cell>
          <cell r="C4718" t="str">
            <v>CATENA WHITE STONES 19 150X1</v>
          </cell>
          <cell r="D4718" t="str">
            <v>Catena Zapata Chardonnay White Stones 2019</v>
          </cell>
          <cell r="E4718" t="str">
            <v>EA</v>
          </cell>
          <cell r="F4718">
            <v>1</v>
          </cell>
          <cell r="G4718" t="str">
            <v>150cl x 1</v>
          </cell>
          <cell r="H4718" t="str">
            <v>U</v>
          </cell>
          <cell r="I4718" t="str">
            <v>Argentina</v>
          </cell>
          <cell r="J4718" t="str">
            <v>Argentina</v>
          </cell>
          <cell r="K4718" t="str">
            <v>Mendoza</v>
          </cell>
          <cell r="L4718" t="str">
            <v>Still White</v>
          </cell>
          <cell r="M4718" t="str">
            <v>Best</v>
          </cell>
          <cell r="N4718">
            <v>73.700599999999994</v>
          </cell>
          <cell r="O4718">
            <v>5.3437999999999999</v>
          </cell>
        </row>
        <row r="4719">
          <cell r="B4719">
            <v>40660</v>
          </cell>
          <cell r="C4719" t="str">
            <v>RETSINA TSANTALI 75X12</v>
          </cell>
          <cell r="D4719" t="str">
            <v>Retsina Tsantali, Macedonia</v>
          </cell>
          <cell r="E4719" t="str">
            <v>EA</v>
          </cell>
          <cell r="F4719">
            <v>12</v>
          </cell>
          <cell r="G4719" t="str">
            <v>75 cl x 12</v>
          </cell>
          <cell r="H4719" t="str">
            <v>U</v>
          </cell>
          <cell r="I4719" t="str">
            <v>Greece</v>
          </cell>
          <cell r="J4719" t="str">
            <v>Greece</v>
          </cell>
          <cell r="K4719" t="str">
            <v>Greece</v>
          </cell>
          <cell r="L4719" t="str">
            <v>Still White</v>
          </cell>
          <cell r="M4719" t="str">
            <v>Price Fighter</v>
          </cell>
          <cell r="N4719">
            <v>1.9585999999999999</v>
          </cell>
          <cell r="O4719">
            <v>2.3513000000000002</v>
          </cell>
        </row>
        <row r="4720">
          <cell r="B4720">
            <v>74591</v>
          </cell>
          <cell r="C4720" t="str">
            <v>MOUNT ATHOS WHITE 19 75X6</v>
          </cell>
          <cell r="D4720" t="str">
            <v>Abaton Mount Athos White 2019</v>
          </cell>
          <cell r="E4720" t="str">
            <v>EA</v>
          </cell>
          <cell r="F4720">
            <v>6</v>
          </cell>
          <cell r="G4720" t="str">
            <v>75 cl x 6</v>
          </cell>
          <cell r="H4720" t="str">
            <v>U</v>
          </cell>
          <cell r="I4720" t="str">
            <v>Greece</v>
          </cell>
          <cell r="J4720" t="str">
            <v>Greece</v>
          </cell>
          <cell r="K4720" t="str">
            <v>Greece</v>
          </cell>
          <cell r="L4720" t="str">
            <v>Still White</v>
          </cell>
          <cell r="M4720" t="str">
            <v>Better</v>
          </cell>
          <cell r="N4720">
            <v>4.6765999999999996</v>
          </cell>
          <cell r="O4720">
            <v>2.6718999999999999</v>
          </cell>
        </row>
        <row r="4721">
          <cell r="B4721">
            <v>76366</v>
          </cell>
          <cell r="C4721" t="str">
            <v>FC MOUNT ATHOS RED 75X6</v>
          </cell>
          <cell r="D4721" t="str">
            <v>Abaton Mount Athos Red</v>
          </cell>
          <cell r="E4721" t="str">
            <v>EA</v>
          </cell>
          <cell r="F4721">
            <v>6</v>
          </cell>
          <cell r="G4721" t="str">
            <v>75 cl x 6</v>
          </cell>
          <cell r="H4721" t="str">
            <v>S</v>
          </cell>
          <cell r="I4721" t="str">
            <v>Greece</v>
          </cell>
          <cell r="J4721" t="str">
            <v>Greece</v>
          </cell>
          <cell r="K4721" t="str">
            <v>Greece</v>
          </cell>
          <cell r="L4721" t="str">
            <v>Still Red</v>
          </cell>
          <cell r="M4721" t="str">
            <v>Better</v>
          </cell>
          <cell r="N4721">
            <v>5.5008999999999997</v>
          </cell>
          <cell r="O4721">
            <v>2.6718999999999999</v>
          </cell>
        </row>
        <row r="4722">
          <cell r="B4722">
            <v>76367</v>
          </cell>
          <cell r="C4722" t="str">
            <v>FC MOUNT ATHOS WHITE 75X6</v>
          </cell>
          <cell r="D4722" t="str">
            <v>Abaton Mount Athos White</v>
          </cell>
          <cell r="E4722" t="str">
            <v>EA</v>
          </cell>
          <cell r="F4722">
            <v>6</v>
          </cell>
          <cell r="G4722" t="str">
            <v>75 cl x 6</v>
          </cell>
          <cell r="H4722" t="str">
            <v>S</v>
          </cell>
          <cell r="I4722" t="str">
            <v>Greece</v>
          </cell>
          <cell r="J4722" t="str">
            <v>Greece</v>
          </cell>
          <cell r="K4722" t="str">
            <v>Greece</v>
          </cell>
          <cell r="L4722" t="str">
            <v>Still White</v>
          </cell>
          <cell r="M4722" t="str">
            <v>Better</v>
          </cell>
          <cell r="N4722">
            <v>4.6509</v>
          </cell>
          <cell r="O4722">
            <v>2.6718999999999999</v>
          </cell>
        </row>
        <row r="4723">
          <cell r="B4723">
            <v>42620</v>
          </cell>
          <cell r="C4723" t="str">
            <v>LES FAIX ROUGE 5X6</v>
          </cell>
          <cell r="D4723" t="str">
            <v>Les Faix Cotes de Blaye Rouge</v>
          </cell>
          <cell r="E4723" t="str">
            <v>EA</v>
          </cell>
          <cell r="F4723">
            <v>6</v>
          </cell>
          <cell r="G4723" t="str">
            <v>75 cl x 6</v>
          </cell>
          <cell r="H4723" t="str">
            <v>S</v>
          </cell>
          <cell r="I4723" t="str">
            <v>France</v>
          </cell>
          <cell r="J4723" t="str">
            <v>France</v>
          </cell>
          <cell r="K4723" t="str">
            <v>Bordeaux</v>
          </cell>
          <cell r="L4723" t="str">
            <v>sr</v>
          </cell>
          <cell r="M4723" t="str">
            <v>Better</v>
          </cell>
          <cell r="N4723">
            <v>2.5819000000000001</v>
          </cell>
          <cell r="O4723">
            <v>2.6718999999999999</v>
          </cell>
        </row>
        <row r="4724">
          <cell r="B4724">
            <v>73760</v>
          </cell>
          <cell r="C4724" t="str">
            <v>LES FAIX ROUGE 75X6</v>
          </cell>
          <cell r="D4724" t="str">
            <v>Les Faix Cotes de Blaye Rouge</v>
          </cell>
          <cell r="E4724" t="str">
            <v>EA</v>
          </cell>
          <cell r="F4724">
            <v>6</v>
          </cell>
          <cell r="G4724" t="str">
            <v>75 cl x 6</v>
          </cell>
          <cell r="H4724" t="str">
            <v>U</v>
          </cell>
          <cell r="I4724" t="str">
            <v>France</v>
          </cell>
          <cell r="J4724" t="str">
            <v>France</v>
          </cell>
          <cell r="K4724" t="str">
            <v>Bordeaux</v>
          </cell>
          <cell r="L4724" t="str">
            <v>sr</v>
          </cell>
          <cell r="M4724" t="str">
            <v>Better</v>
          </cell>
          <cell r="N4724">
            <v>2.4298000000000002</v>
          </cell>
          <cell r="O4724">
            <v>2.6718999999999999</v>
          </cell>
        </row>
        <row r="4725">
          <cell r="B4725">
            <v>73761</v>
          </cell>
          <cell r="C4725" t="str">
            <v>LES FAIX BLANC 75X6</v>
          </cell>
          <cell r="D4725" t="str">
            <v>Les Faix Cotes de Blaye White</v>
          </cell>
          <cell r="E4725" t="str">
            <v>EA</v>
          </cell>
          <cell r="F4725">
            <v>6</v>
          </cell>
          <cell r="G4725" t="str">
            <v>75 cl x 6</v>
          </cell>
          <cell r="H4725" t="str">
            <v>S</v>
          </cell>
          <cell r="I4725" t="str">
            <v>France</v>
          </cell>
          <cell r="J4725" t="str">
            <v>France</v>
          </cell>
          <cell r="K4725" t="str">
            <v>Bordeaux</v>
          </cell>
          <cell r="L4725" t="str">
            <v>sw</v>
          </cell>
          <cell r="M4725" t="str">
            <v>Good</v>
          </cell>
          <cell r="N4725">
            <v>2.5819000000000001</v>
          </cell>
          <cell r="O4725">
            <v>2.6718999999999999</v>
          </cell>
        </row>
        <row r="4726">
          <cell r="B4726">
            <v>41939</v>
          </cell>
          <cell r="C4726" t="str">
            <v>FETE DES FLAVEURS ROSE 75X6</v>
          </cell>
          <cell r="D4726" t="str">
            <v>Fete des Flaveurs Rosé, Touraine</v>
          </cell>
          <cell r="E4726" t="str">
            <v>EA</v>
          </cell>
          <cell r="F4726">
            <v>6</v>
          </cell>
          <cell r="G4726" t="str">
            <v>75 cl x 6</v>
          </cell>
          <cell r="H4726" t="str">
            <v>U</v>
          </cell>
          <cell r="I4726" t="str">
            <v>France</v>
          </cell>
          <cell r="J4726" t="str">
            <v>France</v>
          </cell>
          <cell r="K4726" t="str">
            <v>Loire Valley</v>
          </cell>
          <cell r="L4726" t="str">
            <v>Still Rose</v>
          </cell>
          <cell r="M4726" t="str">
            <v>Good</v>
          </cell>
          <cell r="N4726">
            <v>3.0394000000000001</v>
          </cell>
          <cell r="O4726">
            <v>2.6718999999999999</v>
          </cell>
        </row>
        <row r="4727">
          <cell r="B4727">
            <v>75988</v>
          </cell>
          <cell r="C4727" t="str">
            <v>FETE TOURAINE SAUV 75X6</v>
          </cell>
          <cell r="D4727" t="str">
            <v>Fete des Flavours Touraine Sauvignon Blanc</v>
          </cell>
          <cell r="E4727" t="str">
            <v>EA</v>
          </cell>
          <cell r="F4727">
            <v>6</v>
          </cell>
          <cell r="G4727" t="str">
            <v>75 cl x 6</v>
          </cell>
          <cell r="H4727" t="str">
            <v>S</v>
          </cell>
          <cell r="I4727" t="str">
            <v>France</v>
          </cell>
          <cell r="J4727" t="str">
            <v>France</v>
          </cell>
          <cell r="K4727" t="str">
            <v>Loire Valley</v>
          </cell>
          <cell r="L4727" t="str">
            <v>Still White</v>
          </cell>
          <cell r="M4727" t="str">
            <v>Good</v>
          </cell>
          <cell r="N4727">
            <v>2.6850999999999998</v>
          </cell>
          <cell r="O4727">
            <v>2.6718999999999999</v>
          </cell>
        </row>
        <row r="4728">
          <cell r="B4728">
            <v>43970</v>
          </cell>
          <cell r="C4728" t="str">
            <v>PULIGNY CHARMES CHAVY 20 75X12</v>
          </cell>
          <cell r="D4728" t="str">
            <v>Puligny-Montrachet Charmes Domaine Alain Chavy 2020</v>
          </cell>
          <cell r="E4728" t="str">
            <v>EA</v>
          </cell>
          <cell r="F4728">
            <v>12</v>
          </cell>
          <cell r="G4728" t="str">
            <v>75 cl x 12</v>
          </cell>
          <cell r="H4728" t="str">
            <v>U</v>
          </cell>
          <cell r="I4728" t="str">
            <v>France</v>
          </cell>
          <cell r="J4728" t="str">
            <v>France</v>
          </cell>
          <cell r="K4728" t="str">
            <v>Burgundy</v>
          </cell>
          <cell r="M4728" t="str">
            <v>Best</v>
          </cell>
          <cell r="N4728">
            <v>29.578299999999999</v>
          </cell>
          <cell r="O4728">
            <v>2.6718999999999999</v>
          </cell>
        </row>
        <row r="4729">
          <cell r="B4729">
            <v>44287</v>
          </cell>
          <cell r="C4729" t="str">
            <v>PULIGNY VV ALAIN CHAVY21 75X12</v>
          </cell>
          <cell r="D4729" t="str">
            <v>Puligny-Montrachet Vielles Vignes Domaine Alain Chavy 2021</v>
          </cell>
          <cell r="E4729" t="str">
            <v>EA</v>
          </cell>
          <cell r="F4729">
            <v>12</v>
          </cell>
          <cell r="G4729" t="str">
            <v>75 cl x 12</v>
          </cell>
          <cell r="H4729" t="str">
            <v>S</v>
          </cell>
          <cell r="I4729" t="str">
            <v>France</v>
          </cell>
          <cell r="J4729" t="str">
            <v>France</v>
          </cell>
          <cell r="K4729" t="str">
            <v>Burgundy</v>
          </cell>
          <cell r="M4729" t="str">
            <v>Best</v>
          </cell>
          <cell r="N4729">
            <v>30.2148</v>
          </cell>
          <cell r="O4729">
            <v>2.6718999999999999</v>
          </cell>
        </row>
        <row r="4730">
          <cell r="B4730">
            <v>44437</v>
          </cell>
          <cell r="C4730" t="str">
            <v>FW PULIGNY GAINS CHAVY18 75X12</v>
          </cell>
          <cell r="D4730" t="str">
            <v>Domaine Alain Chavy Puligny 1er Cru Champs Gains 2018</v>
          </cell>
          <cell r="E4730" t="str">
            <v>EA</v>
          </cell>
          <cell r="F4730">
            <v>12</v>
          </cell>
          <cell r="G4730" t="str">
            <v>75 cl x 12</v>
          </cell>
          <cell r="H4730" t="str">
            <v>S</v>
          </cell>
          <cell r="I4730" t="str">
            <v>France</v>
          </cell>
          <cell r="J4730" t="str">
            <v>France</v>
          </cell>
          <cell r="K4730" t="str">
            <v>Burgundy</v>
          </cell>
          <cell r="L4730" t="str">
            <v>Still Red</v>
          </cell>
          <cell r="M4730" t="str">
            <v>Fine Wine</v>
          </cell>
          <cell r="N4730">
            <v>40.240699999999997</v>
          </cell>
          <cell r="O4730">
            <v>2.6718999999999999</v>
          </cell>
        </row>
        <row r="4731">
          <cell r="B4731">
            <v>44666</v>
          </cell>
          <cell r="C4731" t="str">
            <v>A CHAVY CHAMPS GAINS 18 75x12</v>
          </cell>
          <cell r="D4731" t="str">
            <v>Puligny 1er Cru Champs Gains Alain Chavy 2018</v>
          </cell>
          <cell r="E4731" t="str">
            <v>EA</v>
          </cell>
          <cell r="F4731">
            <v>12</v>
          </cell>
          <cell r="G4731" t="str">
            <v>75 cl x 12</v>
          </cell>
          <cell r="H4731" t="str">
            <v>S</v>
          </cell>
          <cell r="I4731" t="str">
            <v>France</v>
          </cell>
          <cell r="J4731" t="str">
            <v>France</v>
          </cell>
          <cell r="K4731" t="str">
            <v>Burgundy</v>
          </cell>
          <cell r="L4731" t="str">
            <v>Still White</v>
          </cell>
          <cell r="M4731" t="str">
            <v>Best</v>
          </cell>
          <cell r="N4731">
            <v>39.863900000000001</v>
          </cell>
          <cell r="O4731">
            <v>2.6718999999999999</v>
          </cell>
        </row>
        <row r="4732">
          <cell r="B4732">
            <v>45240</v>
          </cell>
          <cell r="C4732" t="str">
            <v>PULIGNY CHARMES CHAVY 21 75X12</v>
          </cell>
          <cell r="D4732" t="str">
            <v>Puligny-Montrachet Charmes Domaine Alain Chavy 2021</v>
          </cell>
          <cell r="E4732" t="str">
            <v>EA</v>
          </cell>
          <cell r="F4732">
            <v>12</v>
          </cell>
          <cell r="G4732" t="str">
            <v>75 cl x 12</v>
          </cell>
          <cell r="H4732" t="str">
            <v>S</v>
          </cell>
          <cell r="I4732" t="str">
            <v>Italy</v>
          </cell>
          <cell r="J4732" t="str">
            <v>France</v>
          </cell>
          <cell r="K4732" t="str">
            <v>Burgundy</v>
          </cell>
          <cell r="M4732" t="str">
            <v>Best</v>
          </cell>
          <cell r="N4732">
            <v>30.653400000000001</v>
          </cell>
          <cell r="O4732">
            <v>2.6718999999999999</v>
          </cell>
        </row>
        <row r="4733">
          <cell r="B4733">
            <v>45850</v>
          </cell>
          <cell r="C4733" t="str">
            <v>PULIGNY CHARMES CHAVY 19 75X12</v>
          </cell>
          <cell r="D4733" t="str">
            <v>Puligny-Montrachet Charmes Domaine Alain Chavy 2019</v>
          </cell>
          <cell r="E4733" t="str">
            <v>EA</v>
          </cell>
          <cell r="F4733">
            <v>12</v>
          </cell>
          <cell r="G4733" t="str">
            <v>75 cl x 12</v>
          </cell>
          <cell r="H4733" t="str">
            <v>U</v>
          </cell>
          <cell r="I4733" t="str">
            <v>France</v>
          </cell>
          <cell r="J4733" t="str">
            <v>France</v>
          </cell>
          <cell r="K4733" t="str">
            <v>Burgundy</v>
          </cell>
          <cell r="M4733" t="str">
            <v>Best</v>
          </cell>
          <cell r="N4733">
            <v>38.972900000000003</v>
          </cell>
          <cell r="O4733">
            <v>2.6718999999999999</v>
          </cell>
        </row>
        <row r="4734">
          <cell r="B4734">
            <v>46300</v>
          </cell>
          <cell r="C4734" t="str">
            <v>PULIGNY VV ALAIN CHAVY22 75X12</v>
          </cell>
          <cell r="D4734" t="str">
            <v>Puligny-Montrachet Vielles Vignes Domaine Alain Chavy 2022</v>
          </cell>
          <cell r="E4734" t="str">
            <v>EA</v>
          </cell>
          <cell r="F4734">
            <v>12</v>
          </cell>
          <cell r="G4734" t="str">
            <v>75 cl x 12</v>
          </cell>
          <cell r="H4734" t="str">
            <v>S</v>
          </cell>
          <cell r="I4734" t="str">
            <v>France</v>
          </cell>
          <cell r="J4734" t="str">
            <v>France</v>
          </cell>
          <cell r="K4734" t="str">
            <v>Burgundy</v>
          </cell>
          <cell r="M4734" t="str">
            <v>Best</v>
          </cell>
          <cell r="N4734">
            <v>31.497199999999999</v>
          </cell>
          <cell r="O4734">
            <v>2.6718999999999999</v>
          </cell>
        </row>
        <row r="4735">
          <cell r="B4735">
            <v>73111</v>
          </cell>
          <cell r="C4735" t="str">
            <v>PULIGNY VV ALAIN CHAVY18 75X12</v>
          </cell>
          <cell r="D4735" t="str">
            <v>Puligny-Montrachet Vielles Vignes Domaine Alain Chavy 2018</v>
          </cell>
          <cell r="E4735" t="str">
            <v>EA</v>
          </cell>
          <cell r="F4735">
            <v>12</v>
          </cell>
          <cell r="G4735" t="str">
            <v>75 cl x 12</v>
          </cell>
          <cell r="H4735" t="str">
            <v>U</v>
          </cell>
          <cell r="I4735" t="str">
            <v>France</v>
          </cell>
          <cell r="J4735" t="str">
            <v>France</v>
          </cell>
          <cell r="K4735" t="str">
            <v>Burgundy</v>
          </cell>
          <cell r="M4735" t="str">
            <v>Best</v>
          </cell>
          <cell r="N4735">
            <v>24.094799999999999</v>
          </cell>
          <cell r="O4735">
            <v>2.6718999999999999</v>
          </cell>
        </row>
        <row r="4736">
          <cell r="B4736">
            <v>76203</v>
          </cell>
          <cell r="C4736" t="str">
            <v>PULIGNY CHARMES CHAVY 18 75X12</v>
          </cell>
          <cell r="D4736" t="str">
            <v>Puligny-Montrachet Charmes Domaine Alain Chavy 2018</v>
          </cell>
          <cell r="E4736" t="str">
            <v>EA</v>
          </cell>
          <cell r="F4736">
            <v>12</v>
          </cell>
          <cell r="G4736" t="str">
            <v>75 cl x 12</v>
          </cell>
          <cell r="H4736" t="str">
            <v>U</v>
          </cell>
          <cell r="I4736" t="str">
            <v>France</v>
          </cell>
          <cell r="J4736" t="str">
            <v>France</v>
          </cell>
          <cell r="K4736" t="str">
            <v>Burgundy</v>
          </cell>
          <cell r="M4736" t="str">
            <v>Best</v>
          </cell>
          <cell r="N4736">
            <v>29.337599999999998</v>
          </cell>
          <cell r="O4736">
            <v>2.6718999999999999</v>
          </cell>
        </row>
        <row r="4737">
          <cell r="B4737">
            <v>76422</v>
          </cell>
          <cell r="C4737" t="str">
            <v>PULIGNY VV ALAIN CHAVY19 75X12</v>
          </cell>
          <cell r="D4737" t="str">
            <v>Puligny-Montrachet Vielles Vignes Domaine Alain Chavy 2019</v>
          </cell>
          <cell r="E4737" t="str">
            <v>EA</v>
          </cell>
          <cell r="F4737">
            <v>12</v>
          </cell>
          <cell r="G4737" t="str">
            <v>75 cl x 12</v>
          </cell>
          <cell r="H4737" t="str">
            <v>U</v>
          </cell>
          <cell r="I4737" t="str">
            <v>France</v>
          </cell>
          <cell r="J4737" t="str">
            <v>France</v>
          </cell>
          <cell r="K4737" t="str">
            <v>Burgundy</v>
          </cell>
          <cell r="M4737" t="str">
            <v>Best</v>
          </cell>
          <cell r="N4737">
            <v>27.5258</v>
          </cell>
          <cell r="O4737">
            <v>2.6718999999999999</v>
          </cell>
        </row>
        <row r="4738">
          <cell r="B4738">
            <v>4312720</v>
          </cell>
          <cell r="C4738" t="str">
            <v>FW A CHAVY PM FOLATIER20 75X12</v>
          </cell>
          <cell r="D4738" t="str">
            <v>Puligny-Montrachet 1er Cru Les Folatieres Domaine Alain Chavy 2020</v>
          </cell>
          <cell r="E4738" t="str">
            <v>EA</v>
          </cell>
          <cell r="F4738">
            <v>12</v>
          </cell>
          <cell r="G4738" t="str">
            <v>75 cl x 12</v>
          </cell>
          <cell r="H4738" t="str">
            <v>U</v>
          </cell>
          <cell r="I4738" t="str">
            <v>France</v>
          </cell>
          <cell r="J4738" t="str">
            <v>France</v>
          </cell>
          <cell r="K4738" t="str">
            <v>Burgundy</v>
          </cell>
          <cell r="L4738" t="str">
            <v>Still White</v>
          </cell>
          <cell r="M4738" t="str">
            <v>Fine Wine</v>
          </cell>
          <cell r="N4738">
            <v>39.863900000000001</v>
          </cell>
          <cell r="O4738">
            <v>2.6718999999999999</v>
          </cell>
        </row>
        <row r="4739">
          <cell r="B4739">
            <v>4312722</v>
          </cell>
          <cell r="C4739" t="str">
            <v>FW A CHAVY PM FOLATIER22 75X12</v>
          </cell>
          <cell r="D4739" t="str">
            <v>Puligny-Montrachet 1er Cru Les Folatieres Domaine Alain Chavy 2022</v>
          </cell>
          <cell r="E4739" t="str">
            <v>EA</v>
          </cell>
          <cell r="F4739">
            <v>12</v>
          </cell>
          <cell r="G4739" t="str">
            <v>75 cl x 12</v>
          </cell>
          <cell r="H4739" t="str">
            <v>S</v>
          </cell>
          <cell r="I4739" t="str">
            <v>France</v>
          </cell>
          <cell r="J4739" t="str">
            <v>France</v>
          </cell>
          <cell r="K4739" t="str">
            <v>Burgundy</v>
          </cell>
          <cell r="L4739" t="str">
            <v>Still White</v>
          </cell>
          <cell r="M4739" t="str">
            <v>Fine Wine</v>
          </cell>
          <cell r="N4739">
            <v>48.788699999999999</v>
          </cell>
          <cell r="O4739">
            <v>2.6718999999999999</v>
          </cell>
        </row>
        <row r="4740">
          <cell r="B4740">
            <v>66695</v>
          </cell>
          <cell r="C4740" t="str">
            <v>SORANZO PROSECCO NV 75X12</v>
          </cell>
          <cell r="D4740" t="str">
            <v>Soranzo Prosecco Superiore Valdobbiadene DOCG Brut NV</v>
          </cell>
          <cell r="E4740" t="str">
            <v>EA</v>
          </cell>
          <cell r="F4740">
            <v>12</v>
          </cell>
          <cell r="G4740" t="str">
            <v>75 cl x 12</v>
          </cell>
          <cell r="H4740" t="str">
            <v>U</v>
          </cell>
          <cell r="I4740" t="str">
            <v>Italy</v>
          </cell>
          <cell r="J4740" t="str">
            <v>Italy</v>
          </cell>
          <cell r="K4740" t="str">
            <v>Prosecco</v>
          </cell>
          <cell r="M4740" t="str">
            <v>Good</v>
          </cell>
          <cell r="N4740">
            <v>4.0510999999999999</v>
          </cell>
          <cell r="O4740">
            <v>2.6718999999999999</v>
          </cell>
        </row>
        <row r="4741">
          <cell r="B4741">
            <v>14422</v>
          </cell>
          <cell r="C4741" t="str">
            <v>DESCOMBES BRUT 75x6</v>
          </cell>
          <cell r="D4741" t="str">
            <v>Descombes Brut</v>
          </cell>
          <cell r="E4741" t="str">
            <v>EA</v>
          </cell>
          <cell r="F4741">
            <v>6</v>
          </cell>
          <cell r="G4741" t="str">
            <v>75 cl x 6</v>
          </cell>
          <cell r="H4741" t="str">
            <v>U</v>
          </cell>
          <cell r="I4741" t="str">
            <v>France</v>
          </cell>
          <cell r="J4741" t="str">
            <v>France</v>
          </cell>
          <cell r="K4741" t="str">
            <v>Champagne</v>
          </cell>
          <cell r="L4741" t="str">
            <v>Champagne White</v>
          </cell>
          <cell r="M4741" t="str">
            <v>Price Fighter</v>
          </cell>
          <cell r="N4741">
            <v>10.8269</v>
          </cell>
          <cell r="O4741">
            <v>2.6718999999999999</v>
          </cell>
        </row>
        <row r="4742">
          <cell r="B4742">
            <v>22059</v>
          </cell>
          <cell r="C4742" t="str">
            <v>ELEGANTE FINO 75x6</v>
          </cell>
          <cell r="D4742" t="str">
            <v>Gonzalez Byass Elegante, Fino</v>
          </cell>
          <cell r="E4742" t="str">
            <v>EA</v>
          </cell>
          <cell r="F4742">
            <v>6</v>
          </cell>
          <cell r="G4742" t="str">
            <v>75 cl x 6</v>
          </cell>
          <cell r="H4742" t="str">
            <v>U</v>
          </cell>
          <cell r="I4742" t="str">
            <v>Spain</v>
          </cell>
          <cell r="J4742" t="str">
            <v>Spain</v>
          </cell>
          <cell r="K4742" t="str">
            <v>Andalucía</v>
          </cell>
          <cell r="M4742" t="str">
            <v>Fortified Wine</v>
          </cell>
          <cell r="N4742">
            <v>4.1782000000000004</v>
          </cell>
          <cell r="O4742">
            <v>3.2063000000000001</v>
          </cell>
        </row>
        <row r="4743">
          <cell r="B4743">
            <v>30021</v>
          </cell>
          <cell r="C4743" t="str">
            <v>NUMINA CAB FRANC 75X6</v>
          </cell>
          <cell r="D4743" t="str">
            <v>Salentein Numina Cabernet Franc, Uco Valley, Mendoza</v>
          </cell>
          <cell r="E4743" t="str">
            <v>EA</v>
          </cell>
          <cell r="F4743">
            <v>6</v>
          </cell>
          <cell r="G4743" t="str">
            <v>75 cl x 6</v>
          </cell>
          <cell r="H4743" t="str">
            <v>U</v>
          </cell>
          <cell r="I4743" t="str">
            <v>Argentina</v>
          </cell>
          <cell r="J4743" t="str">
            <v>Argentina</v>
          </cell>
          <cell r="K4743" t="str">
            <v>Mendoza</v>
          </cell>
          <cell r="L4743" t="str">
            <v>Still Red</v>
          </cell>
          <cell r="M4743" t="str">
            <v>Better</v>
          </cell>
          <cell r="N4743">
            <v>10.6976</v>
          </cell>
          <cell r="O4743">
            <v>3.2063000000000001</v>
          </cell>
        </row>
        <row r="4744">
          <cell r="B4744">
            <v>30022</v>
          </cell>
          <cell r="C4744" t="str">
            <v>SALENTEIN SINGLE V CHARD 75X6</v>
          </cell>
          <cell r="D4744" t="str">
            <v>Salentein Single Vineyard Plot 2 Chardonnay, Uco Valley, Mendoza</v>
          </cell>
          <cell r="E4744" t="str">
            <v>EA</v>
          </cell>
          <cell r="F4744">
            <v>6</v>
          </cell>
          <cell r="G4744" t="str">
            <v>75 cl x 6</v>
          </cell>
          <cell r="H4744" t="str">
            <v>S</v>
          </cell>
          <cell r="I4744" t="str">
            <v>Argentina</v>
          </cell>
          <cell r="J4744" t="str">
            <v>Argentina</v>
          </cell>
          <cell r="K4744" t="str">
            <v>Mendoza</v>
          </cell>
          <cell r="L4744" t="str">
            <v>Still White</v>
          </cell>
          <cell r="M4744" t="str">
            <v>Best</v>
          </cell>
          <cell r="N4744">
            <v>16.380700000000001</v>
          </cell>
          <cell r="O4744">
            <v>2.6718999999999999</v>
          </cell>
        </row>
        <row r="4745">
          <cell r="B4745">
            <v>38471</v>
          </cell>
          <cell r="C4745" t="str">
            <v>SALENTEIN SINGLE V PINOT 75X6</v>
          </cell>
          <cell r="D4745" t="str">
            <v>Salentein Single Vineyard Pinot Noir, Uco Valley</v>
          </cell>
          <cell r="E4745" t="str">
            <v>EA</v>
          </cell>
          <cell r="F4745">
            <v>6</v>
          </cell>
          <cell r="G4745" t="str">
            <v>75 cl x 6</v>
          </cell>
          <cell r="H4745" t="str">
            <v>S</v>
          </cell>
          <cell r="I4745" t="str">
            <v>Argentina</v>
          </cell>
          <cell r="J4745" t="str">
            <v>Argentina</v>
          </cell>
          <cell r="K4745" t="str">
            <v>Mendoza</v>
          </cell>
          <cell r="L4745" t="str">
            <v>Still Red</v>
          </cell>
          <cell r="M4745" t="str">
            <v>Best</v>
          </cell>
          <cell r="N4745">
            <v>12.846500000000001</v>
          </cell>
          <cell r="O4745">
            <v>2.6718999999999999</v>
          </cell>
        </row>
        <row r="4746">
          <cell r="B4746">
            <v>41850</v>
          </cell>
          <cell r="C4746" t="str">
            <v>SALENTEIN BAR S CAB FRANC 75X6</v>
          </cell>
          <cell r="D4746" t="str">
            <v>Salentein Barrel Selection Cabernet Franc, Mendoza</v>
          </cell>
          <cell r="E4746" t="str">
            <v>EA</v>
          </cell>
          <cell r="F4746">
            <v>6</v>
          </cell>
          <cell r="G4746" t="str">
            <v>75 cl x 6</v>
          </cell>
          <cell r="H4746" t="str">
            <v>S</v>
          </cell>
          <cell r="I4746" t="str">
            <v>Argentina</v>
          </cell>
          <cell r="J4746" t="str">
            <v>Argentina</v>
          </cell>
          <cell r="K4746" t="str">
            <v>Mendoza</v>
          </cell>
          <cell r="L4746" t="str">
            <v>Still Red</v>
          </cell>
          <cell r="M4746" t="str">
            <v>Good</v>
          </cell>
          <cell r="N4746">
            <v>5.5776000000000003</v>
          </cell>
          <cell r="O4746">
            <v>2.6718999999999999</v>
          </cell>
        </row>
        <row r="4747">
          <cell r="B4747">
            <v>41874</v>
          </cell>
          <cell r="C4747" t="str">
            <v>ORG SALEN PORTILLO MALBEC 75X6</v>
          </cell>
          <cell r="D4747" t="str">
            <v>Salentein Portillo Organic Malbec, Mendoza</v>
          </cell>
          <cell r="E4747" t="str">
            <v>EA</v>
          </cell>
          <cell r="F4747">
            <v>6</v>
          </cell>
          <cell r="G4747" t="str">
            <v>75 cl x 6</v>
          </cell>
          <cell r="H4747" t="str">
            <v>S</v>
          </cell>
          <cell r="I4747" t="str">
            <v>Argentina</v>
          </cell>
          <cell r="J4747" t="str">
            <v>Argentina</v>
          </cell>
          <cell r="K4747" t="str">
            <v>Mendoza</v>
          </cell>
          <cell r="L4747" t="str">
            <v>Still Red</v>
          </cell>
          <cell r="M4747" t="str">
            <v>Good</v>
          </cell>
          <cell r="N4747">
            <v>3.2086999999999999</v>
          </cell>
          <cell r="O4747">
            <v>2.6718999999999999</v>
          </cell>
        </row>
        <row r="4748">
          <cell r="B4748">
            <v>42547</v>
          </cell>
          <cell r="C4748" t="str">
            <v>SALENTEIN NUMINA 75X6</v>
          </cell>
          <cell r="D4748" t="str">
            <v>Salentein Numina Gran Corte, Uco Valley, Mendoza</v>
          </cell>
          <cell r="E4748" t="str">
            <v>EA</v>
          </cell>
          <cell r="F4748">
            <v>6</v>
          </cell>
          <cell r="G4748" t="str">
            <v>75 cl x 6</v>
          </cell>
          <cell r="H4748" t="str">
            <v>S</v>
          </cell>
          <cell r="I4748" t="str">
            <v>Argentina</v>
          </cell>
          <cell r="J4748" t="str">
            <v>Argentina</v>
          </cell>
          <cell r="K4748" t="str">
            <v>Mendoza</v>
          </cell>
          <cell r="L4748" t="str">
            <v>Still Red</v>
          </cell>
          <cell r="M4748" t="str">
            <v>Better</v>
          </cell>
          <cell r="N4748">
            <v>10.6076</v>
          </cell>
          <cell r="O4748">
            <v>3.2063000000000001</v>
          </cell>
        </row>
        <row r="4749">
          <cell r="B4749">
            <v>46737</v>
          </cell>
          <cell r="C4749" t="str">
            <v>NUMINA CAB FRANC 14.5% 75X6</v>
          </cell>
          <cell r="D4749" t="str">
            <v>Salentein Numina Cabernet Franc, Uco Valley, Mendoza</v>
          </cell>
          <cell r="E4749" t="str">
            <v>EA</v>
          </cell>
          <cell r="F4749">
            <v>6</v>
          </cell>
          <cell r="G4749" t="str">
            <v>75 cl x 6</v>
          </cell>
          <cell r="H4749" t="str">
            <v>S</v>
          </cell>
          <cell r="I4749" t="str">
            <v>Argentina</v>
          </cell>
          <cell r="J4749" t="str">
            <v>Argentina</v>
          </cell>
          <cell r="K4749" t="str">
            <v>Mendoza</v>
          </cell>
          <cell r="L4749" t="str">
            <v>Still Red</v>
          </cell>
          <cell r="M4749" t="str">
            <v>Better</v>
          </cell>
          <cell r="N4749">
            <v>10.7318</v>
          </cell>
          <cell r="O4749">
            <v>2.6718999999999999</v>
          </cell>
        </row>
        <row r="4750">
          <cell r="B4750">
            <v>38470</v>
          </cell>
          <cell r="C4750" t="str">
            <v>SALENTEIN SV LH SAUV 50X6</v>
          </cell>
          <cell r="D4750" t="str">
            <v>Salentein Single Vineyard Sauvignon Blanc Late Harvest, Uco Valley</v>
          </cell>
          <cell r="E4750" t="str">
            <v>EA</v>
          </cell>
          <cell r="F4750">
            <v>6</v>
          </cell>
          <cell r="G4750" t="str">
            <v>50 cl x 6</v>
          </cell>
          <cell r="H4750" t="str">
            <v>S</v>
          </cell>
          <cell r="I4750" t="str">
            <v>Argentina</v>
          </cell>
          <cell r="J4750" t="str">
            <v>Argentina</v>
          </cell>
          <cell r="K4750" t="str">
            <v>Mendoza</v>
          </cell>
          <cell r="L4750" t="str">
            <v>Still White</v>
          </cell>
          <cell r="M4750" t="str">
            <v>Best</v>
          </cell>
          <cell r="N4750">
            <v>7.7279</v>
          </cell>
          <cell r="O4750">
            <v>1.7813000000000001</v>
          </cell>
        </row>
        <row r="4751">
          <cell r="B4751">
            <v>41716</v>
          </cell>
          <cell r="C4751" t="str">
            <v>ALAMOS MALBEC 75X6</v>
          </cell>
          <cell r="D4751" t="str">
            <v>Alamos Malbec, Mendoza</v>
          </cell>
          <cell r="E4751" t="str">
            <v>EA</v>
          </cell>
          <cell r="F4751">
            <v>6</v>
          </cell>
          <cell r="G4751" t="str">
            <v>75 cl x 6</v>
          </cell>
          <cell r="H4751" t="str">
            <v>U</v>
          </cell>
          <cell r="I4751" t="str">
            <v>Argentina</v>
          </cell>
          <cell r="J4751" t="str">
            <v>Argentina</v>
          </cell>
          <cell r="K4751" t="str">
            <v>Mendoza</v>
          </cell>
          <cell r="M4751" t="str">
            <v>Good</v>
          </cell>
          <cell r="N4751">
            <v>2.8849999999999998</v>
          </cell>
          <cell r="O4751">
            <v>2.6718999999999999</v>
          </cell>
        </row>
        <row r="4752">
          <cell r="B4752">
            <v>42289</v>
          </cell>
          <cell r="C4752" t="str">
            <v>ALAMOS CHARDONNAY CITY 75X6</v>
          </cell>
          <cell r="D4752" t="str">
            <v>Alamos City Chardonnay, Mendoza</v>
          </cell>
          <cell r="E4752" t="str">
            <v>EA</v>
          </cell>
          <cell r="F4752">
            <v>6</v>
          </cell>
          <cell r="G4752" t="str">
            <v>75 cl x 6</v>
          </cell>
          <cell r="H4752" t="str">
            <v>S</v>
          </cell>
          <cell r="I4752" t="str">
            <v>Argentina</v>
          </cell>
          <cell r="J4752" t="str">
            <v>Argentina</v>
          </cell>
          <cell r="K4752" t="str">
            <v>Mendoza</v>
          </cell>
          <cell r="L4752" t="str">
            <v>Still White</v>
          </cell>
          <cell r="M4752" t="str">
            <v>Price Fighter</v>
          </cell>
          <cell r="N4752">
            <v>2.6787000000000001</v>
          </cell>
          <cell r="O4752">
            <v>2.6718999999999999</v>
          </cell>
        </row>
        <row r="4753">
          <cell r="B4753">
            <v>44729</v>
          </cell>
          <cell r="C4753" t="str">
            <v>ALAMOS MOUNT CHARDONNAY 75X6</v>
          </cell>
          <cell r="D4753" t="str">
            <v>Alamos Mountain Chardonnay, Mendoza</v>
          </cell>
          <cell r="E4753" t="str">
            <v>EA</v>
          </cell>
          <cell r="F4753">
            <v>6</v>
          </cell>
          <cell r="G4753" t="str">
            <v>75 cl x 6</v>
          </cell>
          <cell r="H4753" t="str">
            <v>S</v>
          </cell>
          <cell r="I4753" t="str">
            <v>Argentina</v>
          </cell>
          <cell r="J4753" t="str">
            <v>Argentina</v>
          </cell>
          <cell r="K4753" t="str">
            <v>Mendoza</v>
          </cell>
          <cell r="L4753" t="str">
            <v>Still White</v>
          </cell>
          <cell r="M4753" t="str">
            <v>Price Fighter</v>
          </cell>
          <cell r="N4753">
            <v>2.6787000000000001</v>
          </cell>
          <cell r="O4753">
            <v>2.6718999999999999</v>
          </cell>
        </row>
        <row r="4754">
          <cell r="B4754">
            <v>69659</v>
          </cell>
          <cell r="C4754" t="str">
            <v>ALAMOS TORRONTES 75X6</v>
          </cell>
          <cell r="D4754" t="str">
            <v>Alamos Torrontes</v>
          </cell>
          <cell r="E4754" t="str">
            <v>EA</v>
          </cell>
          <cell r="F4754">
            <v>6</v>
          </cell>
          <cell r="G4754" t="str">
            <v>75 cl x 6</v>
          </cell>
          <cell r="H4754" t="str">
            <v>S</v>
          </cell>
          <cell r="I4754" t="str">
            <v>Argentina</v>
          </cell>
          <cell r="J4754" t="str">
            <v>Argentina</v>
          </cell>
          <cell r="K4754" t="str">
            <v>Salta</v>
          </cell>
          <cell r="M4754" t="str">
            <v>Good</v>
          </cell>
          <cell r="N4754">
            <v>2.7686999999999999</v>
          </cell>
          <cell r="O4754">
            <v>2.6718999999999999</v>
          </cell>
        </row>
        <row r="4755">
          <cell r="B4755">
            <v>69660</v>
          </cell>
          <cell r="C4755" t="str">
            <v>ALAMOS MONT MALBEC 75X6</v>
          </cell>
          <cell r="D4755" t="str">
            <v>Alamos Mountain Malbec</v>
          </cell>
          <cell r="E4755" t="str">
            <v>EA</v>
          </cell>
          <cell r="F4755">
            <v>6</v>
          </cell>
          <cell r="G4755" t="str">
            <v>75 cl x 6</v>
          </cell>
          <cell r="H4755" t="str">
            <v>S</v>
          </cell>
          <cell r="I4755" t="str">
            <v>Argentina</v>
          </cell>
          <cell r="J4755" t="str">
            <v>Argentina</v>
          </cell>
          <cell r="K4755" t="str">
            <v>Mendoza</v>
          </cell>
          <cell r="M4755" t="str">
            <v>Good</v>
          </cell>
          <cell r="N4755">
            <v>2.4241999999999999</v>
          </cell>
          <cell r="O4755">
            <v>2.6718999999999999</v>
          </cell>
        </row>
        <row r="4756">
          <cell r="B4756">
            <v>76015</v>
          </cell>
          <cell r="C4756" t="str">
            <v>ALAMOS CITY MALBEC 75X6</v>
          </cell>
          <cell r="D4756" t="str">
            <v>Alamos City Malbec</v>
          </cell>
          <cell r="E4756" t="str">
            <v>EA</v>
          </cell>
          <cell r="F4756">
            <v>6</v>
          </cell>
          <cell r="G4756" t="str">
            <v>75 cl x 6</v>
          </cell>
          <cell r="H4756" t="str">
            <v>S</v>
          </cell>
          <cell r="I4756" t="str">
            <v>Argentina</v>
          </cell>
          <cell r="J4756" t="str">
            <v>Argentina</v>
          </cell>
          <cell r="K4756" t="str">
            <v>Mendoza</v>
          </cell>
          <cell r="M4756" t="str">
            <v>Good</v>
          </cell>
          <cell r="N4756">
            <v>2.4573999999999998</v>
          </cell>
          <cell r="O4756">
            <v>2.6718999999999999</v>
          </cell>
        </row>
        <row r="4757">
          <cell r="B4757">
            <v>74530</v>
          </cell>
          <cell r="C4757" t="str">
            <v>LAUREANO GOMEZ TERR PN 75X6</v>
          </cell>
          <cell r="D4757" t="str">
            <v>Laureano Gomez Terroir Pinot Noir (Gaucho)</v>
          </cell>
          <cell r="E4757" t="str">
            <v>EA</v>
          </cell>
          <cell r="F4757">
            <v>6</v>
          </cell>
          <cell r="G4757" t="str">
            <v>75 cl x 6</v>
          </cell>
          <cell r="H4757" t="str">
            <v>U</v>
          </cell>
          <cell r="I4757" t="str">
            <v>Argentina</v>
          </cell>
          <cell r="J4757" t="str">
            <v>Argentina</v>
          </cell>
          <cell r="K4757" t="str">
            <v>Mendoza</v>
          </cell>
          <cell r="L4757" t="str">
            <v>Still Red</v>
          </cell>
          <cell r="M4757" t="str">
            <v>Better</v>
          </cell>
          <cell r="N4757">
            <v>4.5603999999999996</v>
          </cell>
          <cell r="O4757">
            <v>2.6718999999999999</v>
          </cell>
        </row>
        <row r="4758">
          <cell r="B4758">
            <v>42738</v>
          </cell>
          <cell r="C4758" t="str">
            <v>ORG CAZEAU MARTET BORD 20 75X6</v>
          </cell>
          <cell r="D4758" t="str">
            <v>Chateau Cazau Martet Organic Bordeaux Rouge 2020</v>
          </cell>
          <cell r="E4758" t="str">
            <v>EA</v>
          </cell>
          <cell r="F4758">
            <v>6</v>
          </cell>
          <cell r="G4758" t="str">
            <v>75 cl x 6</v>
          </cell>
          <cell r="H4758" t="str">
            <v>U</v>
          </cell>
          <cell r="I4758" t="str">
            <v>France</v>
          </cell>
          <cell r="J4758" t="str">
            <v>France</v>
          </cell>
          <cell r="K4758" t="str">
            <v>Bordeaux</v>
          </cell>
          <cell r="L4758" t="str">
            <v>Still Red</v>
          </cell>
          <cell r="M4758" t="str">
            <v>Good</v>
          </cell>
          <cell r="N4758">
            <v>2.7980999999999998</v>
          </cell>
          <cell r="O4758">
            <v>2.6718999999999999</v>
          </cell>
        </row>
        <row r="4759">
          <cell r="B4759">
            <v>76441</v>
          </cell>
          <cell r="C4759" t="str">
            <v>ORG CAZEAU MARTET BORD 75X6</v>
          </cell>
          <cell r="D4759" t="str">
            <v>Chateau Cazau Martet Organic Bordeaux Rouge</v>
          </cell>
          <cell r="E4759" t="str">
            <v>EA</v>
          </cell>
          <cell r="F4759">
            <v>6</v>
          </cell>
          <cell r="G4759" t="str">
            <v>75 cl x 6</v>
          </cell>
          <cell r="H4759" t="str">
            <v>S</v>
          </cell>
          <cell r="I4759" t="str">
            <v>France</v>
          </cell>
          <cell r="J4759" t="str">
            <v>France</v>
          </cell>
          <cell r="K4759" t="str">
            <v>Bordeaux</v>
          </cell>
          <cell r="L4759" t="str">
            <v>Still Red</v>
          </cell>
          <cell r="M4759" t="str">
            <v>Good</v>
          </cell>
          <cell r="N4759">
            <v>2.9268999999999998</v>
          </cell>
          <cell r="O4759">
            <v>2.6718999999999999</v>
          </cell>
        </row>
        <row r="4760">
          <cell r="B4760">
            <v>19603</v>
          </cell>
          <cell r="C4760" t="str">
            <v>CONDESA LEGANZA TEM ROSE 75x12</v>
          </cell>
          <cell r="D4760" t="str">
            <v>Condesa de Leganza Tempranillo Rosado, La Mancha</v>
          </cell>
          <cell r="E4760" t="str">
            <v>EA</v>
          </cell>
          <cell r="F4760">
            <v>12</v>
          </cell>
          <cell r="G4760" t="str">
            <v>75 cl x 12</v>
          </cell>
          <cell r="H4760" t="str">
            <v>U</v>
          </cell>
          <cell r="I4760" t="str">
            <v>Spain</v>
          </cell>
          <cell r="J4760" t="str">
            <v>Spain</v>
          </cell>
          <cell r="K4760" t="str">
            <v>Castilla - La Mancha</v>
          </cell>
          <cell r="L4760" t="str">
            <v>Still Rose</v>
          </cell>
          <cell r="M4760" t="str">
            <v>Price Fighter</v>
          </cell>
          <cell r="N4760">
            <v>1.5787</v>
          </cell>
          <cell r="O4760">
            <v>2.6718999999999999</v>
          </cell>
        </row>
        <row r="4761">
          <cell r="B4761">
            <v>73258</v>
          </cell>
          <cell r="C4761" t="str">
            <v>FW Hen B Voln Caillert 15 6x75</v>
          </cell>
          <cell r="D4761" t="str">
            <v>Henri Boillot Volnay 1er Cru Caillerets 2015</v>
          </cell>
          <cell r="E4761" t="str">
            <v>EA</v>
          </cell>
          <cell r="F4761">
            <v>6</v>
          </cell>
          <cell r="G4761" t="str">
            <v>75 cl x 6</v>
          </cell>
          <cell r="H4761" t="str">
            <v>Z</v>
          </cell>
          <cell r="I4761" t="str">
            <v>France</v>
          </cell>
          <cell r="J4761" t="str">
            <v>France</v>
          </cell>
          <cell r="K4761" t="str">
            <v>Burgundy</v>
          </cell>
          <cell r="L4761" t="str">
            <v>Still Red</v>
          </cell>
          <cell r="M4761" t="str">
            <v>Fine Wine</v>
          </cell>
          <cell r="N4761">
            <v>50.634999999999998</v>
          </cell>
          <cell r="O4761">
            <v>2.6718999999999999</v>
          </cell>
        </row>
        <row r="4762">
          <cell r="B4762">
            <v>42278</v>
          </cell>
          <cell r="C4762" t="str">
            <v>CHIROUBLES FAR CHEYSSON 75X6</v>
          </cell>
          <cell r="D4762" t="str">
            <v>Chiroubles Les Farges Domaine Cheysson</v>
          </cell>
          <cell r="E4762" t="str">
            <v>EA</v>
          </cell>
          <cell r="F4762">
            <v>6</v>
          </cell>
          <cell r="G4762" t="str">
            <v>75 cl x 6</v>
          </cell>
          <cell r="H4762" t="str">
            <v>S</v>
          </cell>
          <cell r="I4762" t="str">
            <v>France</v>
          </cell>
          <cell r="J4762" t="str">
            <v>France</v>
          </cell>
          <cell r="K4762" t="str">
            <v>Burgundy</v>
          </cell>
          <cell r="M4762" t="str">
            <v>Better</v>
          </cell>
          <cell r="N4762">
            <v>4.9503000000000004</v>
          </cell>
          <cell r="O4762">
            <v>2.6718999999999999</v>
          </cell>
        </row>
        <row r="4763">
          <cell r="B4763">
            <v>76029</v>
          </cell>
          <cell r="C4763" t="str">
            <v>CHIROUBLES FAR CHEYSSON 75X6</v>
          </cell>
          <cell r="D4763" t="str">
            <v>Chiroubles Les Farges Domaine Cheysson</v>
          </cell>
          <cell r="E4763" t="str">
            <v>EA</v>
          </cell>
          <cell r="F4763">
            <v>6</v>
          </cell>
          <cell r="G4763" t="str">
            <v>75 cl x 6</v>
          </cell>
          <cell r="H4763" t="str">
            <v>U</v>
          </cell>
          <cell r="I4763" t="str">
            <v>France</v>
          </cell>
          <cell r="J4763" t="str">
            <v>France</v>
          </cell>
          <cell r="K4763" t="str">
            <v>Burgundy</v>
          </cell>
          <cell r="M4763" t="str">
            <v>Better</v>
          </cell>
          <cell r="N4763">
            <v>4.5292000000000003</v>
          </cell>
          <cell r="O4763">
            <v>2.6718999999999999</v>
          </cell>
        </row>
        <row r="4764">
          <cell r="B4764">
            <v>71343</v>
          </cell>
          <cell r="C4764" t="str">
            <v>FW MM KIN HB AS*** GLD16 75X6</v>
          </cell>
          <cell r="D4764" t="str">
            <v>Markus Molitor Kinheimer Hubertuslay Auslese *** Gold Cap 2016</v>
          </cell>
          <cell r="E4764" t="str">
            <v>EA</v>
          </cell>
          <cell r="F4764">
            <v>6</v>
          </cell>
          <cell r="G4764" t="str">
            <v>75 cl x 6</v>
          </cell>
          <cell r="H4764" t="str">
            <v>U</v>
          </cell>
          <cell r="I4764" t="str">
            <v>Germany</v>
          </cell>
          <cell r="J4764" t="str">
            <v>Germany</v>
          </cell>
          <cell r="K4764" t="str">
            <v>Mosel</v>
          </cell>
          <cell r="L4764" t="str">
            <v>Still White</v>
          </cell>
          <cell r="M4764" t="str">
            <v>Fine Wine</v>
          </cell>
          <cell r="N4764">
            <v>32.849899999999998</v>
          </cell>
          <cell r="O4764">
            <v>2.6718999999999999</v>
          </cell>
        </row>
        <row r="4765">
          <cell r="B4765">
            <v>71350</v>
          </cell>
          <cell r="C4765" t="str">
            <v>FW MM ZELT SC AS*** GLD16 75X6</v>
          </cell>
          <cell r="D4765" t="str">
            <v>Markus Molitor Zeltinger Schlossberg Auslese *** Gold Cap 2016</v>
          </cell>
          <cell r="E4765" t="str">
            <v>EA</v>
          </cell>
          <cell r="F4765">
            <v>6</v>
          </cell>
          <cell r="G4765" t="str">
            <v>75 cl x 6</v>
          </cell>
          <cell r="H4765" t="str">
            <v>U</v>
          </cell>
          <cell r="I4765" t="str">
            <v>Germany</v>
          </cell>
          <cell r="J4765" t="str">
            <v>Germany</v>
          </cell>
          <cell r="K4765" t="str">
            <v>Mosel</v>
          </cell>
          <cell r="L4765" t="str">
            <v>Still White</v>
          </cell>
          <cell r="M4765" t="str">
            <v>Fine Wine</v>
          </cell>
          <cell r="N4765">
            <v>32.849899999999998</v>
          </cell>
          <cell r="O4765">
            <v>2.6718999999999999</v>
          </cell>
        </row>
        <row r="4766">
          <cell r="B4766">
            <v>72354</v>
          </cell>
          <cell r="C4766" t="str">
            <v>FW MOLITOR TRAR PT NOIR15 75x6</v>
          </cell>
          <cell r="D4766" t="str">
            <v>Markus Molitor Trarbacher Schlossberg Pinot Noir *** 2015</v>
          </cell>
          <cell r="E4766" t="str">
            <v>EA</v>
          </cell>
          <cell r="F4766">
            <v>6</v>
          </cell>
          <cell r="G4766" t="str">
            <v>75 cl x 6</v>
          </cell>
          <cell r="H4766" t="str">
            <v>S</v>
          </cell>
          <cell r="I4766" t="str">
            <v>Germany</v>
          </cell>
          <cell r="J4766" t="str">
            <v>Germany</v>
          </cell>
          <cell r="K4766" t="str">
            <v>Mosel</v>
          </cell>
          <cell r="L4766" t="str">
            <v>Still White</v>
          </cell>
          <cell r="M4766" t="str">
            <v>Fine Wine</v>
          </cell>
          <cell r="N4766">
            <v>41.336199999999998</v>
          </cell>
          <cell r="O4766">
            <v>2.6718999999999999</v>
          </cell>
        </row>
        <row r="4767">
          <cell r="B4767">
            <v>72283</v>
          </cell>
          <cell r="C4767" t="str">
            <v>MOLITOR GRA HIM AUS 15 37.5X6</v>
          </cell>
          <cell r="D4767" t="str">
            <v>Markus Molitor Graacher Himmelreich Auslese ** 2015 Gold Cap</v>
          </cell>
          <cell r="E4767" t="str">
            <v>EA</v>
          </cell>
          <cell r="F4767">
            <v>6</v>
          </cell>
          <cell r="G4767" t="str">
            <v>37.5 cl x 6</v>
          </cell>
          <cell r="H4767" t="str">
            <v>U</v>
          </cell>
          <cell r="I4767" t="str">
            <v>Germany</v>
          </cell>
          <cell r="J4767" t="str">
            <v>Germany</v>
          </cell>
          <cell r="K4767" t="str">
            <v>Mosel</v>
          </cell>
          <cell r="L4767" t="str">
            <v>Still White</v>
          </cell>
          <cell r="M4767" t="str">
            <v>Better</v>
          </cell>
          <cell r="N4767">
            <v>9.1532</v>
          </cell>
          <cell r="O4767">
            <v>0.69669999999999999</v>
          </cell>
        </row>
        <row r="4768">
          <cell r="B4768">
            <v>70640</v>
          </cell>
          <cell r="C4768" t="str">
            <v>VISTA ALEGRE RESERVA 75X6</v>
          </cell>
          <cell r="D4768" t="str">
            <v>Vista Alegre Reserva</v>
          </cell>
          <cell r="E4768" t="str">
            <v>EA</v>
          </cell>
          <cell r="F4768">
            <v>6</v>
          </cell>
          <cell r="G4768" t="str">
            <v>75 cl x 6</v>
          </cell>
          <cell r="H4768" t="str">
            <v>S</v>
          </cell>
          <cell r="I4768" t="str">
            <v>Spain</v>
          </cell>
          <cell r="J4768" t="str">
            <v>Spain</v>
          </cell>
          <cell r="K4768" t="str">
            <v>Rioja</v>
          </cell>
          <cell r="M4768" t="str">
            <v>Good</v>
          </cell>
          <cell r="N4768">
            <v>3.1791999999999998</v>
          </cell>
          <cell r="O4768">
            <v>2.6718999999999999</v>
          </cell>
        </row>
        <row r="4769">
          <cell r="B4769">
            <v>71358</v>
          </cell>
          <cell r="C4769" t="str">
            <v>VISTA ALEGRE FINCAS 75X6</v>
          </cell>
          <cell r="D4769" t="str">
            <v>Vista Alegre Fincas</v>
          </cell>
          <cell r="E4769" t="str">
            <v>EA</v>
          </cell>
          <cell r="F4769">
            <v>6</v>
          </cell>
          <cell r="G4769" t="str">
            <v>75 cl x 6</v>
          </cell>
          <cell r="H4769" t="str">
            <v>S</v>
          </cell>
          <cell r="I4769" t="str">
            <v>Spain</v>
          </cell>
          <cell r="J4769" t="str">
            <v>Spain</v>
          </cell>
          <cell r="K4769" t="str">
            <v>Rioja</v>
          </cell>
          <cell r="M4769" t="str">
            <v>Price Fighter</v>
          </cell>
          <cell r="N4769">
            <v>1.4613</v>
          </cell>
          <cell r="O4769">
            <v>2.6718999999999999</v>
          </cell>
        </row>
        <row r="4770">
          <cell r="B4770">
            <v>71432</v>
          </cell>
          <cell r="C4770" t="str">
            <v>VISTA ALEGRE CRIANZA 75X6</v>
          </cell>
          <cell r="D4770" t="str">
            <v>Vista Alegre Crianza</v>
          </cell>
          <cell r="E4770" t="str">
            <v>EA</v>
          </cell>
          <cell r="F4770">
            <v>6</v>
          </cell>
          <cell r="G4770" t="str">
            <v>75 cl x 6</v>
          </cell>
          <cell r="H4770" t="str">
            <v>S</v>
          </cell>
          <cell r="I4770" t="str">
            <v>Spain</v>
          </cell>
          <cell r="J4770" t="str">
            <v>Spain</v>
          </cell>
          <cell r="K4770" t="str">
            <v>Rioja</v>
          </cell>
          <cell r="M4770" t="str">
            <v>Good</v>
          </cell>
          <cell r="N4770">
            <v>2.2947000000000002</v>
          </cell>
          <cell r="O4770">
            <v>2.6718999999999999</v>
          </cell>
        </row>
        <row r="4771">
          <cell r="B4771">
            <v>71808</v>
          </cell>
          <cell r="C4771" t="str">
            <v>VISTA ALEGRE GR RSRVA 11 75X6</v>
          </cell>
          <cell r="D4771" t="str">
            <v>Vista Alegre Gran Reserva 2011</v>
          </cell>
          <cell r="E4771" t="str">
            <v>EA</v>
          </cell>
          <cell r="F4771">
            <v>6</v>
          </cell>
          <cell r="G4771" t="str">
            <v>75 cl x 6</v>
          </cell>
          <cell r="H4771" t="str">
            <v>U</v>
          </cell>
          <cell r="I4771" t="str">
            <v>Spain</v>
          </cell>
          <cell r="J4771" t="str">
            <v>Spain</v>
          </cell>
          <cell r="K4771" t="str">
            <v>Rioja</v>
          </cell>
          <cell r="M4771" t="str">
            <v>Better</v>
          </cell>
          <cell r="N4771">
            <v>4.7380000000000004</v>
          </cell>
          <cell r="O4771">
            <v>2.6718999999999999</v>
          </cell>
        </row>
        <row r="4772">
          <cell r="B4772">
            <v>74937</v>
          </cell>
          <cell r="C4772" t="str">
            <v>VISTA ALEGRE GR RSRVA 75X6</v>
          </cell>
          <cell r="D4772" t="str">
            <v>Vista Alegre Gran Reserva</v>
          </cell>
          <cell r="E4772" t="str">
            <v>EA</v>
          </cell>
          <cell r="F4772">
            <v>6</v>
          </cell>
          <cell r="G4772" t="str">
            <v>75 cl x 6</v>
          </cell>
          <cell r="H4772" t="str">
            <v>S</v>
          </cell>
          <cell r="I4772" t="str">
            <v>Spain</v>
          </cell>
          <cell r="J4772" t="str">
            <v>Spain</v>
          </cell>
          <cell r="K4772" t="str">
            <v>Rioja</v>
          </cell>
          <cell r="M4772" t="str">
            <v>Better</v>
          </cell>
          <cell r="N4772">
            <v>4.8970000000000002</v>
          </cell>
          <cell r="O4772">
            <v>2.6718999999999999</v>
          </cell>
        </row>
        <row r="4773">
          <cell r="B4773">
            <v>73296</v>
          </cell>
          <cell r="C4773" t="str">
            <v>PEHHCORA PECORINO 75X6</v>
          </cell>
          <cell r="D4773" t="str">
            <v>Pehhcora Pecorino Igp Terre di Chieti</v>
          </cell>
          <cell r="E4773" t="str">
            <v>EA</v>
          </cell>
          <cell r="F4773">
            <v>6</v>
          </cell>
          <cell r="G4773" t="str">
            <v>75 cl x 6</v>
          </cell>
          <cell r="H4773" t="str">
            <v>U</v>
          </cell>
          <cell r="I4773" t="str">
            <v>Italy</v>
          </cell>
          <cell r="J4773" t="str">
            <v>Italy</v>
          </cell>
          <cell r="K4773" t="str">
            <v>Abruzzo</v>
          </cell>
          <cell r="L4773" t="str">
            <v>Still White</v>
          </cell>
          <cell r="M4773" t="str">
            <v>Good</v>
          </cell>
          <cell r="N4773">
            <v>2.0415000000000001</v>
          </cell>
          <cell r="O4773">
            <v>2.6718999999999999</v>
          </cell>
        </row>
        <row r="4774">
          <cell r="B4774">
            <v>74682</v>
          </cell>
          <cell r="C4774" t="str">
            <v>FW JOS ROTY GCH FONTEN13 75X12</v>
          </cell>
          <cell r="D4774" t="str">
            <v>Domaine Joseph Roty Gevrey-Chambertin 1er Cru Les Fontenys 2013</v>
          </cell>
          <cell r="E4774" t="str">
            <v>EA</v>
          </cell>
          <cell r="F4774">
            <v>12</v>
          </cell>
          <cell r="G4774" t="str">
            <v>75 cl x 12</v>
          </cell>
          <cell r="H4774" t="str">
            <v>U</v>
          </cell>
          <cell r="I4774" t="str">
            <v>France</v>
          </cell>
          <cell r="J4774" t="str">
            <v>France</v>
          </cell>
          <cell r="K4774" t="str">
            <v>Burgundy</v>
          </cell>
          <cell r="L4774" t="str">
            <v>Still Red</v>
          </cell>
          <cell r="M4774" t="str">
            <v>Fine Wine</v>
          </cell>
          <cell r="N4774">
            <v>64.707400000000007</v>
          </cell>
          <cell r="O4774">
            <v>2.6718999999999999</v>
          </cell>
        </row>
        <row r="4775">
          <cell r="B4775">
            <v>75978</v>
          </cell>
          <cell r="C4775" t="str">
            <v>ARRAS BLANC DE BLANC 75X6</v>
          </cell>
          <cell r="D4775" t="str">
            <v>House of Arras Blanc de Blancs Museum</v>
          </cell>
          <cell r="E4775" t="str">
            <v>EA</v>
          </cell>
          <cell r="F4775">
            <v>6</v>
          </cell>
          <cell r="G4775" t="str">
            <v>75 cl x 6</v>
          </cell>
          <cell r="H4775" t="str">
            <v>U</v>
          </cell>
          <cell r="I4775" t="str">
            <v>Australia</v>
          </cell>
          <cell r="J4775" t="str">
            <v>Australia</v>
          </cell>
          <cell r="K4775" t="str">
            <v>Tasmania</v>
          </cell>
          <cell r="L4775" t="str">
            <v>Sparkling White</v>
          </cell>
          <cell r="M4775" t="str">
            <v>Best</v>
          </cell>
          <cell r="N4775">
            <v>9.3160000000000007</v>
          </cell>
          <cell r="O4775">
            <v>2.6718999999999999</v>
          </cell>
        </row>
        <row r="4776">
          <cell r="B4776">
            <v>41375</v>
          </cell>
          <cell r="C4776" t="str">
            <v>MARC MOREY C-M ROUGE 2018 75X6</v>
          </cell>
          <cell r="D4776" t="str">
            <v>Chassagne-Montrachet Rouge Domaine Marc Morey 2018</v>
          </cell>
          <cell r="E4776" t="str">
            <v>EA</v>
          </cell>
          <cell r="F4776">
            <v>6</v>
          </cell>
          <cell r="G4776" t="str">
            <v>75 cl x 6</v>
          </cell>
          <cell r="H4776" t="str">
            <v>U</v>
          </cell>
          <cell r="I4776" t="str">
            <v>France</v>
          </cell>
          <cell r="J4776" t="str">
            <v>France</v>
          </cell>
          <cell r="K4776" t="str">
            <v>Burgundy</v>
          </cell>
          <cell r="L4776" t="str">
            <v>Still Red</v>
          </cell>
          <cell r="M4776" t="str">
            <v>Fine Wine</v>
          </cell>
          <cell r="N4776">
            <v>14.484400000000001</v>
          </cell>
          <cell r="O4776">
            <v>2.6718999999999999</v>
          </cell>
        </row>
        <row r="4777">
          <cell r="B4777">
            <v>42611</v>
          </cell>
          <cell r="C4777" t="str">
            <v>MARC MOREY C-M ROUGE 2019 75X6</v>
          </cell>
          <cell r="D4777" t="str">
            <v>Chassagne-Montrachet Rouge Domaine Marc Morey 2019</v>
          </cell>
          <cell r="E4777" t="str">
            <v>EA</v>
          </cell>
          <cell r="F4777">
            <v>6</v>
          </cell>
          <cell r="G4777" t="str">
            <v>75 cl x 6</v>
          </cell>
          <cell r="H4777" t="str">
            <v>U</v>
          </cell>
          <cell r="I4777" t="str">
            <v>France</v>
          </cell>
          <cell r="J4777" t="str">
            <v>France</v>
          </cell>
          <cell r="K4777" t="str">
            <v>Burgundy</v>
          </cell>
          <cell r="L4777" t="str">
            <v>Still Red</v>
          </cell>
          <cell r="M4777" t="str">
            <v>Best</v>
          </cell>
          <cell r="N4777">
            <v>14.4739</v>
          </cell>
          <cell r="O4777">
            <v>2.6718999999999999</v>
          </cell>
        </row>
        <row r="4778">
          <cell r="B4778">
            <v>42982</v>
          </cell>
          <cell r="C4778" t="str">
            <v>MARC MOREY C-M ROUGE 2020 75X6</v>
          </cell>
          <cell r="D4778" t="str">
            <v>Chassagne-Montrachet Rouge Domaine Marc Morey 2020</v>
          </cell>
          <cell r="E4778" t="str">
            <v>EA</v>
          </cell>
          <cell r="F4778">
            <v>6</v>
          </cell>
          <cell r="G4778" t="str">
            <v>75 cl x 6</v>
          </cell>
          <cell r="H4778" t="str">
            <v>U</v>
          </cell>
          <cell r="I4778" t="str">
            <v>France</v>
          </cell>
          <cell r="J4778" t="str">
            <v>France</v>
          </cell>
          <cell r="K4778" t="str">
            <v>Burgundy</v>
          </cell>
          <cell r="L4778" t="str">
            <v>Still Red</v>
          </cell>
          <cell r="M4778" t="str">
            <v>Best</v>
          </cell>
          <cell r="N4778">
            <v>17.1433</v>
          </cell>
          <cell r="O4778">
            <v>2.6718999999999999</v>
          </cell>
        </row>
        <row r="4779">
          <cell r="B4779">
            <v>45300</v>
          </cell>
          <cell r="C4779" t="str">
            <v>MARC MOREY C-M ROUGE 21 75X6</v>
          </cell>
          <cell r="D4779" t="str">
            <v>Chassagne-Montrachet Rouge Domaine Marc Morey 2021</v>
          </cell>
          <cell r="E4779" t="str">
            <v>EA</v>
          </cell>
          <cell r="F4779">
            <v>6</v>
          </cell>
          <cell r="G4779" t="str">
            <v>75 cl x 6</v>
          </cell>
          <cell r="H4779" t="str">
            <v>S</v>
          </cell>
          <cell r="I4779" t="str">
            <v>France</v>
          </cell>
          <cell r="J4779" t="str">
            <v>France</v>
          </cell>
          <cell r="K4779" t="str">
            <v>Burgundy</v>
          </cell>
          <cell r="L4779" t="str">
            <v>Still Red</v>
          </cell>
          <cell r="M4779" t="str">
            <v>Best</v>
          </cell>
          <cell r="N4779">
            <v>20.915199999999999</v>
          </cell>
          <cell r="O4779">
            <v>2.6718999999999999</v>
          </cell>
        </row>
        <row r="4780">
          <cell r="B4780">
            <v>45303</v>
          </cell>
          <cell r="C4780" t="str">
            <v>FW M MOREY P-M PUC 1ER 21 75X6</v>
          </cell>
          <cell r="D4780" t="str">
            <v>Puligny Montrachet 1er Cru Pucelles Domaine Marc Morey 2021</v>
          </cell>
          <cell r="E4780" t="str">
            <v>EA</v>
          </cell>
          <cell r="F4780">
            <v>6</v>
          </cell>
          <cell r="G4780" t="str">
            <v>75 cl x 6</v>
          </cell>
          <cell r="H4780" t="str">
            <v>S</v>
          </cell>
          <cell r="I4780" t="str">
            <v>France</v>
          </cell>
          <cell r="J4780" t="str">
            <v>France</v>
          </cell>
          <cell r="K4780" t="str">
            <v>Burgundy</v>
          </cell>
          <cell r="L4780" t="str">
            <v>Still White</v>
          </cell>
          <cell r="M4780" t="str">
            <v>Fine Wine</v>
          </cell>
          <cell r="N4780">
            <v>63.809899999999999</v>
          </cell>
          <cell r="O4780">
            <v>2.6718999999999999</v>
          </cell>
        </row>
        <row r="4781">
          <cell r="B4781">
            <v>45304</v>
          </cell>
          <cell r="C4781" t="str">
            <v>FW M MOREY P-M PUC 1ER 20 75X6</v>
          </cell>
          <cell r="D4781" t="str">
            <v>Puligny Montrachet 1er Cru Pucelles Domaine Marc Morey 2020</v>
          </cell>
          <cell r="E4781" t="str">
            <v>EA</v>
          </cell>
          <cell r="F4781">
            <v>6</v>
          </cell>
          <cell r="G4781" t="str">
            <v>75 cl x 6</v>
          </cell>
          <cell r="H4781" t="str">
            <v>S</v>
          </cell>
          <cell r="I4781" t="str">
            <v>France</v>
          </cell>
          <cell r="J4781" t="str">
            <v>France</v>
          </cell>
          <cell r="K4781" t="str">
            <v>Burgundy</v>
          </cell>
          <cell r="L4781" t="str">
            <v>Still White</v>
          </cell>
          <cell r="M4781" t="str">
            <v>Fine Wine</v>
          </cell>
          <cell r="N4781">
            <v>52.669600000000003</v>
          </cell>
          <cell r="O4781">
            <v>2.6718999999999999</v>
          </cell>
        </row>
        <row r="4782">
          <cell r="B4782">
            <v>45305</v>
          </cell>
          <cell r="C4782" t="str">
            <v>FW M MOREY C-M VIRONDOT21 75X6</v>
          </cell>
          <cell r="D4782" t="str">
            <v>Chassagne-Montrachet 1er Cru Virondot Domaine Marc Morey 2021</v>
          </cell>
          <cell r="E4782" t="str">
            <v>EA</v>
          </cell>
          <cell r="F4782">
            <v>6</v>
          </cell>
          <cell r="G4782" t="str">
            <v>75 cl x 6</v>
          </cell>
          <cell r="H4782" t="str">
            <v>S</v>
          </cell>
          <cell r="I4782" t="str">
            <v>France</v>
          </cell>
          <cell r="J4782" t="str">
            <v>France</v>
          </cell>
          <cell r="K4782" t="str">
            <v>Burgundy</v>
          </cell>
          <cell r="L4782" t="str">
            <v>Still White</v>
          </cell>
          <cell r="M4782" t="str">
            <v>Fine Wine</v>
          </cell>
          <cell r="N4782">
            <v>41.441499999999998</v>
          </cell>
          <cell r="O4782">
            <v>2.6718999999999999</v>
          </cell>
        </row>
        <row r="4783">
          <cell r="B4783">
            <v>45306</v>
          </cell>
          <cell r="C4783" t="str">
            <v>FW M MOREY C-M VIRONDOT20 75X6</v>
          </cell>
          <cell r="D4783" t="str">
            <v>Chassagne-Montrachet 1er Cru Virondot Domaine Marc Morey 2020</v>
          </cell>
          <cell r="E4783" t="str">
            <v>EA</v>
          </cell>
          <cell r="F4783">
            <v>6</v>
          </cell>
          <cell r="G4783" t="str">
            <v>75 cl x 6</v>
          </cell>
          <cell r="H4783" t="str">
            <v>S</v>
          </cell>
          <cell r="I4783" t="str">
            <v>France</v>
          </cell>
          <cell r="J4783" t="str">
            <v>France</v>
          </cell>
          <cell r="K4783" t="str">
            <v>Burgundy</v>
          </cell>
          <cell r="L4783" t="str">
            <v>Still White</v>
          </cell>
          <cell r="M4783" t="str">
            <v>Fine Wine</v>
          </cell>
          <cell r="N4783">
            <v>36.002899999999997</v>
          </cell>
          <cell r="O4783">
            <v>2.6718999999999999</v>
          </cell>
        </row>
        <row r="4784">
          <cell r="B4784">
            <v>45307</v>
          </cell>
          <cell r="C4784" t="str">
            <v>FW M MOREY C-M VIRONDOT19 75X6</v>
          </cell>
          <cell r="D4784" t="str">
            <v>Chassagne-Montrachet 1er Cru Virondot Domaine Marc Morey 2019</v>
          </cell>
          <cell r="E4784" t="str">
            <v>EA</v>
          </cell>
          <cell r="F4784">
            <v>6</v>
          </cell>
          <cell r="G4784" t="str">
            <v>75 cl x 6</v>
          </cell>
          <cell r="H4784" t="str">
            <v>S</v>
          </cell>
          <cell r="I4784" t="str">
            <v>France</v>
          </cell>
          <cell r="J4784" t="str">
            <v>France</v>
          </cell>
          <cell r="K4784" t="str">
            <v>Burgundy</v>
          </cell>
          <cell r="L4784" t="str">
            <v>Still White</v>
          </cell>
          <cell r="M4784" t="str">
            <v>Fine Wine</v>
          </cell>
          <cell r="N4784">
            <v>33.195900000000002</v>
          </cell>
          <cell r="O4784">
            <v>2.6718999999999999</v>
          </cell>
        </row>
        <row r="4785">
          <cell r="B4785">
            <v>45851</v>
          </cell>
          <cell r="C4785" t="str">
            <v>FW M MOREY P-M REFERTS 19 75X6</v>
          </cell>
          <cell r="D4785" t="str">
            <v>Puligny-Montrachet 1er Cru Les Referts Domaine Marc Morey 2019</v>
          </cell>
          <cell r="E4785" t="str">
            <v>EA</v>
          </cell>
          <cell r="F4785">
            <v>6</v>
          </cell>
          <cell r="G4785" t="str">
            <v>75 cl x 6</v>
          </cell>
          <cell r="H4785" t="str">
            <v>S</v>
          </cell>
          <cell r="I4785" t="str">
            <v>France</v>
          </cell>
          <cell r="J4785" t="str">
            <v>France</v>
          </cell>
          <cell r="K4785" t="str">
            <v>Burgundy</v>
          </cell>
          <cell r="L4785" t="str">
            <v>Still White</v>
          </cell>
          <cell r="M4785" t="str">
            <v>Fine Wine</v>
          </cell>
          <cell r="N4785">
            <v>38.957999999999998</v>
          </cell>
          <cell r="O4785">
            <v>2.6718999999999999</v>
          </cell>
        </row>
        <row r="4786">
          <cell r="B4786">
            <v>76159</v>
          </cell>
          <cell r="C4786" t="str">
            <v>FW M MOREY P-M REFERTS 17 75X6</v>
          </cell>
          <cell r="D4786" t="str">
            <v>Puligny-Montrachet 1er Cru Les Referts Domaine Marc Morey 2017</v>
          </cell>
          <cell r="E4786" t="str">
            <v>EA</v>
          </cell>
          <cell r="F4786">
            <v>6</v>
          </cell>
          <cell r="G4786" t="str">
            <v>75 cl x 6</v>
          </cell>
          <cell r="H4786" t="str">
            <v>U</v>
          </cell>
          <cell r="I4786" t="str">
            <v>France</v>
          </cell>
          <cell r="J4786" t="str">
            <v>France</v>
          </cell>
          <cell r="K4786" t="str">
            <v>Burgundy</v>
          </cell>
          <cell r="L4786" t="str">
            <v>Still White</v>
          </cell>
          <cell r="M4786" t="str">
            <v>Fine Wine</v>
          </cell>
          <cell r="N4786">
            <v>33.4512</v>
          </cell>
          <cell r="O4786">
            <v>2.6718999999999999</v>
          </cell>
        </row>
        <row r="4787">
          <cell r="B4787">
            <v>43669</v>
          </cell>
          <cell r="C4787" t="str">
            <v>FW MM BERN AUS** WHT 20 75X6</v>
          </cell>
          <cell r="D4787" t="str">
            <v>Markus Molitor Bernkasteler Lay Auslese ** White Label 75cl 2020</v>
          </cell>
          <cell r="E4787" t="str">
            <v>EA</v>
          </cell>
          <cell r="F4787">
            <v>6</v>
          </cell>
          <cell r="G4787" t="str">
            <v>75 cl x 6</v>
          </cell>
          <cell r="H4787" t="str">
            <v>S</v>
          </cell>
          <cell r="I4787" t="str">
            <v>Germany</v>
          </cell>
          <cell r="J4787" t="str">
            <v>Germany</v>
          </cell>
          <cell r="K4787" t="str">
            <v>Mosel</v>
          </cell>
          <cell r="M4787" t="str">
            <v>Fine Wine</v>
          </cell>
          <cell r="N4787">
            <v>16.727699999999999</v>
          </cell>
          <cell r="O4787">
            <v>2.6718999999999999</v>
          </cell>
        </row>
        <row r="4788">
          <cell r="B4788">
            <v>43670</v>
          </cell>
          <cell r="C4788" t="str">
            <v>MM WEH SON SPAT WHT 20 75X6</v>
          </cell>
          <cell r="D4788" t="str">
            <v>Markus Molitor Wehlener Sonnenuhr Spatlese White Label 2020</v>
          </cell>
          <cell r="E4788" t="str">
            <v>EA</v>
          </cell>
          <cell r="F4788">
            <v>6</v>
          </cell>
          <cell r="G4788" t="str">
            <v>75 cl x 6</v>
          </cell>
          <cell r="H4788" t="str">
            <v>S</v>
          </cell>
          <cell r="I4788" t="str">
            <v>Germany</v>
          </cell>
          <cell r="J4788" t="str">
            <v>Germany</v>
          </cell>
          <cell r="K4788" t="str">
            <v>Mosel</v>
          </cell>
          <cell r="M4788" t="str">
            <v>Fine Wine</v>
          </cell>
          <cell r="N4788">
            <v>10.777799999999999</v>
          </cell>
          <cell r="O4788">
            <v>2.6718999999999999</v>
          </cell>
        </row>
        <row r="4789">
          <cell r="B4789">
            <v>75028</v>
          </cell>
          <cell r="C4789" t="str">
            <v>MM WEH KLO PINOT B 18 75X6</v>
          </cell>
          <cell r="D4789" t="str">
            <v>Markus Molitor Wehlener Klosterberg Pinot Blanc *** 2018</v>
          </cell>
          <cell r="E4789" t="str">
            <v>EA</v>
          </cell>
          <cell r="F4789">
            <v>6</v>
          </cell>
          <cell r="G4789" t="str">
            <v>75 cl x 6</v>
          </cell>
          <cell r="H4789" t="str">
            <v>U</v>
          </cell>
          <cell r="I4789" t="str">
            <v>Germany</v>
          </cell>
          <cell r="J4789" t="str">
            <v>Germany</v>
          </cell>
          <cell r="K4789" t="str">
            <v>Mosel</v>
          </cell>
          <cell r="M4789" t="str">
            <v>Best</v>
          </cell>
          <cell r="N4789">
            <v>20.3508</v>
          </cell>
          <cell r="O4789">
            <v>2.6718999999999999</v>
          </cell>
        </row>
        <row r="4790">
          <cell r="B4790">
            <v>7401816</v>
          </cell>
          <cell r="C4790" t="str">
            <v>MOLITOR URZ WURZ SPAT 16 75X6</v>
          </cell>
          <cell r="D4790" t="str">
            <v>Markus Molitor Urziger Wurzgarten Spatlese 2016 White Cap</v>
          </cell>
          <cell r="E4790" t="str">
            <v>EA</v>
          </cell>
          <cell r="F4790">
            <v>6</v>
          </cell>
          <cell r="G4790" t="str">
            <v>75 cl x 6</v>
          </cell>
          <cell r="H4790" t="str">
            <v>U</v>
          </cell>
          <cell r="I4790" t="str">
            <v>Germany</v>
          </cell>
          <cell r="J4790" t="str">
            <v>Germany</v>
          </cell>
          <cell r="K4790" t="str">
            <v>Mosel</v>
          </cell>
          <cell r="L4790" t="str">
            <v>Still White</v>
          </cell>
          <cell r="M4790" t="str">
            <v>Better</v>
          </cell>
          <cell r="N4790">
            <v>9.6396999999999995</v>
          </cell>
          <cell r="O4790">
            <v>2.3513000000000002</v>
          </cell>
        </row>
        <row r="4791">
          <cell r="B4791">
            <v>7401818</v>
          </cell>
          <cell r="C4791" t="str">
            <v>MOLITOR URZ WURZ SPAT 18 75X6</v>
          </cell>
          <cell r="D4791" t="str">
            <v>Markus Molitor Urziger Wurzgarten Spatlese 2018 White Cap</v>
          </cell>
          <cell r="E4791" t="str">
            <v>EA</v>
          </cell>
          <cell r="F4791">
            <v>6</v>
          </cell>
          <cell r="G4791" t="str">
            <v>75 cl x 6</v>
          </cell>
          <cell r="H4791" t="str">
            <v>S</v>
          </cell>
          <cell r="I4791" t="str">
            <v>Germany</v>
          </cell>
          <cell r="J4791" t="str">
            <v>Germany</v>
          </cell>
          <cell r="K4791" t="str">
            <v>Mosel</v>
          </cell>
          <cell r="L4791" t="str">
            <v>Still White</v>
          </cell>
          <cell r="M4791" t="str">
            <v>Better</v>
          </cell>
          <cell r="N4791">
            <v>10.2272</v>
          </cell>
          <cell r="O4791">
            <v>2.6718999999999999</v>
          </cell>
        </row>
        <row r="4792">
          <cell r="B4792">
            <v>7401820</v>
          </cell>
          <cell r="C4792" t="str">
            <v>MOLITOR URZ WURZ SPAT 20 75X6</v>
          </cell>
          <cell r="D4792" t="str">
            <v>Markus Molitor Urziger Wurzgarten Spatlese 2020 White Cap</v>
          </cell>
          <cell r="E4792" t="str">
            <v>EA</v>
          </cell>
          <cell r="F4792">
            <v>6</v>
          </cell>
          <cell r="G4792" t="str">
            <v>75 cl x 6</v>
          </cell>
          <cell r="H4792" t="str">
            <v>S</v>
          </cell>
          <cell r="I4792" t="str">
            <v>Germany</v>
          </cell>
          <cell r="J4792" t="str">
            <v>Germany</v>
          </cell>
          <cell r="K4792" t="str">
            <v>Mosel</v>
          </cell>
          <cell r="L4792" t="str">
            <v>Still White</v>
          </cell>
          <cell r="M4792" t="str">
            <v>Better</v>
          </cell>
          <cell r="N4792">
            <v>10.2272</v>
          </cell>
          <cell r="O4792">
            <v>2.3513000000000002</v>
          </cell>
        </row>
        <row r="4793">
          <cell r="B4793">
            <v>7607118</v>
          </cell>
          <cell r="C4793" t="str">
            <v>MM ALTE REBEN WHITE 18 75X6</v>
          </cell>
          <cell r="D4793" t="str">
            <v>Markus Molitor Riesling Alte Reben 2018</v>
          </cell>
          <cell r="E4793" t="str">
            <v>EA</v>
          </cell>
          <cell r="F4793">
            <v>6</v>
          </cell>
          <cell r="G4793" t="str">
            <v>75 cl x 6</v>
          </cell>
          <cell r="H4793" t="str">
            <v>U</v>
          </cell>
          <cell r="I4793" t="str">
            <v>Germany</v>
          </cell>
          <cell r="J4793" t="str">
            <v>Germany</v>
          </cell>
          <cell r="K4793" t="str">
            <v>Mosel</v>
          </cell>
          <cell r="M4793" t="str">
            <v>Better</v>
          </cell>
          <cell r="N4793">
            <v>8.7964000000000002</v>
          </cell>
          <cell r="O4793">
            <v>2.6718999999999999</v>
          </cell>
        </row>
        <row r="4794">
          <cell r="B4794">
            <v>7607121</v>
          </cell>
          <cell r="C4794" t="str">
            <v>MM ALTE REBEN WHITE 21 75X6</v>
          </cell>
          <cell r="D4794" t="str">
            <v>Markus Molitor Riesling Alte Reben 2021</v>
          </cell>
          <cell r="E4794" t="str">
            <v>EA</v>
          </cell>
          <cell r="F4794">
            <v>6</v>
          </cell>
          <cell r="G4794" t="str">
            <v>75 cl x 6</v>
          </cell>
          <cell r="H4794" t="str">
            <v>S</v>
          </cell>
          <cell r="I4794" t="str">
            <v>Germany</v>
          </cell>
          <cell r="J4794" t="str">
            <v>Germany</v>
          </cell>
          <cell r="K4794" t="str">
            <v>Mosel</v>
          </cell>
          <cell r="M4794" t="str">
            <v>Better</v>
          </cell>
          <cell r="N4794">
            <v>8.8237000000000005</v>
          </cell>
          <cell r="O4794">
            <v>2.6718999999999999</v>
          </cell>
        </row>
        <row r="4795">
          <cell r="B4795">
            <v>71204</v>
          </cell>
          <cell r="C4795" t="str">
            <v>FW MM ZELT SON TBA 13 3X37.5</v>
          </cell>
          <cell r="D4795" t="str">
            <v>Markus Molitor Zeltinger Sonnenuhr Trockenbeerenauslese 2013</v>
          </cell>
          <cell r="E4795" t="str">
            <v>EA</v>
          </cell>
          <cell r="F4795">
            <v>3</v>
          </cell>
          <cell r="G4795" t="str">
            <v>37.5cl x 3</v>
          </cell>
          <cell r="H4795" t="str">
            <v>Z</v>
          </cell>
          <cell r="I4795" t="str">
            <v>Germany</v>
          </cell>
          <cell r="J4795" t="str">
            <v>Germany</v>
          </cell>
          <cell r="K4795" t="str">
            <v>Mosel</v>
          </cell>
          <cell r="L4795" t="str">
            <v>Still White</v>
          </cell>
          <cell r="M4795" t="str">
            <v>Fine Wine</v>
          </cell>
          <cell r="N4795">
            <v>96.128500000000003</v>
          </cell>
          <cell r="O4795">
            <v>1.3359000000000001</v>
          </cell>
        </row>
        <row r="4796">
          <cell r="B4796">
            <v>44181</v>
          </cell>
          <cell r="C4796" t="str">
            <v>LFE RESERVA PINOT NOIR 19 75X6</v>
          </cell>
          <cell r="D4796" t="str">
            <v>LFE Reserva Pinot Noir 2019</v>
          </cell>
          <cell r="E4796" t="str">
            <v>EA</v>
          </cell>
          <cell r="F4796">
            <v>6</v>
          </cell>
          <cell r="G4796" t="str">
            <v>75 cl x 6</v>
          </cell>
          <cell r="H4796" t="str">
            <v>U</v>
          </cell>
          <cell r="I4796" t="str">
            <v>Chile</v>
          </cell>
          <cell r="J4796" t="str">
            <v>Chile</v>
          </cell>
          <cell r="K4796" t="str">
            <v>Leyda Valley</v>
          </cell>
          <cell r="M4796" t="str">
            <v>Good</v>
          </cell>
          <cell r="N4796">
            <v>2.2195999999999998</v>
          </cell>
          <cell r="O4796">
            <v>2.6718999999999999</v>
          </cell>
        </row>
        <row r="4797">
          <cell r="B4797">
            <v>73688</v>
          </cell>
          <cell r="C4797" t="str">
            <v>LFE RESERVA PINOT NOIR 18 75X6</v>
          </cell>
          <cell r="D4797" t="str">
            <v>LFE Reserva Pinot Noir 2018</v>
          </cell>
          <cell r="E4797" t="str">
            <v>EA</v>
          </cell>
          <cell r="F4797">
            <v>6</v>
          </cell>
          <cell r="G4797" t="str">
            <v>75 cl x 6</v>
          </cell>
          <cell r="H4797" t="str">
            <v>U</v>
          </cell>
          <cell r="I4797" t="str">
            <v>Chile</v>
          </cell>
          <cell r="J4797" t="str">
            <v>Chile</v>
          </cell>
          <cell r="K4797" t="str">
            <v>Leyda Valley</v>
          </cell>
          <cell r="L4797" t="str">
            <v>Still White</v>
          </cell>
          <cell r="M4797" t="str">
            <v>Good</v>
          </cell>
          <cell r="N4797">
            <v>2.1922999999999999</v>
          </cell>
          <cell r="O4797">
            <v>2.6718999999999999</v>
          </cell>
        </row>
        <row r="4798">
          <cell r="B4798">
            <v>69711</v>
          </cell>
          <cell r="C4798" t="str">
            <v>MIRADOR NAVAJAS RSRVA 75X12</v>
          </cell>
          <cell r="D4798" t="str">
            <v>Mirador Navajas Reserva</v>
          </cell>
          <cell r="E4798" t="str">
            <v>EA</v>
          </cell>
          <cell r="F4798">
            <v>12</v>
          </cell>
          <cell r="G4798" t="str">
            <v>75 cl x 12</v>
          </cell>
          <cell r="H4798" t="str">
            <v>S</v>
          </cell>
          <cell r="I4798" t="str">
            <v>Spain</v>
          </cell>
          <cell r="J4798" t="str">
            <v>Spain</v>
          </cell>
          <cell r="K4798" t="str">
            <v>Rioja</v>
          </cell>
          <cell r="M4798" t="str">
            <v>Price Fighter</v>
          </cell>
          <cell r="N4798">
            <v>1.8032999999999999</v>
          </cell>
          <cell r="O4798">
            <v>2.6718999999999999</v>
          </cell>
        </row>
        <row r="4799">
          <cell r="B4799">
            <v>73316</v>
          </cell>
          <cell r="C4799" t="str">
            <v>SIRIO TREBBIANO DOC 75X12</v>
          </cell>
          <cell r="D4799" t="str">
            <v>Sirio Trebbiano d'Abruzzo DOC</v>
          </cell>
          <cell r="E4799" t="str">
            <v>EA</v>
          </cell>
          <cell r="F4799">
            <v>12</v>
          </cell>
          <cell r="G4799" t="str">
            <v>75 cl x 12</v>
          </cell>
          <cell r="H4799" t="str">
            <v>U</v>
          </cell>
          <cell r="I4799" t="str">
            <v>Italy</v>
          </cell>
          <cell r="J4799" t="str">
            <v>Italy</v>
          </cell>
          <cell r="K4799" t="str">
            <v>Abruzzo</v>
          </cell>
          <cell r="L4799" t="str">
            <v>Still White</v>
          </cell>
          <cell r="M4799" t="str">
            <v>Good</v>
          </cell>
          <cell r="N4799">
            <v>2.5550999999999999</v>
          </cell>
          <cell r="O4799">
            <v>2.6718999999999999</v>
          </cell>
        </row>
        <row r="4800">
          <cell r="B4800">
            <v>73317</v>
          </cell>
          <cell r="C4800" t="str">
            <v>SIRIO CERASUOLO DOC 75X12</v>
          </cell>
          <cell r="D4800" t="str">
            <v>Sirio Montepulciano d'Abruzzo Cerasuolo DOC</v>
          </cell>
          <cell r="E4800" t="str">
            <v>EA</v>
          </cell>
          <cell r="F4800">
            <v>12</v>
          </cell>
          <cell r="G4800" t="str">
            <v>75 cl x 12</v>
          </cell>
          <cell r="H4800" t="str">
            <v>U</v>
          </cell>
          <cell r="I4800" t="str">
            <v>Italy</v>
          </cell>
          <cell r="J4800" t="str">
            <v>Italy</v>
          </cell>
          <cell r="K4800" t="str">
            <v>Abruzzo</v>
          </cell>
          <cell r="L4800" t="str">
            <v>Still Rose</v>
          </cell>
          <cell r="M4800" t="str">
            <v>Good</v>
          </cell>
          <cell r="N4800">
            <v>2.5655999999999999</v>
          </cell>
          <cell r="O4800">
            <v>2.6718999999999999</v>
          </cell>
        </row>
        <row r="4801">
          <cell r="B4801">
            <v>73748</v>
          </cell>
          <cell r="C4801" t="str">
            <v>SIRIO MONTEPULCIANO 75X12</v>
          </cell>
          <cell r="D4801" t="str">
            <v>Sirio Montepulciano d'Abruzzo DOC</v>
          </cell>
          <cell r="E4801" t="str">
            <v>EA</v>
          </cell>
          <cell r="F4801">
            <v>12</v>
          </cell>
          <cell r="G4801" t="str">
            <v>75 cl x 12</v>
          </cell>
          <cell r="H4801" t="str">
            <v>U</v>
          </cell>
          <cell r="I4801" t="str">
            <v>Italy</v>
          </cell>
          <cell r="J4801" t="str">
            <v>Italy</v>
          </cell>
          <cell r="K4801" t="str">
            <v>Abruzzo</v>
          </cell>
          <cell r="L4801" t="str">
            <v>Still Red</v>
          </cell>
          <cell r="M4801" t="str">
            <v>Good</v>
          </cell>
          <cell r="N4801">
            <v>2.7751000000000001</v>
          </cell>
          <cell r="O4801">
            <v>2.6718999999999999</v>
          </cell>
        </row>
        <row r="4802">
          <cell r="B4802">
            <v>73319</v>
          </cell>
          <cell r="C4802" t="str">
            <v>ESCOL RISERVA DOCG 13 75X6</v>
          </cell>
          <cell r="D4802" t="str">
            <v>ESCOL RISERVA Montepulciano d'Abruzzo Colline Teramane DOCG 2013</v>
          </cell>
          <cell r="E4802" t="str">
            <v>EA</v>
          </cell>
          <cell r="F4802">
            <v>6</v>
          </cell>
          <cell r="G4802" t="str">
            <v>75 cl x 6</v>
          </cell>
          <cell r="H4802" t="str">
            <v>U</v>
          </cell>
          <cell r="I4802" t="str">
            <v>Italy</v>
          </cell>
          <cell r="J4802" t="str">
            <v>Italy</v>
          </cell>
          <cell r="K4802" t="str">
            <v>Abruzzo</v>
          </cell>
          <cell r="L4802" t="str">
            <v>Still Red</v>
          </cell>
          <cell r="M4802" t="str">
            <v>Best</v>
          </cell>
          <cell r="N4802">
            <v>13.6517</v>
          </cell>
          <cell r="O4802">
            <v>2.6718999999999999</v>
          </cell>
        </row>
        <row r="4803">
          <cell r="B4803">
            <v>73763</v>
          </cell>
          <cell r="C4803" t="str">
            <v>FLEUR AUBIERS MEDOC 16 75X6</v>
          </cell>
          <cell r="D4803" t="str">
            <v>Chateau Fleur des Aubiers Medoc Cru Bourgeois 2016</v>
          </cell>
          <cell r="E4803" t="str">
            <v>EA</v>
          </cell>
          <cell r="F4803">
            <v>6</v>
          </cell>
          <cell r="G4803" t="str">
            <v>75 cl x 6</v>
          </cell>
          <cell r="H4803" t="str">
            <v>S</v>
          </cell>
          <cell r="I4803" t="str">
            <v>France</v>
          </cell>
          <cell r="J4803" t="str">
            <v>France</v>
          </cell>
          <cell r="K4803" t="str">
            <v>Bordeaux</v>
          </cell>
          <cell r="L4803" t="str">
            <v>Still Red</v>
          </cell>
          <cell r="M4803" t="str">
            <v>Good</v>
          </cell>
          <cell r="N4803">
            <v>4.2309999999999999</v>
          </cell>
          <cell r="O4803">
            <v>2.6718999999999999</v>
          </cell>
        </row>
        <row r="4804">
          <cell r="B4804">
            <v>76233</v>
          </cell>
          <cell r="C4804" t="str">
            <v>FW MARJOSSE HIRONDELLE 19 75X6</v>
          </cell>
          <cell r="D4804" t="str">
            <v>Anthologie de Marjosse Cuvee Hirondelle Muscatelle 2019</v>
          </cell>
          <cell r="E4804" t="str">
            <v>EA</v>
          </cell>
          <cell r="F4804">
            <v>6</v>
          </cell>
          <cell r="G4804" t="str">
            <v>75 cl x 6</v>
          </cell>
          <cell r="H4804" t="str">
            <v>S</v>
          </cell>
          <cell r="I4804" t="str">
            <v>France</v>
          </cell>
          <cell r="J4804" t="str">
            <v>France</v>
          </cell>
          <cell r="K4804" t="str">
            <v>France</v>
          </cell>
          <cell r="L4804" t="str">
            <v>Still White</v>
          </cell>
          <cell r="M4804" t="str">
            <v>Fine Wine</v>
          </cell>
          <cell r="N4804">
            <v>12.376300000000001</v>
          </cell>
          <cell r="O4804">
            <v>2.6718999999999999</v>
          </cell>
        </row>
        <row r="4805">
          <cell r="B4805">
            <v>76234</v>
          </cell>
          <cell r="C4805" t="str">
            <v>FW MARJOSSE GROS BEC 19 75X6</v>
          </cell>
          <cell r="D4805" t="str">
            <v>Anthologie de Marjosse Cuvee Gros Bec Malbec 2019</v>
          </cell>
          <cell r="E4805" t="str">
            <v>EA</v>
          </cell>
          <cell r="F4805">
            <v>6</v>
          </cell>
          <cell r="G4805" t="str">
            <v>75 cl x 6</v>
          </cell>
          <cell r="H4805" t="str">
            <v>S</v>
          </cell>
          <cell r="I4805" t="str">
            <v>France</v>
          </cell>
          <cell r="J4805" t="str">
            <v>France</v>
          </cell>
          <cell r="K4805" t="str">
            <v>France</v>
          </cell>
          <cell r="L4805" t="str">
            <v>Still Red</v>
          </cell>
          <cell r="M4805" t="str">
            <v>Fine Wine</v>
          </cell>
          <cell r="N4805">
            <v>12.376300000000001</v>
          </cell>
          <cell r="O4805">
            <v>2.6718999999999999</v>
          </cell>
        </row>
        <row r="4806">
          <cell r="B4806">
            <v>76235</v>
          </cell>
          <cell r="C4806" t="str">
            <v>FW MARJOSSE CHARDONNERE19 75X6</v>
          </cell>
          <cell r="D4806" t="str">
            <v>Anthologie de Marjosse Cuvee Chardonneret Chardonnay 2019</v>
          </cell>
          <cell r="E4806" t="str">
            <v>EA</v>
          </cell>
          <cell r="F4806">
            <v>6</v>
          </cell>
          <cell r="G4806" t="str">
            <v>75 cl x 6</v>
          </cell>
          <cell r="H4806" t="str">
            <v>S</v>
          </cell>
          <cell r="I4806" t="str">
            <v>France</v>
          </cell>
          <cell r="J4806" t="str">
            <v>France</v>
          </cell>
          <cell r="K4806" t="str">
            <v>France</v>
          </cell>
          <cell r="L4806" t="str">
            <v>Still White</v>
          </cell>
          <cell r="M4806" t="str">
            <v>Fine Wine</v>
          </cell>
          <cell r="N4806">
            <v>12.376300000000001</v>
          </cell>
          <cell r="O4806">
            <v>2.6718999999999999</v>
          </cell>
        </row>
        <row r="4807">
          <cell r="B4807">
            <v>76236</v>
          </cell>
          <cell r="C4807" t="str">
            <v>MARJOSSE TRUFFIERS 18 75X6</v>
          </cell>
          <cell r="D4807" t="str">
            <v>Anthologie de Marjosse Cuvee Les Truffiers Merlot 2018</v>
          </cell>
          <cell r="E4807" t="str">
            <v>EA</v>
          </cell>
          <cell r="F4807">
            <v>6</v>
          </cell>
          <cell r="G4807" t="str">
            <v>75 cl x 6</v>
          </cell>
          <cell r="H4807" t="str">
            <v>S</v>
          </cell>
          <cell r="I4807" t="str">
            <v>France</v>
          </cell>
          <cell r="J4807" t="str">
            <v>France</v>
          </cell>
          <cell r="K4807" t="str">
            <v>France</v>
          </cell>
          <cell r="L4807" t="str">
            <v>Still Red</v>
          </cell>
          <cell r="M4807" t="str">
            <v>Fine Wine</v>
          </cell>
          <cell r="N4807">
            <v>10.676299999999999</v>
          </cell>
          <cell r="O4807">
            <v>3.2063000000000001</v>
          </cell>
        </row>
        <row r="4808">
          <cell r="B4808">
            <v>76237</v>
          </cell>
          <cell r="C4808" t="str">
            <v>FW CH MARJOSSE ROUGE 18 75X6</v>
          </cell>
          <cell r="D4808" t="str">
            <v>Chateau Marjosse Bordeaux Rouge 2018</v>
          </cell>
          <cell r="E4808" t="str">
            <v>EA</v>
          </cell>
          <cell r="F4808">
            <v>6</v>
          </cell>
          <cell r="G4808" t="str">
            <v>75 cl x 6</v>
          </cell>
          <cell r="H4808" t="str">
            <v>S</v>
          </cell>
          <cell r="I4808" t="str">
            <v>France</v>
          </cell>
          <cell r="J4808" t="str">
            <v>France</v>
          </cell>
          <cell r="K4808" t="str">
            <v>France</v>
          </cell>
          <cell r="L4808" t="str">
            <v>Still Red</v>
          </cell>
          <cell r="M4808" t="str">
            <v>Fine Wine</v>
          </cell>
          <cell r="N4808">
            <v>5.6615000000000002</v>
          </cell>
          <cell r="O4808">
            <v>2.6718999999999999</v>
          </cell>
        </row>
        <row r="4809">
          <cell r="B4809">
            <v>76238</v>
          </cell>
          <cell r="C4809" t="str">
            <v>FW CH MARJOSSE BLANC 20 75X6</v>
          </cell>
          <cell r="D4809" t="str">
            <v>Chateau Marjosse Bordeaux Blanc 2020</v>
          </cell>
          <cell r="E4809" t="str">
            <v>EA</v>
          </cell>
          <cell r="F4809">
            <v>6</v>
          </cell>
          <cell r="G4809" t="str">
            <v>75 cl x 6</v>
          </cell>
          <cell r="H4809" t="str">
            <v>U</v>
          </cell>
          <cell r="I4809" t="str">
            <v>France</v>
          </cell>
          <cell r="J4809" t="str">
            <v>France</v>
          </cell>
          <cell r="K4809" t="str">
            <v>France</v>
          </cell>
          <cell r="L4809" t="str">
            <v>Still Red</v>
          </cell>
          <cell r="M4809" t="str">
            <v>Fine Wine</v>
          </cell>
          <cell r="N4809">
            <v>5.2092000000000001</v>
          </cell>
          <cell r="O4809">
            <v>2.6718999999999999</v>
          </cell>
        </row>
        <row r="4810">
          <cell r="B4810">
            <v>36893</v>
          </cell>
          <cell r="C4810" t="str">
            <v>BAY OF FIRES SAUV BLANC 75x6</v>
          </cell>
          <cell r="D4810" t="str">
            <v>Bay of Fires Sauvignon Blanc, Tasmania</v>
          </cell>
          <cell r="E4810" t="str">
            <v>EA</v>
          </cell>
          <cell r="F4810">
            <v>6</v>
          </cell>
          <cell r="G4810" t="str">
            <v>75 cl x 6</v>
          </cell>
          <cell r="H4810" t="str">
            <v>U</v>
          </cell>
          <cell r="I4810" t="str">
            <v>Australia</v>
          </cell>
          <cell r="J4810" t="str">
            <v>Australia</v>
          </cell>
          <cell r="K4810" t="str">
            <v>Tasmania</v>
          </cell>
          <cell r="L4810" t="str">
            <v>Still White</v>
          </cell>
          <cell r="M4810" t="str">
            <v>Better</v>
          </cell>
          <cell r="N4810">
            <v>5.9081999999999999</v>
          </cell>
          <cell r="O4810">
            <v>2.6718999999999999</v>
          </cell>
        </row>
        <row r="4811">
          <cell r="B4811">
            <v>44903</v>
          </cell>
          <cell r="C4811" t="str">
            <v>MOUTON ROTHSCHILD 95 75X6</v>
          </cell>
          <cell r="D4811" t="str">
            <v>Chateau Mouton Rothschild 1995</v>
          </cell>
          <cell r="E4811" t="str">
            <v>EA</v>
          </cell>
          <cell r="F4811">
            <v>6</v>
          </cell>
          <cell r="G4811" t="str">
            <v>75 cl x 6</v>
          </cell>
          <cell r="H4811" t="str">
            <v>U</v>
          </cell>
          <cell r="I4811" t="str">
            <v>France</v>
          </cell>
          <cell r="J4811" t="str">
            <v>France</v>
          </cell>
          <cell r="K4811" t="str">
            <v>Bordeaux</v>
          </cell>
          <cell r="L4811" t="str">
            <v>Still Red</v>
          </cell>
          <cell r="M4811" t="str">
            <v>Fine Wine</v>
          </cell>
          <cell r="N4811">
            <v>605.73990000000003</v>
          </cell>
          <cell r="O4811">
            <v>2.6718999999999999</v>
          </cell>
        </row>
        <row r="4812">
          <cell r="B4812">
            <v>44904</v>
          </cell>
          <cell r="C4812" t="str">
            <v>MOUTON ROTHSCHILD 89 75X6</v>
          </cell>
          <cell r="D4812" t="str">
            <v>Chateau Mouton Rothschild 1989</v>
          </cell>
          <cell r="E4812" t="str">
            <v>EA</v>
          </cell>
          <cell r="F4812">
            <v>6</v>
          </cell>
          <cell r="G4812" t="str">
            <v>75 cl x 6</v>
          </cell>
          <cell r="H4812" t="str">
            <v>U</v>
          </cell>
          <cell r="I4812" t="str">
            <v>France</v>
          </cell>
          <cell r="J4812" t="str">
            <v>France</v>
          </cell>
          <cell r="K4812" t="str">
            <v>Bordeaux</v>
          </cell>
          <cell r="L4812" t="str">
            <v>Still Red</v>
          </cell>
          <cell r="M4812" t="str">
            <v>Fine Wine</v>
          </cell>
          <cell r="N4812">
            <v>807.49659999999994</v>
          </cell>
          <cell r="O4812">
            <v>2.6718999999999999</v>
          </cell>
        </row>
        <row r="4813">
          <cell r="B4813">
            <v>44905</v>
          </cell>
          <cell r="C4813" t="str">
            <v>MOUTON ROTHSCHILD 11 75X6</v>
          </cell>
          <cell r="D4813" t="str">
            <v>Chateau Mouton Rothschild 2011</v>
          </cell>
          <cell r="E4813" t="str">
            <v>EA</v>
          </cell>
          <cell r="F4813">
            <v>6</v>
          </cell>
          <cell r="G4813" t="str">
            <v>75 cl x 6</v>
          </cell>
          <cell r="H4813" t="str">
            <v>U</v>
          </cell>
          <cell r="I4813" t="str">
            <v>France</v>
          </cell>
          <cell r="J4813" t="str">
            <v>France</v>
          </cell>
          <cell r="K4813" t="str">
            <v>Bordeaux</v>
          </cell>
          <cell r="L4813" t="str">
            <v>Still Red</v>
          </cell>
          <cell r="M4813" t="str">
            <v>Fine Wine</v>
          </cell>
          <cell r="N4813">
            <v>403.98540000000003</v>
          </cell>
          <cell r="O4813">
            <v>2.6718999999999999</v>
          </cell>
        </row>
        <row r="4814">
          <cell r="B4814">
            <v>44906</v>
          </cell>
          <cell r="C4814" t="str">
            <v>MOUTON ROTHSCHILD 05 75X6</v>
          </cell>
          <cell r="D4814" t="str">
            <v>Chateau Mouton Rothschild 2005</v>
          </cell>
          <cell r="E4814" t="str">
            <v>EA</v>
          </cell>
          <cell r="F4814">
            <v>6</v>
          </cell>
          <cell r="G4814" t="str">
            <v>75 cl x 6</v>
          </cell>
          <cell r="H4814" t="str">
            <v>U</v>
          </cell>
          <cell r="I4814" t="str">
            <v>France</v>
          </cell>
          <cell r="J4814" t="str">
            <v>France</v>
          </cell>
          <cell r="K4814" t="str">
            <v>Bordeaux</v>
          </cell>
          <cell r="L4814" t="str">
            <v>Still Red</v>
          </cell>
          <cell r="M4814" t="str">
            <v>Fine Wine</v>
          </cell>
          <cell r="N4814">
            <v>605.73979999999995</v>
          </cell>
          <cell r="O4814">
            <v>2.6718999999999999</v>
          </cell>
        </row>
        <row r="4815">
          <cell r="B4815">
            <v>44907</v>
          </cell>
          <cell r="C4815" t="str">
            <v>FW MOUTON ROTHSCHILD 03 75X6</v>
          </cell>
          <cell r="D4815" t="str">
            <v>Chateau Mouton Rothschild 2003</v>
          </cell>
          <cell r="E4815" t="str">
            <v>EA</v>
          </cell>
          <cell r="F4815">
            <v>6</v>
          </cell>
          <cell r="G4815" t="str">
            <v>75 cl x 6</v>
          </cell>
          <cell r="H4815" t="str">
            <v>U</v>
          </cell>
          <cell r="I4815" t="str">
            <v>France</v>
          </cell>
          <cell r="J4815" t="str">
            <v>France</v>
          </cell>
          <cell r="K4815" t="str">
            <v>Bordeaux</v>
          </cell>
          <cell r="L4815" t="str">
            <v>Still Red</v>
          </cell>
          <cell r="M4815" t="str">
            <v>Fine Wine</v>
          </cell>
          <cell r="N4815">
            <v>504.86259999999999</v>
          </cell>
          <cell r="O4815">
            <v>2.6718999999999999</v>
          </cell>
        </row>
        <row r="4816">
          <cell r="B4816">
            <v>45442</v>
          </cell>
          <cell r="C4816" t="str">
            <v>MOUTON ROTHSCHILD 06 75X6</v>
          </cell>
          <cell r="D4816" t="str">
            <v>Chateau Mouton Rothschild 2006</v>
          </cell>
          <cell r="E4816" t="str">
            <v>EA</v>
          </cell>
          <cell r="F4816">
            <v>6</v>
          </cell>
          <cell r="G4816" t="str">
            <v>75 cl x 6</v>
          </cell>
          <cell r="H4816" t="str">
            <v>U</v>
          </cell>
          <cell r="I4816" t="str">
            <v>France</v>
          </cell>
          <cell r="J4816" t="str">
            <v>France</v>
          </cell>
          <cell r="K4816" t="str">
            <v>Bordeaux</v>
          </cell>
          <cell r="L4816" t="str">
            <v>Still Red</v>
          </cell>
          <cell r="M4816" t="str">
            <v>Fine Wine</v>
          </cell>
          <cell r="N4816">
            <v>342.55450000000002</v>
          </cell>
          <cell r="O4816">
            <v>2.6718999999999999</v>
          </cell>
        </row>
        <row r="4817">
          <cell r="B4817">
            <v>73341</v>
          </cell>
          <cell r="C4817" t="str">
            <v>BORGO DEI TRULLI LUCALE 75X12</v>
          </cell>
          <cell r="D4817" t="str">
            <v>Masseria Borgo Dei Trulli Lucale Primitivo Appasimento IGP Puglia</v>
          </cell>
          <cell r="E4817" t="str">
            <v>EA</v>
          </cell>
          <cell r="F4817">
            <v>12</v>
          </cell>
          <cell r="G4817" t="str">
            <v>75 cl x 12</v>
          </cell>
          <cell r="H4817" t="str">
            <v>U</v>
          </cell>
          <cell r="I4817" t="str">
            <v>Italy</v>
          </cell>
          <cell r="J4817" t="str">
            <v>Italy</v>
          </cell>
          <cell r="K4817" t="str">
            <v>Puglia</v>
          </cell>
          <cell r="L4817" t="str">
            <v>Still Red</v>
          </cell>
          <cell r="M4817" t="str">
            <v>Good</v>
          </cell>
          <cell r="N4817">
            <v>2.92</v>
          </cell>
          <cell r="O4817">
            <v>2.6718999999999999</v>
          </cell>
        </row>
        <row r="4818">
          <cell r="B4818">
            <v>76341</v>
          </cell>
          <cell r="C4818" t="str">
            <v>BORGO DEI TRULLI LUCALE 75X12</v>
          </cell>
          <cell r="D4818" t="str">
            <v>Masseria Borgo Dei Trulli Lucale Primitivo Appasimento IGP Puglia (CICO for WFM)</v>
          </cell>
          <cell r="E4818" t="str">
            <v>EA</v>
          </cell>
          <cell r="F4818">
            <v>12</v>
          </cell>
          <cell r="G4818" t="str">
            <v>75 cl x 12</v>
          </cell>
          <cell r="H4818" t="str">
            <v>S</v>
          </cell>
          <cell r="I4818" t="str">
            <v>Italy</v>
          </cell>
          <cell r="J4818" t="str">
            <v>Italy</v>
          </cell>
          <cell r="K4818" t="str">
            <v>Puglia</v>
          </cell>
          <cell r="L4818" t="str">
            <v>Still Red</v>
          </cell>
          <cell r="M4818" t="str">
            <v>Good</v>
          </cell>
          <cell r="N4818">
            <v>3.2696000000000001</v>
          </cell>
          <cell r="O4818">
            <v>2.6718999999999999</v>
          </cell>
        </row>
        <row r="4819">
          <cell r="B4819">
            <v>41119</v>
          </cell>
          <cell r="C4819" t="str">
            <v>TYRREL SELECT SEMILLON 75X6</v>
          </cell>
          <cell r="D4819" t="str">
            <v>Tyrrell's Selection Semillon, South Eastern Australia</v>
          </cell>
          <cell r="E4819" t="str">
            <v>EA</v>
          </cell>
          <cell r="F4819">
            <v>6</v>
          </cell>
          <cell r="G4819" t="str">
            <v>75 cl x 6</v>
          </cell>
          <cell r="H4819" t="str">
            <v>U</v>
          </cell>
          <cell r="I4819" t="str">
            <v>Australia</v>
          </cell>
          <cell r="J4819" t="str">
            <v>Australia</v>
          </cell>
          <cell r="K4819" t="str">
            <v>South Eastern Australia</v>
          </cell>
          <cell r="L4819" t="str">
            <v>Still White</v>
          </cell>
          <cell r="M4819" t="str">
            <v>Best</v>
          </cell>
          <cell r="N4819">
            <v>21.843299999999999</v>
          </cell>
          <cell r="O4819">
            <v>2.3513000000000002</v>
          </cell>
        </row>
        <row r="4820">
          <cell r="B4820">
            <v>33462</v>
          </cell>
          <cell r="C4820" t="str">
            <v>JOSEPH PERRIER BRUT 75X6</v>
          </cell>
          <cell r="D4820" t="str">
            <v>Champagne Joseph Perrier NV Brut</v>
          </cell>
          <cell r="E4820" t="str">
            <v>EA</v>
          </cell>
          <cell r="F4820">
            <v>6</v>
          </cell>
          <cell r="G4820" t="str">
            <v>75 cl x 6</v>
          </cell>
          <cell r="H4820" t="str">
            <v>U</v>
          </cell>
          <cell r="I4820" t="str">
            <v>France</v>
          </cell>
          <cell r="J4820" t="str">
            <v>France</v>
          </cell>
          <cell r="K4820" t="str">
            <v>Champagne</v>
          </cell>
          <cell r="L4820" t="str">
            <v>Sparkling White</v>
          </cell>
          <cell r="M4820" t="str">
            <v>Good</v>
          </cell>
          <cell r="N4820">
            <v>12.4376</v>
          </cell>
          <cell r="O4820">
            <v>2.6718999999999999</v>
          </cell>
        </row>
        <row r="4821">
          <cell r="B4821">
            <v>42664</v>
          </cell>
          <cell r="C4821" t="str">
            <v>FC A TO Z PINOT GRIS 75X12</v>
          </cell>
          <cell r="D4821" t="str">
            <v>A to Z Oregon Pinot Gris 2021</v>
          </cell>
          <cell r="E4821" t="str">
            <v>EA</v>
          </cell>
          <cell r="F4821">
            <v>12</v>
          </cell>
          <cell r="G4821" t="str">
            <v>75 cl x 12</v>
          </cell>
          <cell r="H4821" t="str">
            <v>U</v>
          </cell>
          <cell r="I4821" t="str">
            <v>United States</v>
          </cell>
          <cell r="J4821" t="str">
            <v>USA</v>
          </cell>
          <cell r="K4821" t="str">
            <v>Oregon</v>
          </cell>
          <cell r="M4821" t="str">
            <v>Better</v>
          </cell>
          <cell r="N4821">
            <v>7.5880000000000001</v>
          </cell>
          <cell r="O4821">
            <v>2.6718999999999999</v>
          </cell>
        </row>
        <row r="4822">
          <cell r="B4822">
            <v>44925</v>
          </cell>
          <cell r="C4822" t="str">
            <v>FC A TO Z PINOT GRIS 22 75X12</v>
          </cell>
          <cell r="D4822" t="str">
            <v>A to Z Oregon Pinot Gris 2022</v>
          </cell>
          <cell r="E4822" t="str">
            <v>EA</v>
          </cell>
          <cell r="F4822">
            <v>12</v>
          </cell>
          <cell r="G4822" t="str">
            <v>75 cl x 12</v>
          </cell>
          <cell r="H4822" t="str">
            <v>S</v>
          </cell>
          <cell r="I4822" t="str">
            <v>United States</v>
          </cell>
          <cell r="J4822" t="str">
            <v>USA</v>
          </cell>
          <cell r="K4822" t="str">
            <v>Oregon</v>
          </cell>
          <cell r="M4822" t="str">
            <v>Better</v>
          </cell>
          <cell r="N4822">
            <v>7.5880000000000001</v>
          </cell>
          <cell r="O4822">
            <v>2.6718999999999999</v>
          </cell>
        </row>
        <row r="4823">
          <cell r="B4823">
            <v>71777</v>
          </cell>
          <cell r="C4823" t="str">
            <v>A TO Z PINOT GRIS 17 75X12</v>
          </cell>
          <cell r="D4823" t="str">
            <v>A to Z Oregon Pinot Gris 2017</v>
          </cell>
          <cell r="E4823" t="str">
            <v>EA</v>
          </cell>
          <cell r="F4823">
            <v>12</v>
          </cell>
          <cell r="G4823" t="str">
            <v>75 cl x 12</v>
          </cell>
          <cell r="H4823" t="str">
            <v>U</v>
          </cell>
          <cell r="I4823" t="str">
            <v>United States</v>
          </cell>
          <cell r="J4823" t="str">
            <v>USA</v>
          </cell>
          <cell r="K4823" t="str">
            <v>Oregon</v>
          </cell>
          <cell r="M4823" t="str">
            <v>Better</v>
          </cell>
          <cell r="N4823">
            <v>6.9619</v>
          </cell>
          <cell r="O4823">
            <v>2.6718999999999999</v>
          </cell>
        </row>
        <row r="4824">
          <cell r="B4824">
            <v>73131</v>
          </cell>
          <cell r="C4824" t="str">
            <v>A TO Z PINOT NOIR 16 75X12</v>
          </cell>
          <cell r="D4824" t="str">
            <v>A to Z Oregon Pinot Noir 2016</v>
          </cell>
          <cell r="E4824" t="str">
            <v>EA</v>
          </cell>
          <cell r="F4824">
            <v>12</v>
          </cell>
          <cell r="G4824" t="str">
            <v>75 cl x 12</v>
          </cell>
          <cell r="H4824" t="str">
            <v>U</v>
          </cell>
          <cell r="I4824" t="str">
            <v>United States</v>
          </cell>
          <cell r="J4824" t="str">
            <v>USA</v>
          </cell>
          <cell r="K4824" t="str">
            <v>Oregon</v>
          </cell>
          <cell r="M4824" t="str">
            <v>Best</v>
          </cell>
          <cell r="N4824">
            <v>8.8262999999999998</v>
          </cell>
          <cell r="O4824">
            <v>2.6718999999999999</v>
          </cell>
        </row>
        <row r="4825">
          <cell r="B4825">
            <v>74615</v>
          </cell>
          <cell r="C4825" t="str">
            <v>A TO Z PINOT GRIS 19 75X12</v>
          </cell>
          <cell r="D4825" t="str">
            <v>A to Z Oregon Pinot Gris 2019</v>
          </cell>
          <cell r="E4825" t="str">
            <v>EA</v>
          </cell>
          <cell r="F4825">
            <v>12</v>
          </cell>
          <cell r="G4825" t="str">
            <v>75 cl x 12</v>
          </cell>
          <cell r="H4825" t="str">
            <v>U</v>
          </cell>
          <cell r="I4825" t="str">
            <v>United States</v>
          </cell>
          <cell r="J4825" t="str">
            <v>USA</v>
          </cell>
          <cell r="K4825" t="str">
            <v>Oregon</v>
          </cell>
          <cell r="M4825" t="str">
            <v>Better</v>
          </cell>
          <cell r="N4825">
            <v>6.9634999999999998</v>
          </cell>
          <cell r="O4825">
            <v>2.6718999999999999</v>
          </cell>
        </row>
        <row r="4826">
          <cell r="B4826">
            <v>75243</v>
          </cell>
          <cell r="C4826" t="str">
            <v>A TO Z PINOT NOIR 75X12</v>
          </cell>
          <cell r="D4826" t="str">
            <v>A to Z Oregon Pinot Noir</v>
          </cell>
          <cell r="E4826" t="str">
            <v>EA</v>
          </cell>
          <cell r="F4826">
            <v>12</v>
          </cell>
          <cell r="G4826" t="str">
            <v>75 cl x 12</v>
          </cell>
          <cell r="H4826" t="str">
            <v>S</v>
          </cell>
          <cell r="I4826" t="str">
            <v>United States</v>
          </cell>
          <cell r="J4826" t="str">
            <v>USA</v>
          </cell>
          <cell r="K4826" t="str">
            <v>Oregon</v>
          </cell>
          <cell r="M4826" t="str">
            <v>Best</v>
          </cell>
          <cell r="N4826">
            <v>9.7751999999999999</v>
          </cell>
          <cell r="O4826">
            <v>2.6718999999999999</v>
          </cell>
        </row>
        <row r="4827">
          <cell r="B4827">
            <v>71336</v>
          </cell>
          <cell r="C4827" t="str">
            <v>MIRADOR ROSADO 75X12</v>
          </cell>
          <cell r="D4827" t="str">
            <v>Mirador Navajas Rosado Rioja</v>
          </cell>
          <cell r="E4827" t="str">
            <v>EA</v>
          </cell>
          <cell r="F4827">
            <v>12</v>
          </cell>
          <cell r="G4827" t="str">
            <v>75 cl x 12</v>
          </cell>
          <cell r="H4827" t="str">
            <v>S</v>
          </cell>
          <cell r="I4827" t="str">
            <v>Spain</v>
          </cell>
          <cell r="J4827" t="str">
            <v>Spain</v>
          </cell>
          <cell r="K4827" t="str">
            <v>Rioja</v>
          </cell>
          <cell r="M4827" t="str">
            <v>Price Fighter</v>
          </cell>
          <cell r="N4827">
            <v>1.8859999999999999</v>
          </cell>
          <cell r="O4827">
            <v>2.6718999999999999</v>
          </cell>
        </row>
        <row r="4828">
          <cell r="B4828">
            <v>71899</v>
          </cell>
          <cell r="C4828" t="str">
            <v>MIRADOR CRIANZA TINTO 75X12</v>
          </cell>
          <cell r="D4828" t="str">
            <v>Mirador Navajas Crianza Tinto</v>
          </cell>
          <cell r="E4828" t="str">
            <v>EA</v>
          </cell>
          <cell r="F4828">
            <v>12</v>
          </cell>
          <cell r="G4828" t="str">
            <v>75 cl x 12</v>
          </cell>
          <cell r="H4828" t="str">
            <v>S</v>
          </cell>
          <cell r="I4828" t="str">
            <v>Spain</v>
          </cell>
          <cell r="J4828" t="str">
            <v>Spain</v>
          </cell>
          <cell r="K4828" t="str">
            <v>Rioja</v>
          </cell>
          <cell r="M4828" t="str">
            <v>Price Fighter</v>
          </cell>
          <cell r="N4828">
            <v>0.53139999999999998</v>
          </cell>
          <cell r="O4828">
            <v>2.6718999999999999</v>
          </cell>
        </row>
        <row r="4829">
          <cell r="B4829">
            <v>74184</v>
          </cell>
          <cell r="C4829" t="str">
            <v>MIRADOR BLANCO 75X12</v>
          </cell>
          <cell r="D4829" t="str">
            <v>Mirador Navajas Blanco Rioja</v>
          </cell>
          <cell r="E4829" t="str">
            <v>EA</v>
          </cell>
          <cell r="F4829">
            <v>12</v>
          </cell>
          <cell r="G4829" t="str">
            <v>75 cl x 12</v>
          </cell>
          <cell r="H4829" t="str">
            <v>S</v>
          </cell>
          <cell r="I4829" t="str">
            <v>Spain</v>
          </cell>
          <cell r="J4829" t="str">
            <v>Spain</v>
          </cell>
          <cell r="K4829" t="str">
            <v>Rioja</v>
          </cell>
          <cell r="M4829" t="str">
            <v>Price Fighter</v>
          </cell>
          <cell r="N4829">
            <v>1.8859999999999999</v>
          </cell>
          <cell r="O4829">
            <v>2.6718999999999999</v>
          </cell>
        </row>
        <row r="4830">
          <cell r="B4830">
            <v>28267</v>
          </cell>
          <cell r="C4830" t="str">
            <v>CH. PEY LA TOUR RESERVE 75X6</v>
          </cell>
          <cell r="D4830" t="str">
            <v>Château Pey La Tour Réserve, Bordeaux Supérieur</v>
          </cell>
          <cell r="E4830" t="str">
            <v>EA</v>
          </cell>
          <cell r="F4830">
            <v>6</v>
          </cell>
          <cell r="G4830" t="str">
            <v>75 cl x 6</v>
          </cell>
          <cell r="H4830" t="str">
            <v>S</v>
          </cell>
          <cell r="I4830" t="str">
            <v>France</v>
          </cell>
          <cell r="J4830" t="str">
            <v>France</v>
          </cell>
          <cell r="K4830" t="str">
            <v>Bordeaux</v>
          </cell>
          <cell r="L4830" t="str">
            <v>Still Red</v>
          </cell>
          <cell r="M4830" t="str">
            <v>Better</v>
          </cell>
          <cell r="N4830">
            <v>5.0380000000000003</v>
          </cell>
          <cell r="O4830">
            <v>3.2063000000000001</v>
          </cell>
        </row>
        <row r="4831">
          <cell r="B4831">
            <v>29459</v>
          </cell>
          <cell r="C4831" t="str">
            <v>ORGULLO WINE TINTO 75X12</v>
          </cell>
          <cell r="D4831" t="str">
            <v>Orgullo Red, Castilla</v>
          </cell>
          <cell r="E4831" t="str">
            <v>EA</v>
          </cell>
          <cell r="F4831">
            <v>12</v>
          </cell>
          <cell r="G4831" t="str">
            <v>75 cl x 12</v>
          </cell>
          <cell r="H4831" t="str">
            <v>U</v>
          </cell>
          <cell r="I4831" t="str">
            <v>Spain</v>
          </cell>
          <cell r="J4831" t="str">
            <v>Spain</v>
          </cell>
          <cell r="K4831" t="str">
            <v>Castilla - La Mancha</v>
          </cell>
          <cell r="L4831" t="str">
            <v>Still Red</v>
          </cell>
          <cell r="M4831" t="str">
            <v>Good</v>
          </cell>
          <cell r="N4831">
            <v>2.7286000000000001</v>
          </cell>
          <cell r="O4831">
            <v>2.6718999999999999</v>
          </cell>
        </row>
        <row r="4832">
          <cell r="B4832">
            <v>29460</v>
          </cell>
          <cell r="C4832" t="str">
            <v>ORGULLO WINE BLANCO 75X12</v>
          </cell>
          <cell r="D4832" t="str">
            <v>Orgullo White, Castilla</v>
          </cell>
          <cell r="E4832" t="str">
            <v>EA</v>
          </cell>
          <cell r="F4832">
            <v>12</v>
          </cell>
          <cell r="G4832" t="str">
            <v>75 cl x 12</v>
          </cell>
          <cell r="H4832" t="str">
            <v>U</v>
          </cell>
          <cell r="I4832" t="str">
            <v>Spain</v>
          </cell>
          <cell r="J4832" t="str">
            <v>Spain</v>
          </cell>
          <cell r="K4832" t="str">
            <v>Castilla - La Mancha</v>
          </cell>
          <cell r="L4832" t="str">
            <v>Still White</v>
          </cell>
          <cell r="M4832" t="str">
            <v>Good</v>
          </cell>
          <cell r="N4832">
            <v>2.7286000000000001</v>
          </cell>
          <cell r="O4832">
            <v>2.6718999999999999</v>
          </cell>
        </row>
        <row r="4833">
          <cell r="B4833">
            <v>71297</v>
          </cell>
          <cell r="C4833" t="str">
            <v>SILVERLAND MALBEC MV 75X12</v>
          </cell>
          <cell r="D4833" t="str">
            <v>Silverland Malbec</v>
          </cell>
          <cell r="E4833" t="str">
            <v>EA</v>
          </cell>
          <cell r="F4833">
            <v>12</v>
          </cell>
          <cell r="G4833" t="str">
            <v>75 cl x 12</v>
          </cell>
          <cell r="H4833" t="str">
            <v>S</v>
          </cell>
          <cell r="I4833" t="str">
            <v>Argentina</v>
          </cell>
          <cell r="J4833" t="str">
            <v>Argentina</v>
          </cell>
          <cell r="K4833" t="str">
            <v>Mendoza</v>
          </cell>
          <cell r="L4833" t="str">
            <v>Still Red</v>
          </cell>
          <cell r="M4833" t="str">
            <v>Price Fighter</v>
          </cell>
          <cell r="N4833">
            <v>1.4492</v>
          </cell>
          <cell r="O4833">
            <v>2.6718999999999999</v>
          </cell>
        </row>
        <row r="4834">
          <cell r="B4834">
            <v>73830</v>
          </cell>
          <cell r="C4834" t="str">
            <v>COTE OCEAN SAUV BLANC 75X6</v>
          </cell>
          <cell r="D4834" t="str">
            <v>Cote Ocean Sauvignon Blanc</v>
          </cell>
          <cell r="E4834" t="str">
            <v>EA</v>
          </cell>
          <cell r="F4834">
            <v>6</v>
          </cell>
          <cell r="G4834" t="str">
            <v>75 cl x 6</v>
          </cell>
          <cell r="H4834" t="str">
            <v>S</v>
          </cell>
          <cell r="I4834" t="str">
            <v>France</v>
          </cell>
          <cell r="J4834" t="str">
            <v>France</v>
          </cell>
          <cell r="K4834" t="str">
            <v>Bordeaux</v>
          </cell>
          <cell r="L4834" t="str">
            <v>Still White</v>
          </cell>
          <cell r="M4834" t="str">
            <v>Price Fighter</v>
          </cell>
          <cell r="N4834">
            <v>1.4035</v>
          </cell>
          <cell r="O4834">
            <v>2.6718999999999999</v>
          </cell>
        </row>
        <row r="4835">
          <cell r="B4835">
            <v>71469</v>
          </cell>
          <cell r="C4835" t="str">
            <v>FW MOULIN LA LAGUNE 14 75X6</v>
          </cell>
          <cell r="D4835" t="str">
            <v>Moulin La Lagune Haut Medoc 2014</v>
          </cell>
          <cell r="E4835" t="str">
            <v>EA</v>
          </cell>
          <cell r="F4835">
            <v>6</v>
          </cell>
          <cell r="G4835" t="str">
            <v>75 cl x 6</v>
          </cell>
          <cell r="H4835" t="str">
            <v>S</v>
          </cell>
          <cell r="I4835" t="str">
            <v>France</v>
          </cell>
          <cell r="J4835" t="str">
            <v>France</v>
          </cell>
          <cell r="K4835" t="str">
            <v>Bordeaux</v>
          </cell>
          <cell r="M4835" t="str">
            <v>Fine Wine</v>
          </cell>
          <cell r="N4835">
            <v>9.6870999999999992</v>
          </cell>
          <cell r="O4835">
            <v>2.6718999999999999</v>
          </cell>
        </row>
        <row r="4836">
          <cell r="B4836">
            <v>73029</v>
          </cell>
          <cell r="C4836" t="str">
            <v>FW ANAKOTA HM CS 2014 6x75</v>
          </cell>
          <cell r="D4836" t="str">
            <v>Anakota Helena Montana Cabernet Sauvignon 2014</v>
          </cell>
          <cell r="E4836" t="str">
            <v>EA</v>
          </cell>
          <cell r="F4836">
            <v>6</v>
          </cell>
          <cell r="G4836" t="str">
            <v>75 cl x 6</v>
          </cell>
          <cell r="H4836" t="str">
            <v>U</v>
          </cell>
          <cell r="I4836" t="str">
            <v>United States</v>
          </cell>
          <cell r="J4836" t="str">
            <v>USA</v>
          </cell>
          <cell r="K4836" t="str">
            <v>California</v>
          </cell>
          <cell r="L4836" t="str">
            <v>Still Red</v>
          </cell>
          <cell r="M4836" t="str">
            <v>Fine Wine</v>
          </cell>
          <cell r="N4836">
            <v>71.030100000000004</v>
          </cell>
          <cell r="O4836">
            <v>2.6718999999999999</v>
          </cell>
        </row>
        <row r="4837">
          <cell r="B4837">
            <v>42486</v>
          </cell>
          <cell r="C4837" t="str">
            <v>ORG CLOS ST ANNE CHARD 19 75X6</v>
          </cell>
          <cell r="D4837" t="str">
            <v>Millton Clos de Ste Anne Organic Chardonnay 2019</v>
          </cell>
          <cell r="E4837" t="str">
            <v>EA</v>
          </cell>
          <cell r="F4837">
            <v>6</v>
          </cell>
          <cell r="G4837" t="str">
            <v>75 cl x 6</v>
          </cell>
          <cell r="H4837" t="str">
            <v>U</v>
          </cell>
          <cell r="I4837" t="str">
            <v>New Zealand</v>
          </cell>
          <cell r="J4837" t="str">
            <v>New Zealand</v>
          </cell>
          <cell r="K4837" t="str">
            <v>Gisborne</v>
          </cell>
          <cell r="M4837" t="str">
            <v>Limited Allocation</v>
          </cell>
          <cell r="N4837">
            <v>22.232500000000002</v>
          </cell>
          <cell r="O4837">
            <v>2.6718999999999999</v>
          </cell>
        </row>
        <row r="4838">
          <cell r="B4838">
            <v>23163</v>
          </cell>
          <cell r="C4838" t="str">
            <v>TSARINE BRUT  75X6</v>
          </cell>
          <cell r="D4838" t="str">
            <v>Tsarine Cuvée Premium Brut</v>
          </cell>
          <cell r="E4838" t="str">
            <v>EA</v>
          </cell>
          <cell r="F4838">
            <v>6</v>
          </cell>
          <cell r="G4838" t="str">
            <v>75 cl x 6</v>
          </cell>
          <cell r="H4838" t="str">
            <v>U</v>
          </cell>
          <cell r="I4838" t="str">
            <v>France</v>
          </cell>
          <cell r="J4838" t="str">
            <v>France</v>
          </cell>
          <cell r="K4838" t="str">
            <v>Champagne</v>
          </cell>
          <cell r="L4838" t="str">
            <v>Sparkling White</v>
          </cell>
          <cell r="M4838" t="str">
            <v>Better</v>
          </cell>
          <cell r="N4838">
            <v>24.603300000000001</v>
          </cell>
          <cell r="O4838">
            <v>2.6718999999999999</v>
          </cell>
        </row>
        <row r="4839">
          <cell r="B4839">
            <v>23164</v>
          </cell>
          <cell r="C4839" t="str">
            <v>TSARINE ROSE  75X6</v>
          </cell>
          <cell r="D4839" t="str">
            <v>Tsarine Rosé Brut</v>
          </cell>
          <cell r="E4839" t="str">
            <v>EA</v>
          </cell>
          <cell r="F4839">
            <v>6</v>
          </cell>
          <cell r="G4839" t="str">
            <v>75 cl x 6</v>
          </cell>
          <cell r="H4839" t="str">
            <v>U</v>
          </cell>
          <cell r="I4839" t="str">
            <v>France</v>
          </cell>
          <cell r="J4839" t="str">
            <v>France</v>
          </cell>
          <cell r="K4839" t="str">
            <v>Champagne</v>
          </cell>
          <cell r="L4839" t="str">
            <v>Sparkling Rose</v>
          </cell>
          <cell r="M4839" t="str">
            <v>Better</v>
          </cell>
          <cell r="N4839">
            <v>29.227699999999999</v>
          </cell>
          <cell r="O4839">
            <v>2.6718999999999999</v>
          </cell>
        </row>
        <row r="4840">
          <cell r="B4840">
            <v>30133</v>
          </cell>
          <cell r="C4840" t="str">
            <v>TSARINE BRUT 37.5X12</v>
          </cell>
          <cell r="D4840" t="str">
            <v>Tsarine Brut (The Grange Only)</v>
          </cell>
          <cell r="E4840" t="str">
            <v>EA</v>
          </cell>
          <cell r="F4840">
            <v>12</v>
          </cell>
          <cell r="G4840" t="str">
            <v>37.5 cl x 12</v>
          </cell>
          <cell r="H4840" t="str">
            <v>U</v>
          </cell>
          <cell r="I4840" t="str">
            <v>France</v>
          </cell>
          <cell r="J4840" t="str">
            <v>France</v>
          </cell>
          <cell r="K4840" t="str">
            <v>Champagne</v>
          </cell>
          <cell r="L4840" t="str">
            <v>Sparkling White</v>
          </cell>
          <cell r="M4840" t="str">
            <v>Better</v>
          </cell>
          <cell r="N4840">
            <v>15.257300000000001</v>
          </cell>
          <cell r="O4840">
            <v>1.3359000000000001</v>
          </cell>
        </row>
        <row r="4841">
          <cell r="B4841">
            <v>34324</v>
          </cell>
          <cell r="C4841" t="str">
            <v>BAREFOOT MERLOT 75X6</v>
          </cell>
          <cell r="D4841" t="str">
            <v>Barefoot Merlot, California</v>
          </cell>
          <cell r="E4841" t="str">
            <v>EA</v>
          </cell>
          <cell r="F4841">
            <v>6</v>
          </cell>
          <cell r="G4841" t="str">
            <v>75 cl x 6</v>
          </cell>
          <cell r="H4841" t="str">
            <v>U</v>
          </cell>
          <cell r="I4841" t="str">
            <v>United States</v>
          </cell>
          <cell r="J4841" t="str">
            <v>USA</v>
          </cell>
          <cell r="K4841" t="str">
            <v>California</v>
          </cell>
          <cell r="L4841" t="str">
            <v>Still Red</v>
          </cell>
          <cell r="M4841" t="str">
            <v>Good</v>
          </cell>
          <cell r="N4841">
            <v>1.8366</v>
          </cell>
          <cell r="O4841">
            <v>2.6718999999999999</v>
          </cell>
        </row>
        <row r="4842">
          <cell r="B4842">
            <v>34326</v>
          </cell>
          <cell r="C4842" t="str">
            <v>BAREFOOT PINOT GRIGIO 75X6</v>
          </cell>
          <cell r="D4842" t="str">
            <v>Barefoot Pinot Grigio, California</v>
          </cell>
          <cell r="E4842" t="str">
            <v>EA</v>
          </cell>
          <cell r="F4842">
            <v>6</v>
          </cell>
          <cell r="G4842" t="str">
            <v>75 cl x 6</v>
          </cell>
          <cell r="H4842" t="str">
            <v>U</v>
          </cell>
          <cell r="I4842" t="str">
            <v>United States</v>
          </cell>
          <cell r="J4842" t="str">
            <v>USA</v>
          </cell>
          <cell r="K4842" t="str">
            <v>California</v>
          </cell>
          <cell r="L4842" t="str">
            <v>Still White</v>
          </cell>
          <cell r="M4842" t="str">
            <v>Good</v>
          </cell>
          <cell r="N4842">
            <v>1.9292</v>
          </cell>
          <cell r="O4842">
            <v>2.6718999999999999</v>
          </cell>
        </row>
        <row r="4843">
          <cell r="B4843">
            <v>34327</v>
          </cell>
          <cell r="C4843" t="str">
            <v>BAREFOOT WHITE ZIN 75X6</v>
          </cell>
          <cell r="D4843" t="str">
            <v>Barefoot White Zinfandel, California</v>
          </cell>
          <cell r="E4843" t="str">
            <v>EA</v>
          </cell>
          <cell r="F4843">
            <v>6</v>
          </cell>
          <cell r="G4843" t="str">
            <v>75 cl x 6</v>
          </cell>
          <cell r="H4843" t="str">
            <v>U</v>
          </cell>
          <cell r="I4843" t="str">
            <v>United States</v>
          </cell>
          <cell r="J4843" t="str">
            <v>USA</v>
          </cell>
          <cell r="K4843" t="str">
            <v>California</v>
          </cell>
          <cell r="L4843" t="str">
            <v>Still Rose</v>
          </cell>
          <cell r="M4843" t="str">
            <v>Good</v>
          </cell>
          <cell r="N4843">
            <v>2.2162000000000002</v>
          </cell>
          <cell r="O4843">
            <v>1.4862</v>
          </cell>
        </row>
        <row r="4844">
          <cell r="B4844">
            <v>76362</v>
          </cell>
          <cell r="C4844" t="str">
            <v>REX HILL PINOT NOIR 75X12</v>
          </cell>
          <cell r="D4844" t="str">
            <v>Rex Hill Willamette Valley Pinot Noir</v>
          </cell>
          <cell r="E4844" t="str">
            <v>EA</v>
          </cell>
          <cell r="F4844">
            <v>12</v>
          </cell>
          <cell r="G4844" t="str">
            <v>75 cl x 12</v>
          </cell>
          <cell r="H4844" t="str">
            <v>S</v>
          </cell>
          <cell r="I4844" t="str">
            <v>United States</v>
          </cell>
          <cell r="J4844" t="str">
            <v>USA</v>
          </cell>
          <cell r="K4844" t="str">
            <v>Oregon</v>
          </cell>
          <cell r="M4844" t="str">
            <v>Best</v>
          </cell>
          <cell r="N4844">
            <v>14.297000000000001</v>
          </cell>
          <cell r="O4844">
            <v>2.6718999999999999</v>
          </cell>
        </row>
        <row r="4845">
          <cell r="B4845">
            <v>45102</v>
          </cell>
          <cell r="C4845" t="str">
            <v>GUSTALES CRIANZA TINTO18 75X12</v>
          </cell>
          <cell r="D4845" t="str">
            <v>Gustales Navajas Crianza Tinto Rioja 2018</v>
          </cell>
          <cell r="E4845" t="str">
            <v>EA</v>
          </cell>
          <cell r="F4845">
            <v>12</v>
          </cell>
          <cell r="G4845" t="str">
            <v>75 cl x 12</v>
          </cell>
          <cell r="H4845" t="str">
            <v>S</v>
          </cell>
          <cell r="I4845" t="str">
            <v>Spain</v>
          </cell>
          <cell r="J4845" t="str">
            <v>Spain</v>
          </cell>
          <cell r="K4845" t="str">
            <v>Rioja</v>
          </cell>
          <cell r="M4845" t="str">
            <v>Price Fighter</v>
          </cell>
          <cell r="N4845">
            <v>2.7631999999999999</v>
          </cell>
          <cell r="O4845">
            <v>2.6718999999999999</v>
          </cell>
        </row>
        <row r="4846">
          <cell r="B4846">
            <v>71900</v>
          </cell>
          <cell r="C4846" t="str">
            <v>GUSTALES CRIANZA TINTO17 75X12</v>
          </cell>
          <cell r="D4846" t="str">
            <v>Gustales Navajas Crianza Tinto Rioja 2017</v>
          </cell>
          <cell r="E4846" t="str">
            <v>EA</v>
          </cell>
          <cell r="F4846">
            <v>12</v>
          </cell>
          <cell r="G4846" t="str">
            <v>75 cl x 12</v>
          </cell>
          <cell r="H4846" t="str">
            <v>U</v>
          </cell>
          <cell r="I4846" t="str">
            <v>Spain</v>
          </cell>
          <cell r="J4846" t="str">
            <v>Spain</v>
          </cell>
          <cell r="K4846" t="str">
            <v>Rioja</v>
          </cell>
          <cell r="M4846" t="str">
            <v>Price Fighter</v>
          </cell>
          <cell r="N4846">
            <v>0.53139999999999998</v>
          </cell>
          <cell r="O4846">
            <v>2.6718999999999999</v>
          </cell>
        </row>
        <row r="4847">
          <cell r="B4847">
            <v>29826</v>
          </cell>
          <cell r="C4847" t="str">
            <v>HENKELL TROCKEN SEKT 75x6</v>
          </cell>
          <cell r="D4847" t="str">
            <v>Henkell Trocken Sekt</v>
          </cell>
          <cell r="E4847" t="str">
            <v>EA</v>
          </cell>
          <cell r="F4847">
            <v>6</v>
          </cell>
          <cell r="G4847" t="str">
            <v>75 cl x 6</v>
          </cell>
          <cell r="H4847" t="str">
            <v>S</v>
          </cell>
          <cell r="I4847" t="str">
            <v>Germany</v>
          </cell>
          <cell r="J4847" t="str">
            <v>Germany</v>
          </cell>
          <cell r="K4847" t="str">
            <v>Germany</v>
          </cell>
          <cell r="L4847" t="str">
            <v>Sparkling White</v>
          </cell>
          <cell r="M4847" t="str">
            <v>Price Fighter</v>
          </cell>
          <cell r="N4847">
            <v>2.5518000000000001</v>
          </cell>
          <cell r="O4847">
            <v>2.6718999999999999</v>
          </cell>
        </row>
        <row r="4848">
          <cell r="B4848">
            <v>41308</v>
          </cell>
          <cell r="C4848" t="str">
            <v>HENKELL TROCKEN SEKT 20X24</v>
          </cell>
          <cell r="D4848" t="str">
            <v>Henkell Trocken Sekt</v>
          </cell>
          <cell r="E4848" t="str">
            <v>CS</v>
          </cell>
          <cell r="F4848">
            <v>1</v>
          </cell>
          <cell r="G4848" t="str">
            <v>20 cl x 24</v>
          </cell>
          <cell r="H4848" t="str">
            <v>S</v>
          </cell>
          <cell r="I4848" t="str">
            <v>Germany</v>
          </cell>
          <cell r="J4848" t="str">
            <v>Germany</v>
          </cell>
          <cell r="K4848" t="str">
            <v>Rhine Valley</v>
          </cell>
          <cell r="L4848" t="str">
            <v>Sparkling White</v>
          </cell>
          <cell r="M4848" t="str">
            <v>Price Fighter</v>
          </cell>
          <cell r="N4848">
            <v>18.5793</v>
          </cell>
          <cell r="O4848">
            <v>17.100000000000001</v>
          </cell>
        </row>
        <row r="4849">
          <cell r="B4849">
            <v>72313</v>
          </cell>
          <cell r="C4849" t="str">
            <v>GREAT FISH POINT CHARD 75X6</v>
          </cell>
          <cell r="D4849" t="str">
            <v>Great Fish Point Chardonnay</v>
          </cell>
          <cell r="E4849" t="str">
            <v>CS</v>
          </cell>
          <cell r="F4849">
            <v>1</v>
          </cell>
          <cell r="G4849" t="str">
            <v>75 cl x 6</v>
          </cell>
          <cell r="H4849" t="str">
            <v>U</v>
          </cell>
          <cell r="I4849" t="str">
            <v>South Africa</v>
          </cell>
          <cell r="J4849" t="str">
            <v>South Africa</v>
          </cell>
          <cell r="K4849" t="str">
            <v>Western Cape</v>
          </cell>
          <cell r="L4849" t="str">
            <v>Still White</v>
          </cell>
          <cell r="M4849" t="str">
            <v>Price Fighter</v>
          </cell>
          <cell r="N4849">
            <v>6.89</v>
          </cell>
          <cell r="O4849">
            <v>16.031300000000002</v>
          </cell>
        </row>
        <row r="4850">
          <cell r="B4850">
            <v>41878</v>
          </cell>
          <cell r="C4850" t="str">
            <v>FW ORG BEN DE BEAUREGR17 75X12</v>
          </cell>
          <cell r="D4850" t="str">
            <v xml:space="preserve">Benjamin de Beauregard Organic Pomerol 2017
</v>
          </cell>
          <cell r="E4850" t="str">
            <v>EA</v>
          </cell>
          <cell r="F4850">
            <v>12</v>
          </cell>
          <cell r="G4850" t="str">
            <v>75 cl x 12</v>
          </cell>
          <cell r="H4850" t="str">
            <v>S</v>
          </cell>
          <cell r="I4850" t="str">
            <v>France</v>
          </cell>
          <cell r="J4850" t="str">
            <v>France</v>
          </cell>
          <cell r="K4850" t="str">
            <v>Bordeaux</v>
          </cell>
          <cell r="L4850" t="str">
            <v>Still Red</v>
          </cell>
          <cell r="M4850" t="str">
            <v>Fine Wine</v>
          </cell>
          <cell r="N4850">
            <v>15.127000000000001</v>
          </cell>
          <cell r="O4850">
            <v>2.6718999999999999</v>
          </cell>
        </row>
        <row r="4851">
          <cell r="B4851">
            <v>76348</v>
          </cell>
          <cell r="C4851" t="str">
            <v>FC NETTLEBED SAU BLANC 75X6</v>
          </cell>
          <cell r="D4851" t="str">
            <v>Nettlebed Cave Sauvignon Blanc</v>
          </cell>
          <cell r="E4851" t="str">
            <v>EA</v>
          </cell>
          <cell r="F4851">
            <v>6</v>
          </cell>
          <cell r="G4851" t="str">
            <v>75 cl x 6</v>
          </cell>
          <cell r="H4851" t="str">
            <v>U</v>
          </cell>
          <cell r="I4851" t="str">
            <v>South Africa</v>
          </cell>
          <cell r="J4851" t="str">
            <v>South Africa</v>
          </cell>
          <cell r="K4851" t="str">
            <v>Western Cape</v>
          </cell>
          <cell r="L4851" t="str">
            <v>Still White</v>
          </cell>
          <cell r="M4851" t="str">
            <v>Price Fighter</v>
          </cell>
          <cell r="N4851">
            <v>2.09</v>
          </cell>
          <cell r="O4851">
            <v>2.6718999999999999</v>
          </cell>
        </row>
        <row r="4852">
          <cell r="B4852">
            <v>7594819</v>
          </cell>
          <cell r="C4852" t="str">
            <v>PORTE NOIRE ROSE 19 75X6</v>
          </cell>
          <cell r="D4852" t="str">
            <v>Porte Noire Rose Cotes de Provence 2019</v>
          </cell>
          <cell r="E4852" t="str">
            <v>EA</v>
          </cell>
          <cell r="F4852">
            <v>6</v>
          </cell>
          <cell r="G4852" t="str">
            <v>75 cl x 6</v>
          </cell>
          <cell r="H4852" t="str">
            <v>U</v>
          </cell>
          <cell r="I4852" t="str">
            <v>France</v>
          </cell>
          <cell r="J4852" t="str">
            <v>France</v>
          </cell>
          <cell r="K4852" t="str">
            <v>Provence</v>
          </cell>
          <cell r="L4852" t="str">
            <v>Still Red</v>
          </cell>
          <cell r="M4852" t="str">
            <v>Fine Wine</v>
          </cell>
          <cell r="N4852">
            <v>13.7082</v>
          </cell>
          <cell r="O4852">
            <v>2.6718999999999999</v>
          </cell>
        </row>
        <row r="4853">
          <cell r="B4853">
            <v>76001</v>
          </cell>
          <cell r="C4853" t="str">
            <v>COLOMBELLE BLANC 75X12</v>
          </cell>
          <cell r="D4853" t="str">
            <v>Colombelle Bi-Varietal IGP Cotes de Gascogne Blanc</v>
          </cell>
          <cell r="E4853" t="str">
            <v>EA</v>
          </cell>
          <cell r="F4853">
            <v>12</v>
          </cell>
          <cell r="G4853" t="str">
            <v>75 cl x 12</v>
          </cell>
          <cell r="H4853" t="str">
            <v>U</v>
          </cell>
          <cell r="I4853" t="str">
            <v>France</v>
          </cell>
          <cell r="J4853" t="str">
            <v>France</v>
          </cell>
          <cell r="K4853" t="str">
            <v>South West France</v>
          </cell>
          <cell r="M4853" t="str">
            <v>Good</v>
          </cell>
          <cell r="N4853">
            <v>2.2132000000000001</v>
          </cell>
          <cell r="O4853">
            <v>2.3513000000000002</v>
          </cell>
        </row>
        <row r="4854">
          <cell r="B4854">
            <v>76002</v>
          </cell>
          <cell r="C4854" t="str">
            <v>COLOMBELLE ROUGE 75X12</v>
          </cell>
          <cell r="D4854" t="str">
            <v>Colombelle Bi-Varietal IGP Cotes de Gascogne Rouge</v>
          </cell>
          <cell r="E4854" t="str">
            <v>EA</v>
          </cell>
          <cell r="F4854">
            <v>12</v>
          </cell>
          <cell r="G4854" t="str">
            <v>75 cl x 12</v>
          </cell>
          <cell r="H4854" t="str">
            <v>U</v>
          </cell>
          <cell r="I4854" t="str">
            <v>France</v>
          </cell>
          <cell r="J4854" t="str">
            <v>France</v>
          </cell>
          <cell r="K4854" t="str">
            <v>South West France</v>
          </cell>
          <cell r="M4854" t="str">
            <v>Good</v>
          </cell>
          <cell r="N4854">
            <v>2.2132000000000001</v>
          </cell>
          <cell r="O4854">
            <v>2.6718999999999999</v>
          </cell>
        </row>
        <row r="4855">
          <cell r="B4855">
            <v>45391</v>
          </cell>
          <cell r="C4855" t="str">
            <v>COLOMBELLE BLANC 21 75X6</v>
          </cell>
          <cell r="D4855" t="str">
            <v>Colombelle Bi-Varietal IGP Cotes de Gascogne Blanc 2021</v>
          </cell>
          <cell r="E4855" t="str">
            <v>EA</v>
          </cell>
          <cell r="F4855">
            <v>6</v>
          </cell>
          <cell r="G4855" t="str">
            <v>75 cl x 6</v>
          </cell>
          <cell r="H4855" t="str">
            <v>U</v>
          </cell>
          <cell r="I4855" t="str">
            <v>France</v>
          </cell>
          <cell r="J4855" t="str">
            <v>France</v>
          </cell>
          <cell r="K4855" t="str">
            <v>South West France</v>
          </cell>
          <cell r="M4855" t="str">
            <v>Good</v>
          </cell>
          <cell r="N4855">
            <v>2.2652000000000001</v>
          </cell>
          <cell r="O4855">
            <v>2.3513000000000002</v>
          </cell>
        </row>
        <row r="4856">
          <cell r="B4856">
            <v>45392</v>
          </cell>
          <cell r="C4856" t="str">
            <v>COLOMBELLE BLANC 22 75X6</v>
          </cell>
          <cell r="D4856" t="str">
            <v>Colombelle Colombard Sauvignon IGP Cotes de Gascogne Blanc 2022</v>
          </cell>
          <cell r="E4856" t="str">
            <v>EA</v>
          </cell>
          <cell r="F4856">
            <v>6</v>
          </cell>
          <cell r="G4856" t="str">
            <v>75 cl x 6</v>
          </cell>
          <cell r="H4856" t="str">
            <v>S</v>
          </cell>
          <cell r="I4856" t="str">
            <v>France</v>
          </cell>
          <cell r="J4856" t="str">
            <v>France</v>
          </cell>
          <cell r="K4856" t="str">
            <v>South West France</v>
          </cell>
          <cell r="M4856" t="str">
            <v>Good</v>
          </cell>
          <cell r="N4856">
            <v>2.3031999999999999</v>
          </cell>
          <cell r="O4856">
            <v>2.6718999999999999</v>
          </cell>
        </row>
        <row r="4857">
          <cell r="B4857">
            <v>73322</v>
          </cell>
          <cell r="C4857" t="str">
            <v>COLOMBELLE ROUGE 18 75X6</v>
          </cell>
          <cell r="D4857" t="str">
            <v>Colombelle Bi-Varietal IGP Cotes de Gascogne Rouge 2018</v>
          </cell>
          <cell r="E4857" t="str">
            <v>EA</v>
          </cell>
          <cell r="F4857">
            <v>6</v>
          </cell>
          <cell r="G4857" t="str">
            <v>75 cl x 6</v>
          </cell>
          <cell r="H4857" t="str">
            <v>U</v>
          </cell>
          <cell r="I4857" t="str">
            <v>France</v>
          </cell>
          <cell r="J4857" t="str">
            <v>France</v>
          </cell>
          <cell r="K4857" t="str">
            <v>South West France</v>
          </cell>
          <cell r="M4857" t="str">
            <v>Good</v>
          </cell>
          <cell r="N4857">
            <v>2.1655000000000002</v>
          </cell>
          <cell r="O4857">
            <v>2.6718999999999999</v>
          </cell>
        </row>
        <row r="4858">
          <cell r="B4858">
            <v>74317</v>
          </cell>
          <cell r="C4858" t="str">
            <v>COLOMBELLE BLANC 19 75X6</v>
          </cell>
          <cell r="D4858" t="str">
            <v>Colombelle Bi-Varietal IGP Cotes de Gascogne Blanc 2019</v>
          </cell>
          <cell r="E4858" t="str">
            <v>EA</v>
          </cell>
          <cell r="F4858">
            <v>6</v>
          </cell>
          <cell r="G4858" t="str">
            <v>75 cl x 6</v>
          </cell>
          <cell r="H4858" t="str">
            <v>U</v>
          </cell>
          <cell r="I4858" t="str">
            <v>France</v>
          </cell>
          <cell r="J4858" t="str">
            <v>France</v>
          </cell>
          <cell r="K4858" t="str">
            <v>South West France</v>
          </cell>
          <cell r="M4858" t="str">
            <v>Good</v>
          </cell>
          <cell r="N4858">
            <v>2.1655000000000002</v>
          </cell>
          <cell r="O4858">
            <v>2.3513000000000002</v>
          </cell>
        </row>
        <row r="4859">
          <cell r="B4859">
            <v>75397</v>
          </cell>
          <cell r="C4859" t="str">
            <v>COLOMBELLE BLANC 20 75X6</v>
          </cell>
          <cell r="D4859" t="str">
            <v>Colombelle Bi-Varietal IGP Cotes de Gascogne Blanc</v>
          </cell>
          <cell r="E4859" t="str">
            <v>EA</v>
          </cell>
          <cell r="F4859">
            <v>6</v>
          </cell>
          <cell r="G4859" t="str">
            <v>75 cl x 6</v>
          </cell>
          <cell r="H4859" t="str">
            <v>U</v>
          </cell>
          <cell r="I4859" t="str">
            <v>France</v>
          </cell>
          <cell r="J4859" t="str">
            <v>France</v>
          </cell>
          <cell r="K4859" t="str">
            <v>South West France</v>
          </cell>
          <cell r="M4859" t="str">
            <v>Good</v>
          </cell>
          <cell r="N4859">
            <v>2.1629</v>
          </cell>
          <cell r="O4859">
            <v>2.3513000000000002</v>
          </cell>
        </row>
        <row r="4860">
          <cell r="B4860">
            <v>75398</v>
          </cell>
          <cell r="C4860" t="str">
            <v>COLOMBELLE MERLOT 75X6</v>
          </cell>
          <cell r="D4860" t="str">
            <v>Colombelle Merlot Tannat IGP Cotes de Gascogne Rouge</v>
          </cell>
          <cell r="E4860" t="str">
            <v>EA</v>
          </cell>
          <cell r="F4860">
            <v>6</v>
          </cell>
          <cell r="G4860" t="str">
            <v>75 cl x 6</v>
          </cell>
          <cell r="H4860" t="str">
            <v>S</v>
          </cell>
          <cell r="I4860" t="str">
            <v>France</v>
          </cell>
          <cell r="J4860" t="str">
            <v>France</v>
          </cell>
          <cell r="K4860" t="str">
            <v>South West France</v>
          </cell>
          <cell r="M4860" t="str">
            <v>Good</v>
          </cell>
          <cell r="N4860">
            <v>2.1655000000000002</v>
          </cell>
          <cell r="O4860">
            <v>2.6718999999999999</v>
          </cell>
        </row>
        <row r="4861">
          <cell r="B4861">
            <v>41620</v>
          </cell>
          <cell r="C4861" t="str">
            <v>FW CHATEAU POTENSAC 2006 75X12</v>
          </cell>
          <cell r="D4861" t="str">
            <v>Chateau Potensac 2006</v>
          </cell>
          <cell r="E4861" t="str">
            <v>EA</v>
          </cell>
          <cell r="F4861">
            <v>12</v>
          </cell>
          <cell r="G4861" t="str">
            <v>75 cl x 12</v>
          </cell>
          <cell r="H4861" t="str">
            <v>S</v>
          </cell>
          <cell r="I4861" t="str">
            <v>France</v>
          </cell>
          <cell r="J4861" t="str">
            <v>France</v>
          </cell>
          <cell r="K4861" t="str">
            <v>Burgundy</v>
          </cell>
          <cell r="L4861" t="str">
            <v>Still Red</v>
          </cell>
          <cell r="M4861" t="str">
            <v>Fine Wine</v>
          </cell>
          <cell r="N4861">
            <v>20.3902</v>
          </cell>
          <cell r="O4861">
            <v>2.6718999999999999</v>
          </cell>
        </row>
        <row r="4862">
          <cell r="B4862">
            <v>74904</v>
          </cell>
          <cell r="C4862" t="str">
            <v>FW CHATEAU POTENSAC 2005 75X12</v>
          </cell>
          <cell r="D4862" t="str">
            <v>Chateau Potensac 2005</v>
          </cell>
          <cell r="E4862" t="str">
            <v>EA</v>
          </cell>
          <cell r="F4862">
            <v>12</v>
          </cell>
          <cell r="G4862" t="str">
            <v>75 cl x 12</v>
          </cell>
          <cell r="H4862" t="str">
            <v>U</v>
          </cell>
          <cell r="I4862" t="str">
            <v>France</v>
          </cell>
          <cell r="J4862" t="str">
            <v>France</v>
          </cell>
          <cell r="K4862" t="str">
            <v>Burgundy</v>
          </cell>
          <cell r="L4862" t="str">
            <v>Still Red</v>
          </cell>
          <cell r="M4862" t="str">
            <v>Fine Wine</v>
          </cell>
          <cell r="N4862">
            <v>26.777799999999999</v>
          </cell>
          <cell r="O4862">
            <v>2.6718999999999999</v>
          </cell>
        </row>
        <row r="4863">
          <cell r="B4863">
            <v>73200</v>
          </cell>
          <cell r="C4863" t="str">
            <v>FW Ch d'Yquem 01 6x150cl</v>
          </cell>
          <cell r="D4863" t="str">
            <v>Chateau d'Yquem 2001 150cl</v>
          </cell>
          <cell r="E4863" t="str">
            <v>EA</v>
          </cell>
          <cell r="F4863">
            <v>6</v>
          </cell>
          <cell r="G4863" t="str">
            <v>150cl x 6</v>
          </cell>
          <cell r="H4863" t="str">
            <v>U</v>
          </cell>
          <cell r="I4863" t="str">
            <v>France</v>
          </cell>
          <cell r="J4863" t="str">
            <v>France</v>
          </cell>
          <cell r="K4863" t="str">
            <v>Bordeaux</v>
          </cell>
          <cell r="M4863" t="str">
            <v>Fine Wine</v>
          </cell>
          <cell r="N4863">
            <v>849.9298</v>
          </cell>
          <cell r="O4863">
            <v>5.3437999999999999</v>
          </cell>
        </row>
        <row r="4864">
          <cell r="B4864">
            <v>44919</v>
          </cell>
          <cell r="C4864" t="str">
            <v>FW COUTET 07 75X12</v>
          </cell>
          <cell r="D4864" t="str">
            <v>Chateau Coutet 2007</v>
          </cell>
          <cell r="E4864" t="str">
            <v>EA</v>
          </cell>
          <cell r="F4864">
            <v>12</v>
          </cell>
          <cell r="G4864" t="str">
            <v>75 cl x 12</v>
          </cell>
          <cell r="H4864" t="str">
            <v>U</v>
          </cell>
          <cell r="I4864" t="str">
            <v>France</v>
          </cell>
          <cell r="J4864" t="str">
            <v>France</v>
          </cell>
          <cell r="K4864" t="str">
            <v>Bordeaux</v>
          </cell>
          <cell r="L4864" t="str">
            <v>Still White</v>
          </cell>
          <cell r="M4864" t="str">
            <v>Fine Wine</v>
          </cell>
          <cell r="N4864">
            <v>40.741100000000003</v>
          </cell>
          <cell r="O4864">
            <v>2.6718999999999999</v>
          </cell>
        </row>
        <row r="4865">
          <cell r="B4865">
            <v>44918</v>
          </cell>
          <cell r="C4865" t="str">
            <v>FW COUTET 89 75X6</v>
          </cell>
          <cell r="D4865" t="str">
            <v>Chateau Coutet 1989</v>
          </cell>
          <cell r="E4865" t="str">
            <v>EA</v>
          </cell>
          <cell r="F4865">
            <v>6</v>
          </cell>
          <cell r="G4865" t="str">
            <v>75 cl x 6</v>
          </cell>
          <cell r="H4865" t="str">
            <v>U</v>
          </cell>
          <cell r="I4865" t="str">
            <v>France</v>
          </cell>
          <cell r="J4865" t="str">
            <v>France</v>
          </cell>
          <cell r="K4865" t="str">
            <v>Bordeaux</v>
          </cell>
          <cell r="L4865" t="str">
            <v>Still White</v>
          </cell>
          <cell r="M4865" t="str">
            <v>Fine Wine</v>
          </cell>
          <cell r="N4865">
            <v>46.090600000000002</v>
          </cell>
          <cell r="O4865">
            <v>2.6718999999999999</v>
          </cell>
        </row>
        <row r="4866">
          <cell r="B4866">
            <v>42654</v>
          </cell>
          <cell r="C4866" t="str">
            <v>ORG MILLTON COSMO RED 19 75X6</v>
          </cell>
          <cell r="D4866" t="str">
            <v xml:space="preserve">Millton Crazy by Nature Cosmo Organic Red 2019
</v>
          </cell>
          <cell r="E4866" t="str">
            <v>EA</v>
          </cell>
          <cell r="F4866">
            <v>6</v>
          </cell>
          <cell r="G4866" t="str">
            <v>75 cl x 6</v>
          </cell>
          <cell r="H4866" t="str">
            <v>S</v>
          </cell>
          <cell r="I4866" t="str">
            <v>New Zealand</v>
          </cell>
          <cell r="J4866" t="str">
            <v>New Zealand</v>
          </cell>
          <cell r="K4866" t="str">
            <v>Gisborne</v>
          </cell>
          <cell r="L4866" t="str">
            <v>sr</v>
          </cell>
          <cell r="M4866" t="str">
            <v>Better</v>
          </cell>
          <cell r="N4866">
            <v>6.6675000000000004</v>
          </cell>
          <cell r="O4866">
            <v>2.6718999999999999</v>
          </cell>
        </row>
        <row r="4867">
          <cell r="B4867">
            <v>73562</v>
          </cell>
          <cell r="C4867" t="str">
            <v>MILLTON SIRIUS WHIT19 75X6</v>
          </cell>
          <cell r="D4867" t="str">
            <v>Millton Crazy by Nature Sirius White 2019</v>
          </cell>
          <cell r="E4867" t="str">
            <v>EA</v>
          </cell>
          <cell r="F4867">
            <v>6</v>
          </cell>
          <cell r="G4867" t="str">
            <v>75 cl x 6</v>
          </cell>
          <cell r="H4867" t="str">
            <v>U</v>
          </cell>
          <cell r="I4867" t="str">
            <v>New Zealand</v>
          </cell>
          <cell r="J4867" t="str">
            <v>New Zealand</v>
          </cell>
          <cell r="K4867" t="str">
            <v>Gisborne</v>
          </cell>
          <cell r="L4867" t="str">
            <v>sw</v>
          </cell>
          <cell r="M4867" t="str">
            <v>Better</v>
          </cell>
          <cell r="N4867">
            <v>6.1128</v>
          </cell>
          <cell r="O4867">
            <v>2.6718999999999999</v>
          </cell>
        </row>
        <row r="4868">
          <cell r="B4868">
            <v>73563</v>
          </cell>
          <cell r="C4868" t="str">
            <v>MILLTON COSMO RED 17 75X6</v>
          </cell>
          <cell r="D4868" t="str">
            <v>Millton Crazy by Nature Cosmo Red 2017</v>
          </cell>
          <cell r="E4868" t="str">
            <v>EA</v>
          </cell>
          <cell r="F4868">
            <v>6</v>
          </cell>
          <cell r="G4868" t="str">
            <v>75 cl x 6</v>
          </cell>
          <cell r="H4868" t="str">
            <v>U</v>
          </cell>
          <cell r="I4868" t="str">
            <v>New Zealand</v>
          </cell>
          <cell r="J4868" t="str">
            <v>New Zealand</v>
          </cell>
          <cell r="K4868" t="str">
            <v>Gisborne</v>
          </cell>
          <cell r="L4868" t="str">
            <v>sr</v>
          </cell>
          <cell r="M4868" t="str">
            <v>Better</v>
          </cell>
          <cell r="N4868">
            <v>6.5427999999999997</v>
          </cell>
          <cell r="O4868">
            <v>2.6718999999999999</v>
          </cell>
        </row>
        <row r="4869">
          <cell r="B4869">
            <v>75968</v>
          </cell>
          <cell r="C4869" t="str">
            <v>MILLTON COSMO RED 18 75X6</v>
          </cell>
          <cell r="D4869" t="str">
            <v>Millton Crazy by Nature Cosmo Red 2018</v>
          </cell>
          <cell r="E4869" t="str">
            <v>EA</v>
          </cell>
          <cell r="F4869">
            <v>6</v>
          </cell>
          <cell r="G4869" t="str">
            <v>75 cl x 6</v>
          </cell>
          <cell r="H4869" t="str">
            <v>U</v>
          </cell>
          <cell r="I4869" t="str">
            <v>New Zealand</v>
          </cell>
          <cell r="J4869" t="str">
            <v>New Zealand</v>
          </cell>
          <cell r="K4869" t="str">
            <v>Gisborne</v>
          </cell>
          <cell r="L4869" t="str">
            <v>sr</v>
          </cell>
          <cell r="M4869" t="str">
            <v>Better</v>
          </cell>
          <cell r="N4869">
            <v>6.5674999999999999</v>
          </cell>
          <cell r="O4869">
            <v>2.6718999999999999</v>
          </cell>
        </row>
        <row r="4870">
          <cell r="B4870">
            <v>76338</v>
          </cell>
          <cell r="C4870" t="str">
            <v>ORG MILLTON SIRI WHITE 20 75X6</v>
          </cell>
          <cell r="D4870" t="str">
            <v xml:space="preserve">Millton Crazy by Nature Sirius Organic White 2020
</v>
          </cell>
          <cell r="E4870" t="str">
            <v>EA</v>
          </cell>
          <cell r="F4870">
            <v>6</v>
          </cell>
          <cell r="G4870" t="str">
            <v>75 cl x 6</v>
          </cell>
          <cell r="H4870" t="str">
            <v>S</v>
          </cell>
          <cell r="I4870" t="str">
            <v>New Zealand</v>
          </cell>
          <cell r="J4870" t="str">
            <v>New Zealand</v>
          </cell>
          <cell r="K4870" t="str">
            <v>Gisborne</v>
          </cell>
          <cell r="L4870" t="str">
            <v>Still White</v>
          </cell>
          <cell r="M4870" t="str">
            <v>Better</v>
          </cell>
          <cell r="N4870">
            <v>6.0625</v>
          </cell>
          <cell r="O4870">
            <v>2.6718999999999999</v>
          </cell>
        </row>
        <row r="4871">
          <cell r="B4871">
            <v>13189</v>
          </cell>
          <cell r="C4871" t="str">
            <v>PIPER HEIDSIECK VINTAGE 75x6</v>
          </cell>
          <cell r="D4871" t="str">
            <v>Piper-Heidsieck Vintage Brut</v>
          </cell>
          <cell r="E4871" t="str">
            <v>EA</v>
          </cell>
          <cell r="F4871">
            <v>6</v>
          </cell>
          <cell r="G4871" t="str">
            <v>75 cl x 6</v>
          </cell>
          <cell r="H4871" t="str">
            <v>U</v>
          </cell>
          <cell r="I4871" t="str">
            <v>France</v>
          </cell>
          <cell r="J4871" t="str">
            <v>France</v>
          </cell>
          <cell r="K4871" t="str">
            <v>Champagne</v>
          </cell>
          <cell r="L4871" t="str">
            <v>Champagne White</v>
          </cell>
          <cell r="M4871" t="str">
            <v>Best</v>
          </cell>
          <cell r="N4871">
            <v>33.761099999999999</v>
          </cell>
          <cell r="O4871">
            <v>2.6718999999999999</v>
          </cell>
        </row>
        <row r="4872">
          <cell r="B4872">
            <v>13349</v>
          </cell>
          <cell r="C4872" t="str">
            <v>PIPER HEID ROSE  SAUVAGE 75x6</v>
          </cell>
          <cell r="D4872" t="str">
            <v>Piper-Heidsieck Rosé Sauvage Brut NV</v>
          </cell>
          <cell r="E4872" t="str">
            <v>EA</v>
          </cell>
          <cell r="F4872">
            <v>6</v>
          </cell>
          <cell r="G4872" t="str">
            <v>75 cl x 6</v>
          </cell>
          <cell r="H4872" t="str">
            <v>U</v>
          </cell>
          <cell r="I4872" t="str">
            <v>France</v>
          </cell>
          <cell r="J4872" t="str">
            <v>France</v>
          </cell>
          <cell r="K4872" t="str">
            <v>Champagne</v>
          </cell>
          <cell r="L4872" t="str">
            <v>Champagne Rose</v>
          </cell>
          <cell r="M4872" t="str">
            <v>Better</v>
          </cell>
          <cell r="N4872">
            <v>23.165600000000001</v>
          </cell>
          <cell r="O4872">
            <v>2.6718999999999999</v>
          </cell>
        </row>
        <row r="4873">
          <cell r="B4873">
            <v>11136</v>
          </cell>
          <cell r="C4873" t="str">
            <v>PIPER HEIDSIECK BRUT 37.5x12</v>
          </cell>
          <cell r="D4873" t="str">
            <v>Piper-Heidsieck Brut</v>
          </cell>
          <cell r="E4873" t="str">
            <v>EA</v>
          </cell>
          <cell r="F4873">
            <v>12</v>
          </cell>
          <cell r="G4873" t="str">
            <v>37.5 cl x 12</v>
          </cell>
          <cell r="H4873" t="str">
            <v>U</v>
          </cell>
          <cell r="I4873" t="str">
            <v>France</v>
          </cell>
          <cell r="J4873" t="str">
            <v>France</v>
          </cell>
          <cell r="K4873" t="str">
            <v>Champagne</v>
          </cell>
          <cell r="L4873" t="str">
            <v>Champagne White</v>
          </cell>
          <cell r="M4873" t="str">
            <v>Better</v>
          </cell>
          <cell r="N4873">
            <v>9.4562000000000008</v>
          </cell>
          <cell r="O4873">
            <v>1.3359000000000001</v>
          </cell>
        </row>
        <row r="4874">
          <cell r="B4874">
            <v>37623</v>
          </cell>
          <cell r="C4874" t="str">
            <v>SEA POINT SAUV BLANC NZ 75X12</v>
          </cell>
          <cell r="D4874" t="str">
            <v>Sea Point Sauvignon Blanc, Marlborough</v>
          </cell>
          <cell r="E4874" t="str">
            <v>EA</v>
          </cell>
          <cell r="F4874">
            <v>12</v>
          </cell>
          <cell r="G4874" t="str">
            <v>75 cl x 12</v>
          </cell>
          <cell r="H4874" t="str">
            <v>U</v>
          </cell>
          <cell r="I4874" t="str">
            <v>New Zealand</v>
          </cell>
          <cell r="J4874" t="str">
            <v>New Zealand</v>
          </cell>
          <cell r="K4874" t="str">
            <v>Marlborough</v>
          </cell>
          <cell r="L4874" t="str">
            <v>Still White</v>
          </cell>
          <cell r="M4874" t="str">
            <v>Good</v>
          </cell>
          <cell r="N4874">
            <v>2.1711</v>
          </cell>
          <cell r="O4874">
            <v>2.6718999999999999</v>
          </cell>
        </row>
        <row r="4875">
          <cell r="B4875">
            <v>41252</v>
          </cell>
          <cell r="C4875" t="str">
            <v>SEA POINT SAUV BLA W CAPE 75X6</v>
          </cell>
          <cell r="D4875" t="str">
            <v>Sea Point Sauvignon Blanc, Western Cape</v>
          </cell>
          <cell r="E4875" t="str">
            <v>EA</v>
          </cell>
          <cell r="F4875">
            <v>6</v>
          </cell>
          <cell r="G4875" t="str">
            <v>75 cl x 6</v>
          </cell>
          <cell r="H4875" t="str">
            <v>U</v>
          </cell>
          <cell r="I4875" t="str">
            <v>South Africa</v>
          </cell>
          <cell r="J4875" t="str">
            <v>South Africa</v>
          </cell>
          <cell r="K4875" t="str">
            <v>Western Cape</v>
          </cell>
          <cell r="L4875" t="str">
            <v>Still White</v>
          </cell>
          <cell r="M4875" t="str">
            <v>Price Fighter</v>
          </cell>
          <cell r="N4875">
            <v>2.2141000000000002</v>
          </cell>
          <cell r="O4875">
            <v>2.6718999999999999</v>
          </cell>
        </row>
        <row r="4876">
          <cell r="B4876">
            <v>45259</v>
          </cell>
          <cell r="C4876" t="str">
            <v>SEA POINT SAUV BLA W CAPE 75X6</v>
          </cell>
          <cell r="D4876" t="str">
            <v>Sea Point Sauvignon Blanc SA</v>
          </cell>
          <cell r="E4876" t="str">
            <v>EA</v>
          </cell>
          <cell r="F4876">
            <v>6</v>
          </cell>
          <cell r="G4876" t="str">
            <v>75 cl x 6</v>
          </cell>
          <cell r="H4876" t="str">
            <v>S</v>
          </cell>
          <cell r="I4876" t="str">
            <v>South Africa</v>
          </cell>
          <cell r="J4876" t="str">
            <v>South Africa</v>
          </cell>
          <cell r="K4876" t="str">
            <v>Western Cape</v>
          </cell>
          <cell r="L4876" t="str">
            <v>Still White</v>
          </cell>
          <cell r="M4876" t="str">
            <v>Price Fighter</v>
          </cell>
          <cell r="N4876">
            <v>2.0360999999999998</v>
          </cell>
          <cell r="O4876">
            <v>2.6718999999999999</v>
          </cell>
        </row>
        <row r="4877">
          <cell r="B4877">
            <v>21071</v>
          </cell>
          <cell r="C4877" t="str">
            <v>TRIANA PEDRO XIMENEZ 50x12</v>
          </cell>
          <cell r="D4877" t="str">
            <v>Hidalgo Triana, Pedro Ximénez</v>
          </cell>
          <cell r="E4877" t="str">
            <v>EA</v>
          </cell>
          <cell r="F4877">
            <v>12</v>
          </cell>
          <cell r="G4877" t="str">
            <v>50 cl x 12</v>
          </cell>
          <cell r="H4877" t="str">
            <v>U</v>
          </cell>
          <cell r="I4877" t="str">
            <v>Spain</v>
          </cell>
          <cell r="J4877" t="str">
            <v>Spain</v>
          </cell>
          <cell r="K4877" t="str">
            <v>Andalucía</v>
          </cell>
          <cell r="M4877" t="str">
            <v>Fortified Wine</v>
          </cell>
          <cell r="N4877">
            <v>2.9775999999999998</v>
          </cell>
          <cell r="O4877">
            <v>2.1375000000000002</v>
          </cell>
        </row>
        <row r="4878">
          <cell r="B4878">
            <v>41905</v>
          </cell>
          <cell r="C4878" t="str">
            <v>CHANGYU FAM B DE N 75X6</v>
          </cell>
          <cell r="D4878" t="str">
            <v>Chateau Changyu Moser XV Moser Family Cabernet Sauvignon Blanc de Noir</v>
          </cell>
          <cell r="E4878" t="str">
            <v>EA</v>
          </cell>
          <cell r="F4878">
            <v>6</v>
          </cell>
          <cell r="G4878" t="str">
            <v>75 cl x 6</v>
          </cell>
          <cell r="H4878" t="str">
            <v>U</v>
          </cell>
          <cell r="I4878" t="str">
            <v>China</v>
          </cell>
          <cell r="J4878" t="str">
            <v>China</v>
          </cell>
          <cell r="K4878" t="str">
            <v>Ningxia</v>
          </cell>
          <cell r="L4878" t="str">
            <v>Still White</v>
          </cell>
          <cell r="M4878" t="str">
            <v>Best</v>
          </cell>
          <cell r="N4878">
            <v>14.697800000000001</v>
          </cell>
          <cell r="O4878">
            <v>2.6718999999999999</v>
          </cell>
        </row>
        <row r="4879">
          <cell r="B4879">
            <v>42072</v>
          </cell>
          <cell r="C4879" t="str">
            <v>CHANGYU MOSER XV CAB 75X6</v>
          </cell>
          <cell r="D4879" t="str">
            <v>Chateau Changyu Moser XV Helan Mountain Cabernet Sauvignon Ningxia</v>
          </cell>
          <cell r="E4879" t="str">
            <v>EA</v>
          </cell>
          <cell r="F4879">
            <v>6</v>
          </cell>
          <cell r="G4879" t="str">
            <v>75 cl x 6</v>
          </cell>
          <cell r="H4879" t="str">
            <v>S</v>
          </cell>
          <cell r="I4879" t="str">
            <v>China</v>
          </cell>
          <cell r="J4879" t="str">
            <v>China</v>
          </cell>
          <cell r="K4879" t="str">
            <v>Ningxia</v>
          </cell>
          <cell r="M4879" t="str">
            <v>Good</v>
          </cell>
          <cell r="N4879">
            <v>5.8819999999999997</v>
          </cell>
          <cell r="O4879">
            <v>2.6718999999999999</v>
          </cell>
        </row>
        <row r="4880">
          <cell r="B4880">
            <v>42915</v>
          </cell>
          <cell r="C4880" t="str">
            <v>CHANGYU HELEN B DE N 75X6</v>
          </cell>
          <cell r="D4880" t="str">
            <v>Chateau Changyu Moser XV Helan Mountain Blanc de Noir White Cabernet Sauvignon Ningxia 2020</v>
          </cell>
          <cell r="E4880" t="str">
            <v>EA</v>
          </cell>
          <cell r="F4880">
            <v>6</v>
          </cell>
          <cell r="G4880" t="str">
            <v>75 cl x 6</v>
          </cell>
          <cell r="H4880" t="str">
            <v>S</v>
          </cell>
          <cell r="I4880" t="str">
            <v>China</v>
          </cell>
          <cell r="J4880" t="str">
            <v>China</v>
          </cell>
          <cell r="K4880" t="str">
            <v>Ningxia</v>
          </cell>
          <cell r="M4880" t="str">
            <v>Good</v>
          </cell>
          <cell r="N4880">
            <v>6.2328999999999999</v>
          </cell>
          <cell r="O4880">
            <v>2.6718999999999999</v>
          </cell>
        </row>
        <row r="4881">
          <cell r="B4881">
            <v>73033</v>
          </cell>
          <cell r="C4881" t="str">
            <v>FW CHANGYU MOSER XV GR VN 75X6</v>
          </cell>
          <cell r="D4881" t="str">
            <v>Chateau Changyu Moser XV Grand Vin Cabernet Sauvignon Ningxia</v>
          </cell>
          <cell r="E4881" t="str">
            <v>EA</v>
          </cell>
          <cell r="F4881">
            <v>6</v>
          </cell>
          <cell r="G4881" t="str">
            <v>75 cl x 6</v>
          </cell>
          <cell r="H4881" t="str">
            <v>S</v>
          </cell>
          <cell r="I4881" t="str">
            <v>China</v>
          </cell>
          <cell r="J4881" t="str">
            <v>China</v>
          </cell>
          <cell r="K4881" t="str">
            <v>Ningxia</v>
          </cell>
          <cell r="M4881" t="str">
            <v>Fine Wine</v>
          </cell>
          <cell r="N4881">
            <v>34.434600000000003</v>
          </cell>
          <cell r="O4881">
            <v>3.2063000000000001</v>
          </cell>
        </row>
        <row r="4882">
          <cell r="B4882">
            <v>73045</v>
          </cell>
          <cell r="C4882" t="str">
            <v>CHANGYU MOSER FMLY RED 16 75X6</v>
          </cell>
          <cell r="D4882" t="str">
            <v>Chateau Changyu Moser XV Family Second Vin Red Ningxia 2016</v>
          </cell>
          <cell r="E4882" t="str">
            <v>EA</v>
          </cell>
          <cell r="F4882">
            <v>6</v>
          </cell>
          <cell r="G4882" t="str">
            <v>75 cl x 6</v>
          </cell>
          <cell r="H4882" t="str">
            <v>U</v>
          </cell>
          <cell r="I4882" t="str">
            <v>China</v>
          </cell>
          <cell r="J4882" t="str">
            <v>China</v>
          </cell>
          <cell r="K4882" t="str">
            <v>Ningxia</v>
          </cell>
          <cell r="M4882" t="str">
            <v>Best</v>
          </cell>
          <cell r="N4882">
            <v>13.5411</v>
          </cell>
          <cell r="O4882">
            <v>2.6718999999999999</v>
          </cell>
        </row>
        <row r="4883">
          <cell r="B4883">
            <v>73417</v>
          </cell>
          <cell r="C4883" t="str">
            <v>CHANGYU HELEN B DE N 75X6</v>
          </cell>
          <cell r="D4883" t="str">
            <v>Chateau Changyu Moser XV Helan Mountain Blanc de Noir White Cabernet Sauvignon Ningxia</v>
          </cell>
          <cell r="E4883" t="str">
            <v>EA</v>
          </cell>
          <cell r="F4883">
            <v>6</v>
          </cell>
          <cell r="G4883" t="str">
            <v>75 cl x 6</v>
          </cell>
          <cell r="H4883" t="str">
            <v>U</v>
          </cell>
          <cell r="I4883" t="str">
            <v>China</v>
          </cell>
          <cell r="J4883" t="str">
            <v>China</v>
          </cell>
          <cell r="K4883" t="str">
            <v>Ningxia</v>
          </cell>
          <cell r="M4883" t="str">
            <v>Good</v>
          </cell>
          <cell r="N4883">
            <v>4.7290000000000001</v>
          </cell>
          <cell r="O4883">
            <v>2.6718999999999999</v>
          </cell>
        </row>
        <row r="4884">
          <cell r="B4884">
            <v>73866</v>
          </cell>
          <cell r="C4884" t="str">
            <v>FW CHANGYU PPL AIR CAB 75X6</v>
          </cell>
          <cell r="D4884" t="str">
            <v>Chateau Changyu Moser XV Purple Air Comes from the East</v>
          </cell>
          <cell r="E4884" t="str">
            <v>EA</v>
          </cell>
          <cell r="F4884">
            <v>6</v>
          </cell>
          <cell r="G4884" t="str">
            <v>75 cl x 6</v>
          </cell>
          <cell r="H4884" t="str">
            <v>S</v>
          </cell>
          <cell r="I4884" t="str">
            <v>China</v>
          </cell>
          <cell r="J4884" t="str">
            <v>China</v>
          </cell>
          <cell r="K4884" t="str">
            <v>Ningxia</v>
          </cell>
          <cell r="L4884" t="str">
            <v>Still Red</v>
          </cell>
          <cell r="M4884" t="str">
            <v>Fine Wine</v>
          </cell>
          <cell r="N4884">
            <v>83.557400000000001</v>
          </cell>
          <cell r="O4884">
            <v>3.2063000000000001</v>
          </cell>
        </row>
        <row r="4885">
          <cell r="B4885">
            <v>73996</v>
          </cell>
          <cell r="C4885" t="str">
            <v>CHANGYU MOSER FMLY RED 75X6</v>
          </cell>
          <cell r="D4885" t="str">
            <v>Chateau Changyu Moser XV Family Second Vin Red Ningxia</v>
          </cell>
          <cell r="E4885" t="str">
            <v>EA</v>
          </cell>
          <cell r="F4885">
            <v>6</v>
          </cell>
          <cell r="G4885" t="str">
            <v>75 cl x 6</v>
          </cell>
          <cell r="H4885" t="str">
            <v>U</v>
          </cell>
          <cell r="I4885" t="str">
            <v>China</v>
          </cell>
          <cell r="J4885" t="str">
            <v>China</v>
          </cell>
          <cell r="K4885" t="str">
            <v>Ningxia</v>
          </cell>
          <cell r="M4885" t="str">
            <v>Best</v>
          </cell>
          <cell r="N4885">
            <v>14.697800000000001</v>
          </cell>
          <cell r="O4885">
            <v>3.2063000000000001</v>
          </cell>
        </row>
        <row r="4886">
          <cell r="B4886">
            <v>71903</v>
          </cell>
          <cell r="C4886" t="str">
            <v>DON PLACERO CRIANZA TTO 75X6</v>
          </cell>
          <cell r="D4886" t="str">
            <v>Don Placero Crianza Tinto Rioja</v>
          </cell>
          <cell r="E4886" t="str">
            <v>EA</v>
          </cell>
          <cell r="F4886">
            <v>6</v>
          </cell>
          <cell r="G4886" t="str">
            <v>75 cl x 6</v>
          </cell>
          <cell r="H4886" t="str">
            <v>S</v>
          </cell>
          <cell r="I4886" t="str">
            <v>Spain</v>
          </cell>
          <cell r="J4886" t="str">
            <v>Spain</v>
          </cell>
          <cell r="K4886" t="str">
            <v>Rioja</v>
          </cell>
          <cell r="M4886" t="str">
            <v>Good</v>
          </cell>
          <cell r="N4886">
            <v>0.53139999999999998</v>
          </cell>
          <cell r="O4886">
            <v>2.6718999999999999</v>
          </cell>
        </row>
        <row r="4887">
          <cell r="B4887">
            <v>72590</v>
          </cell>
          <cell r="C4887" t="str">
            <v>DON PLACERO RIOJA BLCO 75X6</v>
          </cell>
          <cell r="D4887" t="str">
            <v>Don Placero Rioja Blanco</v>
          </cell>
          <cell r="E4887" t="str">
            <v>EA</v>
          </cell>
          <cell r="F4887">
            <v>6</v>
          </cell>
          <cell r="G4887" t="str">
            <v>75 cl x 6</v>
          </cell>
          <cell r="H4887" t="str">
            <v>S</v>
          </cell>
          <cell r="I4887" t="str">
            <v>Spain</v>
          </cell>
          <cell r="J4887" t="str">
            <v>Spain</v>
          </cell>
          <cell r="K4887" t="str">
            <v>Rioja</v>
          </cell>
          <cell r="M4887" t="str">
            <v>Price Fighter</v>
          </cell>
          <cell r="N4887">
            <v>1.8859999999999999</v>
          </cell>
          <cell r="O4887">
            <v>2.6718999999999999</v>
          </cell>
        </row>
        <row r="4888">
          <cell r="B4888">
            <v>28951</v>
          </cell>
          <cell r="C4888" t="str">
            <v>LA UNICA TEMPRANILLO 75X4</v>
          </cell>
          <cell r="D4888" t="str">
            <v>La Única, Pagos del Rey</v>
          </cell>
          <cell r="E4888" t="str">
            <v>EA</v>
          </cell>
          <cell r="F4888">
            <v>4</v>
          </cell>
          <cell r="G4888" t="str">
            <v>75 cl x 4</v>
          </cell>
          <cell r="H4888" t="str">
            <v>S</v>
          </cell>
          <cell r="I4888" t="str">
            <v>Spain</v>
          </cell>
          <cell r="J4888" t="str">
            <v>Spain</v>
          </cell>
          <cell r="K4888" t="str">
            <v>Spain</v>
          </cell>
          <cell r="L4888" t="str">
            <v>Still Red</v>
          </cell>
          <cell r="M4888" t="str">
            <v>Best</v>
          </cell>
          <cell r="N4888">
            <v>22.030200000000001</v>
          </cell>
          <cell r="O4888">
            <v>2.6718999999999999</v>
          </cell>
        </row>
        <row r="4889">
          <cell r="B4889">
            <v>37843</v>
          </cell>
          <cell r="C4889" t="str">
            <v>LUC BELAIRE LUX WHT 75X6</v>
          </cell>
          <cell r="D4889" t="str">
            <v>Luc Belaire Luxe White, France</v>
          </cell>
          <cell r="E4889" t="str">
            <v>EA</v>
          </cell>
          <cell r="F4889">
            <v>6</v>
          </cell>
          <cell r="G4889" t="str">
            <v>75 cl x 6</v>
          </cell>
          <cell r="H4889" t="str">
            <v>U</v>
          </cell>
          <cell r="I4889" t="str">
            <v>France</v>
          </cell>
          <cell r="J4889" t="str">
            <v>France</v>
          </cell>
          <cell r="K4889" t="str">
            <v>France</v>
          </cell>
          <cell r="L4889" t="str">
            <v>Sparkling White</v>
          </cell>
          <cell r="M4889" t="str">
            <v>Best</v>
          </cell>
          <cell r="N4889">
            <v>11.252700000000001</v>
          </cell>
          <cell r="O4889">
            <v>2.6718999999999999</v>
          </cell>
        </row>
        <row r="4890">
          <cell r="B4890">
            <v>45871</v>
          </cell>
          <cell r="C4890" t="str">
            <v>LUC BELAIRE ROSE 75X6</v>
          </cell>
          <cell r="D4890" t="str">
            <v>Belaire Rosé, France</v>
          </cell>
          <cell r="E4890" t="str">
            <v>EA</v>
          </cell>
          <cell r="F4890">
            <v>6</v>
          </cell>
          <cell r="G4890" t="str">
            <v>75 cl x 6</v>
          </cell>
          <cell r="H4890" t="str">
            <v>S</v>
          </cell>
          <cell r="I4890" t="str">
            <v>France</v>
          </cell>
          <cell r="J4890" t="str">
            <v>France</v>
          </cell>
          <cell r="K4890" t="str">
            <v>France</v>
          </cell>
          <cell r="L4890" t="str">
            <v>Champagne Rose</v>
          </cell>
          <cell r="M4890" t="str">
            <v>Better</v>
          </cell>
          <cell r="N4890">
            <v>14.202500000000001</v>
          </cell>
          <cell r="O4890">
            <v>2.6718999999999999</v>
          </cell>
        </row>
        <row r="4891">
          <cell r="B4891">
            <v>46214</v>
          </cell>
          <cell r="C4891" t="str">
            <v>LUC BELAIRE GOLD 75X6</v>
          </cell>
          <cell r="D4891" t="str">
            <v>Luc Belaire Gold, France</v>
          </cell>
          <cell r="E4891" t="str">
            <v>EA</v>
          </cell>
          <cell r="F4891">
            <v>6</v>
          </cell>
          <cell r="G4891" t="str">
            <v>75 cl x 6</v>
          </cell>
          <cell r="H4891" t="str">
            <v>S</v>
          </cell>
          <cell r="I4891" t="str">
            <v>France</v>
          </cell>
          <cell r="J4891" t="str">
            <v>France</v>
          </cell>
          <cell r="K4891" t="str">
            <v>France</v>
          </cell>
          <cell r="M4891" t="str">
            <v>Better</v>
          </cell>
          <cell r="N4891">
            <v>11.3527</v>
          </cell>
          <cell r="O4891">
            <v>2.6718999999999999</v>
          </cell>
        </row>
        <row r="4892">
          <cell r="B4892">
            <v>46215</v>
          </cell>
          <cell r="C4892" t="str">
            <v>LUC BELAIRE BLEU 75X6</v>
          </cell>
          <cell r="D4892" t="str">
            <v>Luc Belaire Bleu, France</v>
          </cell>
          <cell r="E4892" t="str">
            <v>EA</v>
          </cell>
          <cell r="F4892">
            <v>6</v>
          </cell>
          <cell r="G4892" t="str">
            <v>75 cl x 6</v>
          </cell>
          <cell r="H4892" t="str">
            <v>S</v>
          </cell>
          <cell r="I4892" t="str">
            <v>France</v>
          </cell>
          <cell r="J4892" t="str">
            <v>France</v>
          </cell>
          <cell r="K4892" t="str">
            <v>France</v>
          </cell>
          <cell r="L4892" t="str">
            <v>Sparkling White</v>
          </cell>
          <cell r="M4892" t="str">
            <v>Better</v>
          </cell>
          <cell r="N4892">
            <v>11.994</v>
          </cell>
          <cell r="O4892">
            <v>2.0306000000000002</v>
          </cell>
        </row>
        <row r="4893">
          <cell r="B4893">
            <v>43453</v>
          </cell>
          <cell r="C4893" t="str">
            <v>MOUNT ROZIER SAUV BLANC 75X6</v>
          </cell>
          <cell r="D4893" t="str">
            <v>Mount Rozier Sauvignon Blanc, Wester Cape</v>
          </cell>
          <cell r="E4893" t="str">
            <v>EA</v>
          </cell>
          <cell r="F4893">
            <v>6</v>
          </cell>
          <cell r="G4893" t="str">
            <v>75 cl x 6</v>
          </cell>
          <cell r="H4893" t="str">
            <v>S</v>
          </cell>
          <cell r="I4893" t="str">
            <v>South Africa</v>
          </cell>
          <cell r="J4893" t="str">
            <v>South Africa</v>
          </cell>
          <cell r="K4893" t="str">
            <v>Western Cape</v>
          </cell>
          <cell r="M4893" t="str">
            <v>Good</v>
          </cell>
          <cell r="N4893">
            <v>2.7795999999999998</v>
          </cell>
          <cell r="O4893">
            <v>2.6718999999999999</v>
          </cell>
        </row>
        <row r="4894">
          <cell r="B4894">
            <v>43454</v>
          </cell>
          <cell r="C4894" t="str">
            <v>MOUNT ROZIER MERLOT 75X6</v>
          </cell>
          <cell r="D4894" t="str">
            <v>Mount Rozier Merlot, Stellenbosch</v>
          </cell>
          <cell r="E4894" t="str">
            <v>EA</v>
          </cell>
          <cell r="F4894">
            <v>6</v>
          </cell>
          <cell r="G4894" t="str">
            <v>75 cl x 6</v>
          </cell>
          <cell r="H4894" t="str">
            <v>S</v>
          </cell>
          <cell r="I4894" t="str">
            <v>South Africa</v>
          </cell>
          <cell r="J4894" t="str">
            <v>South Africa</v>
          </cell>
          <cell r="K4894" t="str">
            <v>Stellenbosch</v>
          </cell>
          <cell r="M4894" t="str">
            <v>Good</v>
          </cell>
          <cell r="N4894">
            <v>2.7795999999999998</v>
          </cell>
          <cell r="O4894">
            <v>2.6718999999999999</v>
          </cell>
        </row>
        <row r="4895">
          <cell r="B4895">
            <v>43677</v>
          </cell>
          <cell r="C4895" t="str">
            <v>MOUNT ROZIER PINOT NOIR 75X6</v>
          </cell>
          <cell r="D4895" t="str">
            <v>Mount Rozier Pinot Noir, Coastal</v>
          </cell>
          <cell r="E4895" t="str">
            <v>EA</v>
          </cell>
          <cell r="F4895">
            <v>6</v>
          </cell>
          <cell r="G4895" t="str">
            <v>75 cl x 6</v>
          </cell>
          <cell r="H4895" t="str">
            <v>S</v>
          </cell>
          <cell r="I4895" t="str">
            <v>South Africa</v>
          </cell>
          <cell r="J4895" t="str">
            <v>South Africa</v>
          </cell>
          <cell r="K4895" t="str">
            <v>Western Cape</v>
          </cell>
          <cell r="M4895" t="str">
            <v>Good</v>
          </cell>
          <cell r="N4895">
            <v>2.7795999999999998</v>
          </cell>
          <cell r="O4895">
            <v>2.6718999999999999</v>
          </cell>
        </row>
        <row r="4896">
          <cell r="B4896">
            <v>43678</v>
          </cell>
          <cell r="C4896" t="str">
            <v>MOUNT ROZIER CHARDONNAY 75X6</v>
          </cell>
          <cell r="D4896" t="str">
            <v>Mount Rozier Chardonnay, Stellenbosch</v>
          </cell>
          <cell r="E4896" t="str">
            <v>EA</v>
          </cell>
          <cell r="F4896">
            <v>6</v>
          </cell>
          <cell r="G4896" t="str">
            <v>75 cl x 6</v>
          </cell>
          <cell r="H4896" t="str">
            <v>S</v>
          </cell>
          <cell r="I4896" t="str">
            <v>South Africa</v>
          </cell>
          <cell r="J4896" t="str">
            <v>South Africa</v>
          </cell>
          <cell r="K4896" t="str">
            <v>Western Cape</v>
          </cell>
          <cell r="M4896" t="str">
            <v>Good</v>
          </cell>
          <cell r="N4896">
            <v>2.7795999999999998</v>
          </cell>
          <cell r="O4896">
            <v>2.6718999999999999</v>
          </cell>
        </row>
        <row r="4897">
          <cell r="B4897">
            <v>43679</v>
          </cell>
          <cell r="C4897" t="str">
            <v>INTERPUNKT SHIRAZ 75X6</v>
          </cell>
          <cell r="D4897" t="str">
            <v>Interpunkt Shiraz, Western Cape</v>
          </cell>
          <cell r="E4897" t="str">
            <v>EA</v>
          </cell>
          <cell r="F4897">
            <v>6</v>
          </cell>
          <cell r="G4897" t="str">
            <v>75 cl x 6</v>
          </cell>
          <cell r="H4897" t="str">
            <v>S</v>
          </cell>
          <cell r="I4897" t="str">
            <v>South Africa</v>
          </cell>
          <cell r="J4897" t="str">
            <v>South Africa</v>
          </cell>
          <cell r="K4897" t="str">
            <v>Western Cape</v>
          </cell>
          <cell r="L4897" t="str">
            <v>Still Red</v>
          </cell>
          <cell r="M4897" t="str">
            <v>Good</v>
          </cell>
          <cell r="N4897">
            <v>3.5215999999999998</v>
          </cell>
          <cell r="O4897">
            <v>2.6718999999999999</v>
          </cell>
        </row>
        <row r="4898">
          <cell r="B4898">
            <v>43680</v>
          </cell>
          <cell r="C4898" t="str">
            <v>INTERPUNKT SAUV BLANC 75X6</v>
          </cell>
          <cell r="D4898" t="str">
            <v>Interpunkt Sauvignon Blanc, Western Cape</v>
          </cell>
          <cell r="E4898" t="str">
            <v>EA</v>
          </cell>
          <cell r="F4898">
            <v>6</v>
          </cell>
          <cell r="G4898" t="str">
            <v>75 cl x 6</v>
          </cell>
          <cell r="H4898" t="str">
            <v>S</v>
          </cell>
          <cell r="I4898" t="str">
            <v>South Africa</v>
          </cell>
          <cell r="J4898" t="str">
            <v>South Africa</v>
          </cell>
          <cell r="K4898" t="str">
            <v>Western Cape</v>
          </cell>
          <cell r="L4898" t="str">
            <v>Still White</v>
          </cell>
          <cell r="M4898" t="str">
            <v>Good</v>
          </cell>
          <cell r="N4898">
            <v>3.5215999999999998</v>
          </cell>
          <cell r="O4898">
            <v>2.6718999999999999</v>
          </cell>
        </row>
        <row r="4899">
          <cell r="B4899">
            <v>44023</v>
          </cell>
          <cell r="C4899" t="str">
            <v>MOUNT ROZIER ROSE 75X6</v>
          </cell>
          <cell r="D4899" t="str">
            <v>Mount Rozier Rose, Coastal</v>
          </cell>
          <cell r="E4899" t="str">
            <v>EA</v>
          </cell>
          <cell r="F4899">
            <v>6</v>
          </cell>
          <cell r="G4899" t="str">
            <v>75 cl x 6</v>
          </cell>
          <cell r="H4899" t="str">
            <v>S</v>
          </cell>
          <cell r="I4899" t="str">
            <v>South Africa</v>
          </cell>
          <cell r="J4899" t="str">
            <v>South Africa</v>
          </cell>
          <cell r="K4899" t="str">
            <v>Western Cape</v>
          </cell>
          <cell r="L4899" t="str">
            <v>srs</v>
          </cell>
          <cell r="M4899" t="str">
            <v>Good</v>
          </cell>
          <cell r="N4899">
            <v>2.8546</v>
          </cell>
          <cell r="O4899">
            <v>2.6718999999999999</v>
          </cell>
        </row>
        <row r="4900">
          <cell r="B4900">
            <v>44862</v>
          </cell>
          <cell r="C4900" t="str">
            <v>MOUNT ROZIER FLOWER G SB 75X6</v>
          </cell>
          <cell r="D4900" t="str">
            <v>Mount Rozier Flower Garden Sauvignon Blanc 2021, Western Cape</v>
          </cell>
          <cell r="E4900" t="str">
            <v>EA</v>
          </cell>
          <cell r="F4900">
            <v>6</v>
          </cell>
          <cell r="G4900" t="str">
            <v>75 cl x 6</v>
          </cell>
          <cell r="H4900" t="str">
            <v>S</v>
          </cell>
          <cell r="I4900" t="str">
            <v>South Africa</v>
          </cell>
          <cell r="J4900" t="str">
            <v>South Africa</v>
          </cell>
          <cell r="K4900" t="str">
            <v>Western Cape</v>
          </cell>
          <cell r="M4900" t="str">
            <v>Price Fighter</v>
          </cell>
          <cell r="N4900">
            <v>1.9666999999999999</v>
          </cell>
          <cell r="O4900">
            <v>2.6718999999999999</v>
          </cell>
        </row>
        <row r="4901">
          <cell r="B4901">
            <v>44959</v>
          </cell>
          <cell r="C4901" t="str">
            <v>MOUNT ROZIER FIRE PIT CS 75X6</v>
          </cell>
          <cell r="D4901" t="str">
            <v>Mount Rozier Fire Pit Cabernet Sauvignon, Western Cape</v>
          </cell>
          <cell r="E4901" t="str">
            <v>EA</v>
          </cell>
          <cell r="F4901">
            <v>6</v>
          </cell>
          <cell r="G4901" t="str">
            <v>75 cl x 6</v>
          </cell>
          <cell r="H4901" t="str">
            <v>S</v>
          </cell>
          <cell r="I4901" t="str">
            <v>South Africa</v>
          </cell>
          <cell r="J4901" t="str">
            <v>South Africa</v>
          </cell>
          <cell r="K4901" t="str">
            <v>Western Cape</v>
          </cell>
          <cell r="L4901" t="str">
            <v>Still Red</v>
          </cell>
          <cell r="M4901" t="str">
            <v>Price Fighter</v>
          </cell>
          <cell r="N4901">
            <v>1.68</v>
          </cell>
          <cell r="O4901">
            <v>2.6718999999999999</v>
          </cell>
        </row>
        <row r="4902">
          <cell r="B4902">
            <v>74238</v>
          </cell>
          <cell r="C4902" t="str">
            <v>ROZIER CHENIN 75X6</v>
          </cell>
          <cell r="D4902" t="str">
            <v>Mount Rozier Beekeeper Chenin Blanc</v>
          </cell>
          <cell r="E4902" t="str">
            <v>EA</v>
          </cell>
          <cell r="F4902">
            <v>6</v>
          </cell>
          <cell r="G4902" t="str">
            <v>75 cl x 6</v>
          </cell>
          <cell r="H4902" t="str">
            <v>S</v>
          </cell>
          <cell r="I4902" t="str">
            <v>South Africa</v>
          </cell>
          <cell r="J4902" t="str">
            <v>South Africa</v>
          </cell>
          <cell r="K4902" t="str">
            <v>Western Cape</v>
          </cell>
          <cell r="M4902" t="str">
            <v>Price Fighter</v>
          </cell>
          <cell r="N4902">
            <v>1.3332999999999999</v>
          </cell>
          <cell r="O4902">
            <v>2.6718999999999999</v>
          </cell>
        </row>
        <row r="4903">
          <cell r="B4903">
            <v>74239</v>
          </cell>
          <cell r="C4903" t="str">
            <v>ROZIER SAUV BLANC 75X6</v>
          </cell>
          <cell r="D4903" t="str">
            <v>Mount Rozier Flower Garden Sauvingon Blanc</v>
          </cell>
          <cell r="E4903" t="str">
            <v>EA</v>
          </cell>
          <cell r="F4903">
            <v>6</v>
          </cell>
          <cell r="G4903" t="str">
            <v>75 cl x 6</v>
          </cell>
          <cell r="H4903" t="str">
            <v>S</v>
          </cell>
          <cell r="I4903" t="str">
            <v>South Africa</v>
          </cell>
          <cell r="J4903" t="str">
            <v>South Africa</v>
          </cell>
          <cell r="K4903" t="str">
            <v>Western Cape</v>
          </cell>
          <cell r="M4903" t="str">
            <v>Price Fighter</v>
          </cell>
          <cell r="N4903">
            <v>1.2898000000000001</v>
          </cell>
          <cell r="O4903">
            <v>2.6718999999999999</v>
          </cell>
        </row>
        <row r="4904">
          <cell r="B4904">
            <v>46224</v>
          </cell>
          <cell r="C4904" t="str">
            <v>ODYSSEY ZIN ROSE 8.5 75X6</v>
          </cell>
          <cell r="D4904" t="str">
            <v>Odyssey Zinfandel Rose USA 8.5%</v>
          </cell>
          <cell r="E4904" t="str">
            <v>EA</v>
          </cell>
          <cell r="F4904">
            <v>6</v>
          </cell>
          <cell r="G4904" t="str">
            <v>75 cl x 6</v>
          </cell>
          <cell r="H4904" t="str">
            <v>S</v>
          </cell>
          <cell r="I4904" t="str">
            <v>United States</v>
          </cell>
          <cell r="J4904" t="str">
            <v>USA</v>
          </cell>
          <cell r="K4904" t="str">
            <v>California</v>
          </cell>
          <cell r="L4904" t="str">
            <v>Still Rose</v>
          </cell>
          <cell r="M4904" t="str">
            <v>Price Fighter</v>
          </cell>
          <cell r="N4904">
            <v>1.5761000000000001</v>
          </cell>
          <cell r="O4904">
            <v>1.8169</v>
          </cell>
        </row>
        <row r="4905">
          <cell r="B4905">
            <v>76346</v>
          </cell>
          <cell r="C4905" t="str">
            <v>ODYSSEY SHIRAZ 75X6</v>
          </cell>
          <cell r="D4905" t="str">
            <v>Odyssey Shiraz</v>
          </cell>
          <cell r="E4905" t="str">
            <v>CS</v>
          </cell>
          <cell r="F4905">
            <v>1</v>
          </cell>
          <cell r="G4905" t="str">
            <v>75 cl x 6</v>
          </cell>
          <cell r="H4905" t="str">
            <v>S</v>
          </cell>
          <cell r="I4905" t="str">
            <v>Australia</v>
          </cell>
          <cell r="J4905" t="str">
            <v>Australia</v>
          </cell>
          <cell r="K4905" t="str">
            <v>South Eastern Australia</v>
          </cell>
          <cell r="L4905" t="str">
            <v>Still Red</v>
          </cell>
          <cell r="M4905" t="str">
            <v>Price Fighter</v>
          </cell>
          <cell r="N4905">
            <v>8.2586999999999993</v>
          </cell>
          <cell r="O4905">
            <v>16.031300000000002</v>
          </cell>
        </row>
        <row r="4906">
          <cell r="B4906">
            <v>61135</v>
          </cell>
          <cell r="C4906" t="str">
            <v>BLANDY'S CLARENCE NV 75X6</v>
          </cell>
          <cell r="D4906" t="str">
            <v>Blandy's Duke Of Clarence 3YO Rich Madeira</v>
          </cell>
          <cell r="E4906" t="str">
            <v>EA</v>
          </cell>
          <cell r="F4906">
            <v>6</v>
          </cell>
          <cell r="G4906" t="str">
            <v>75 cl x 6</v>
          </cell>
          <cell r="H4906" t="str">
            <v>U</v>
          </cell>
          <cell r="I4906" t="str">
            <v>Portugal</v>
          </cell>
          <cell r="J4906" t="str">
            <v>Portugal</v>
          </cell>
          <cell r="K4906" t="str">
            <v>Madeira</v>
          </cell>
          <cell r="M4906" t="str">
            <v>Better</v>
          </cell>
          <cell r="N4906">
            <v>4.8657000000000004</v>
          </cell>
          <cell r="O4906">
            <v>4.0613000000000001</v>
          </cell>
        </row>
        <row r="4907">
          <cell r="B4907">
            <v>14166</v>
          </cell>
          <cell r="C4907" t="str">
            <v>LA CETTO PETITE SIRAH 75x12</v>
          </cell>
          <cell r="D4907" t="str">
            <v>L.A. Cetto Petite Sirah, Valle de Guadalupe</v>
          </cell>
          <cell r="E4907" t="str">
            <v>EA</v>
          </cell>
          <cell r="F4907">
            <v>12</v>
          </cell>
          <cell r="G4907" t="str">
            <v>75 cl x 12</v>
          </cell>
          <cell r="H4907" t="str">
            <v>U</v>
          </cell>
          <cell r="I4907" t="str">
            <v>Mexico</v>
          </cell>
          <cell r="J4907" t="str">
            <v>Mexico</v>
          </cell>
          <cell r="K4907" t="str">
            <v>Mexico</v>
          </cell>
          <cell r="M4907" t="str">
            <v>Good</v>
          </cell>
          <cell r="N4907">
            <v>3.1377000000000002</v>
          </cell>
          <cell r="O4907">
            <v>2.6718999999999999</v>
          </cell>
        </row>
        <row r="4908">
          <cell r="B4908">
            <v>29806</v>
          </cell>
          <cell r="C4908" t="str">
            <v>CA DEL LAGO PG ROSE 75X6</v>
          </cell>
          <cell r="D4908" t="str">
            <v>Ca' Del Lago Pinot Grigio Rosato Igt Provincia Di Pavia</v>
          </cell>
          <cell r="E4908" t="str">
            <v>EA</v>
          </cell>
          <cell r="F4908">
            <v>6</v>
          </cell>
          <cell r="G4908" t="str">
            <v>75 cl x 6</v>
          </cell>
          <cell r="H4908" t="str">
            <v>U</v>
          </cell>
          <cell r="I4908" t="str">
            <v>Italy</v>
          </cell>
          <cell r="J4908" t="str">
            <v>Italy</v>
          </cell>
          <cell r="K4908" t="str">
            <v>Campania</v>
          </cell>
          <cell r="L4908" t="str">
            <v>Still Rose</v>
          </cell>
          <cell r="M4908" t="str">
            <v>Price Fighter</v>
          </cell>
          <cell r="N4908">
            <v>1.5749</v>
          </cell>
          <cell r="O4908">
            <v>2.3513000000000002</v>
          </cell>
        </row>
        <row r="4909">
          <cell r="B4909">
            <v>29807</v>
          </cell>
          <cell r="C4909" t="str">
            <v>CA DEL LAGO PINOT GRIGIO 75X6</v>
          </cell>
          <cell r="D4909" t="str">
            <v>Ca' Del Lago Pinot Grigio IGT Pavia</v>
          </cell>
          <cell r="E4909" t="str">
            <v>EA</v>
          </cell>
          <cell r="F4909">
            <v>6</v>
          </cell>
          <cell r="G4909" t="str">
            <v>75 cl x 6</v>
          </cell>
          <cell r="H4909" t="str">
            <v>U</v>
          </cell>
          <cell r="I4909" t="str">
            <v>Italy</v>
          </cell>
          <cell r="J4909" t="str">
            <v>Italy</v>
          </cell>
          <cell r="K4909" t="str">
            <v>Campania</v>
          </cell>
          <cell r="L4909" t="str">
            <v>Still White</v>
          </cell>
          <cell r="M4909" t="str">
            <v>Price Fighter</v>
          </cell>
          <cell r="N4909">
            <v>1.5661</v>
          </cell>
          <cell r="O4909">
            <v>2.6718999999999999</v>
          </cell>
        </row>
        <row r="4910">
          <cell r="B4910">
            <v>32367</v>
          </cell>
          <cell r="C4910" t="str">
            <v>CA DEL LAGO MONTEPULCIANO 75X6</v>
          </cell>
          <cell r="D4910" t="str">
            <v>Montepulciano D'Abruzzo, Ca' del Lago</v>
          </cell>
          <cell r="E4910" t="str">
            <v>EA</v>
          </cell>
          <cell r="F4910">
            <v>6</v>
          </cell>
          <cell r="G4910" t="str">
            <v>75 cl x 6</v>
          </cell>
          <cell r="H4910" t="str">
            <v>U</v>
          </cell>
          <cell r="I4910" t="str">
            <v>Italy</v>
          </cell>
          <cell r="J4910" t="str">
            <v>Italy</v>
          </cell>
          <cell r="K4910" t="str">
            <v>Campania</v>
          </cell>
          <cell r="L4910" t="str">
            <v>Still Red</v>
          </cell>
          <cell r="M4910" t="str">
            <v>Price Fighter</v>
          </cell>
          <cell r="N4910">
            <v>1.4375</v>
          </cell>
          <cell r="O4910">
            <v>2.6718999999999999</v>
          </cell>
        </row>
        <row r="4911">
          <cell r="B4911">
            <v>44804</v>
          </cell>
          <cell r="C4911" t="str">
            <v>CA DEL LAGO PINOT GRIGIO 75X6</v>
          </cell>
          <cell r="D4911" t="str">
            <v>Ca' Del Lago Pinot Grigio IGT Pavia</v>
          </cell>
          <cell r="E4911" t="str">
            <v>EA</v>
          </cell>
          <cell r="F4911">
            <v>6</v>
          </cell>
          <cell r="G4911" t="str">
            <v>75 cl x 6</v>
          </cell>
          <cell r="H4911" t="str">
            <v>S</v>
          </cell>
          <cell r="I4911" t="str">
            <v>Italy</v>
          </cell>
          <cell r="J4911" t="str">
            <v>Italy</v>
          </cell>
          <cell r="L4911" t="str">
            <v>Still White</v>
          </cell>
          <cell r="M4911" t="str">
            <v>Price Fighter</v>
          </cell>
          <cell r="N4911">
            <v>1.5661</v>
          </cell>
          <cell r="O4911">
            <v>2.3513000000000002</v>
          </cell>
        </row>
        <row r="4912">
          <cell r="B4912">
            <v>45930</v>
          </cell>
          <cell r="C4912" t="str">
            <v>CA DEL LAGO PINOT G 10.5% 75X6</v>
          </cell>
          <cell r="D4912" t="str">
            <v>Ca' Del Lago Pinot Grigio IGT Pavia</v>
          </cell>
          <cell r="E4912" t="str">
            <v>EA</v>
          </cell>
          <cell r="F4912">
            <v>6</v>
          </cell>
          <cell r="G4912" t="str">
            <v>75 cl x 6</v>
          </cell>
          <cell r="H4912" t="str">
            <v>S</v>
          </cell>
          <cell r="I4912" t="str">
            <v>Italy</v>
          </cell>
          <cell r="J4912" t="str">
            <v>Italy</v>
          </cell>
          <cell r="K4912" t="str">
            <v>Italy</v>
          </cell>
          <cell r="L4912" t="str">
            <v>Still White</v>
          </cell>
          <cell r="M4912" t="str">
            <v>Price Fighter</v>
          </cell>
          <cell r="N4912">
            <v>1.6265000000000001</v>
          </cell>
          <cell r="O4912">
            <v>2.2444000000000002</v>
          </cell>
        </row>
        <row r="4913">
          <cell r="B4913">
            <v>46087</v>
          </cell>
          <cell r="C4913" t="str">
            <v>CA DEL LAGO PG ROSE 10.5% 75X6</v>
          </cell>
          <cell r="D4913" t="str">
            <v>Ca' Del Lago Pinot Grigio Rosato Igt Provincia Di Pavia</v>
          </cell>
          <cell r="E4913" t="str">
            <v>EA</v>
          </cell>
          <cell r="F4913">
            <v>6</v>
          </cell>
          <cell r="G4913" t="str">
            <v>75 cl x 6</v>
          </cell>
          <cell r="H4913" t="str">
            <v>S</v>
          </cell>
          <cell r="I4913" t="str">
            <v>Italy</v>
          </cell>
          <cell r="J4913" t="str">
            <v>Italy</v>
          </cell>
          <cell r="K4913" t="str">
            <v>Campania</v>
          </cell>
          <cell r="L4913" t="str">
            <v>Still Rose</v>
          </cell>
          <cell r="M4913" t="str">
            <v>Price Fighter</v>
          </cell>
          <cell r="N4913">
            <v>1.5749</v>
          </cell>
          <cell r="O4913">
            <v>2.2444000000000002</v>
          </cell>
        </row>
        <row r="4914">
          <cell r="B4914">
            <v>39305</v>
          </cell>
          <cell r="C4914" t="str">
            <v>NEIGE PREMIERE 37.5X12</v>
          </cell>
          <cell r="D4914" t="str">
            <v>Neige Première Apple Ice Wine, Québec</v>
          </cell>
          <cell r="E4914" t="str">
            <v>EA</v>
          </cell>
          <cell r="F4914">
            <v>12</v>
          </cell>
          <cell r="G4914" t="str">
            <v>37.5 cl x 12</v>
          </cell>
          <cell r="H4914" t="str">
            <v>U</v>
          </cell>
          <cell r="I4914" t="str">
            <v>Canada</v>
          </cell>
          <cell r="J4914" t="str">
            <v>Canada</v>
          </cell>
          <cell r="K4914" t="str">
            <v>Quebec</v>
          </cell>
          <cell r="L4914" t="str">
            <v>Still White</v>
          </cell>
          <cell r="M4914" t="str">
            <v>Best</v>
          </cell>
          <cell r="N4914">
            <v>14.1609</v>
          </cell>
          <cell r="O4914">
            <v>1.1756</v>
          </cell>
        </row>
        <row r="4915">
          <cell r="B4915">
            <v>69712</v>
          </cell>
          <cell r="C4915" t="str">
            <v>TRONIDO RESERVA 75X12</v>
          </cell>
          <cell r="D4915" t="str">
            <v>Tronido Navajas Reserva</v>
          </cell>
          <cell r="E4915" t="str">
            <v>EA</v>
          </cell>
          <cell r="F4915">
            <v>12</v>
          </cell>
          <cell r="G4915" t="str">
            <v>75 cl x 12</v>
          </cell>
          <cell r="H4915" t="str">
            <v>U</v>
          </cell>
          <cell r="I4915" t="str">
            <v>Spain</v>
          </cell>
          <cell r="J4915" t="str">
            <v>Spain</v>
          </cell>
          <cell r="K4915" t="str">
            <v>Rioja</v>
          </cell>
          <cell r="M4915" t="str">
            <v>Price Fighter</v>
          </cell>
          <cell r="N4915">
            <v>3.6078999999999999</v>
          </cell>
          <cell r="O4915">
            <v>2.6718999999999999</v>
          </cell>
        </row>
        <row r="4916">
          <cell r="B4916">
            <v>71901</v>
          </cell>
          <cell r="C4916" t="str">
            <v>TRONIDO CRIANZA TINTO 75X12</v>
          </cell>
          <cell r="D4916" t="str">
            <v>Tronido Navajas Crianza Tinto Rioja</v>
          </cell>
          <cell r="E4916" t="str">
            <v>EA</v>
          </cell>
          <cell r="F4916">
            <v>12</v>
          </cell>
          <cell r="G4916" t="str">
            <v>75 cl x 12</v>
          </cell>
          <cell r="H4916" t="str">
            <v>U</v>
          </cell>
          <cell r="I4916" t="str">
            <v>Spain</v>
          </cell>
          <cell r="J4916" t="str">
            <v>Spain</v>
          </cell>
          <cell r="K4916" t="str">
            <v>Rioja</v>
          </cell>
          <cell r="M4916" t="str">
            <v>Price Fighter</v>
          </cell>
          <cell r="N4916">
            <v>2.4639000000000002</v>
          </cell>
          <cell r="O4916">
            <v>2.6718999999999999</v>
          </cell>
        </row>
        <row r="4917">
          <cell r="B4917">
            <v>28367</v>
          </cell>
          <cell r="C4917" t="str">
            <v>CHATEAU CAMPILLOT  MEDOC 75x12</v>
          </cell>
          <cell r="D4917" t="str">
            <v>Château Campillot, Médoc</v>
          </cell>
          <cell r="E4917" t="str">
            <v>EA</v>
          </cell>
          <cell r="F4917">
            <v>12</v>
          </cell>
          <cell r="G4917" t="str">
            <v>75 cl x 12</v>
          </cell>
          <cell r="H4917" t="str">
            <v>U</v>
          </cell>
          <cell r="I4917" t="str">
            <v>France</v>
          </cell>
          <cell r="J4917" t="str">
            <v>France</v>
          </cell>
          <cell r="K4917" t="str">
            <v>Bordeaux</v>
          </cell>
          <cell r="L4917" t="str">
            <v>Still Red</v>
          </cell>
          <cell r="M4917" t="str">
            <v>Better</v>
          </cell>
          <cell r="N4917">
            <v>5.8288000000000002</v>
          </cell>
          <cell r="O4917">
            <v>2.6718999999999999</v>
          </cell>
        </row>
        <row r="4918">
          <cell r="B4918">
            <v>29871</v>
          </cell>
          <cell r="C4918" t="str">
            <v>DR VACQUEYRAS GRAND VIN 75X6</v>
          </cell>
          <cell r="D4918" t="str">
            <v>Vacqueyras, Dauvergne Ranvier</v>
          </cell>
          <cell r="E4918" t="str">
            <v>EA</v>
          </cell>
          <cell r="F4918">
            <v>6</v>
          </cell>
          <cell r="G4918" t="str">
            <v>75 cl x 6</v>
          </cell>
          <cell r="H4918" t="str">
            <v>U</v>
          </cell>
          <cell r="I4918" t="str">
            <v>France</v>
          </cell>
          <cell r="J4918" t="str">
            <v>France</v>
          </cell>
          <cell r="K4918" t="str">
            <v>Rhône Valley</v>
          </cell>
          <cell r="L4918" t="str">
            <v>Still Red</v>
          </cell>
          <cell r="M4918" t="str">
            <v>Better</v>
          </cell>
          <cell r="N4918">
            <v>6.2945000000000002</v>
          </cell>
          <cell r="O4918">
            <v>2.6718999999999999</v>
          </cell>
        </row>
        <row r="4919">
          <cell r="B4919">
            <v>31577</v>
          </cell>
          <cell r="C4919" t="str">
            <v>DAUVERGNE R GIGONDAS 75 x 6</v>
          </cell>
          <cell r="D4919" t="str">
            <v>Gigondas, Dauvergne Ranvier</v>
          </cell>
          <cell r="E4919" t="str">
            <v>EA</v>
          </cell>
          <cell r="F4919">
            <v>6</v>
          </cell>
          <cell r="G4919" t="str">
            <v>75 cl x 6</v>
          </cell>
          <cell r="H4919" t="str">
            <v>U</v>
          </cell>
          <cell r="I4919" t="str">
            <v>France</v>
          </cell>
          <cell r="J4919" t="str">
            <v>France</v>
          </cell>
          <cell r="K4919" t="str">
            <v>Rhône Valley</v>
          </cell>
          <cell r="L4919" t="str">
            <v>Still Red</v>
          </cell>
          <cell r="M4919" t="str">
            <v>Better</v>
          </cell>
          <cell r="N4919">
            <v>7.8606999999999996</v>
          </cell>
          <cell r="O4919">
            <v>3.2063000000000001</v>
          </cell>
        </row>
        <row r="4920">
          <cell r="B4920">
            <v>31608</v>
          </cell>
          <cell r="C4920" t="str">
            <v>DAUVERGNE RANVIER CAIRANN 75X6</v>
          </cell>
          <cell r="D4920" t="str">
            <v>Cairanne Côtes du Rhône-Villages, Dauvergne Ranvier</v>
          </cell>
          <cell r="E4920" t="str">
            <v>EA</v>
          </cell>
          <cell r="F4920">
            <v>6</v>
          </cell>
          <cell r="G4920" t="str">
            <v>75 cl x 6</v>
          </cell>
          <cell r="H4920" t="str">
            <v>U</v>
          </cell>
          <cell r="I4920" t="str">
            <v>France</v>
          </cell>
          <cell r="J4920" t="str">
            <v>France</v>
          </cell>
          <cell r="K4920" t="str">
            <v>Rhône Valley</v>
          </cell>
          <cell r="L4920" t="str">
            <v>Still Red</v>
          </cell>
          <cell r="M4920" t="str">
            <v>Good</v>
          </cell>
          <cell r="N4920">
            <v>4.3231999999999999</v>
          </cell>
          <cell r="O4920">
            <v>2.6718999999999999</v>
          </cell>
        </row>
        <row r="4921">
          <cell r="B4921">
            <v>73482</v>
          </cell>
          <cell r="C4921" t="str">
            <v>Blanch Y Lurt GR Blanc 17 75X6</v>
          </cell>
          <cell r="D4921" t="str">
            <v>Blanchard y Lurton Grand Vin Blanco 2017 (Gaucho)</v>
          </cell>
          <cell r="E4921" t="str">
            <v>EA</v>
          </cell>
          <cell r="F4921">
            <v>6</v>
          </cell>
          <cell r="G4921" t="str">
            <v>75 cl x 6</v>
          </cell>
          <cell r="H4921" t="str">
            <v>U</v>
          </cell>
          <cell r="I4921" t="str">
            <v>Argentina</v>
          </cell>
          <cell r="J4921" t="str">
            <v>Argentina</v>
          </cell>
          <cell r="K4921" t="str">
            <v>Mendoza</v>
          </cell>
          <cell r="L4921" t="str">
            <v>Still White</v>
          </cell>
          <cell r="M4921" t="str">
            <v>Best</v>
          </cell>
          <cell r="N4921">
            <v>11.281700000000001</v>
          </cell>
          <cell r="O4921">
            <v>2.6718999999999999</v>
          </cell>
        </row>
        <row r="4922">
          <cell r="B4922">
            <v>74826</v>
          </cell>
          <cell r="C4922" t="str">
            <v>ORG BODEGA VERDE MACAB 75X6</v>
          </cell>
          <cell r="D4922" t="str">
            <v xml:space="preserve">Bodegas Verde Macabeo Blanco D.O.Carinena 75cl
</v>
          </cell>
          <cell r="E4922" t="str">
            <v>EA</v>
          </cell>
          <cell r="F4922">
            <v>6</v>
          </cell>
          <cell r="G4922" t="str">
            <v>75 cl x 6</v>
          </cell>
          <cell r="H4922" t="str">
            <v>S</v>
          </cell>
          <cell r="I4922" t="str">
            <v>Spain</v>
          </cell>
          <cell r="J4922" t="str">
            <v>Spain</v>
          </cell>
          <cell r="K4922" t="str">
            <v>Spain</v>
          </cell>
          <cell r="L4922" t="str">
            <v>Still White</v>
          </cell>
          <cell r="M4922" t="str">
            <v>Good</v>
          </cell>
          <cell r="N4922">
            <v>2.2507999999999999</v>
          </cell>
          <cell r="O4922">
            <v>2.6718999999999999</v>
          </cell>
        </row>
        <row r="4923">
          <cell r="B4923">
            <v>74827</v>
          </cell>
          <cell r="C4923" t="str">
            <v>ORG BODEGA GARNACHA SYR 75X6</v>
          </cell>
          <cell r="D4923" t="str">
            <v xml:space="preserve">Bodegas Verde Organic Garnacha Syrah Tinto D.O.Carinena 2020 75cl
</v>
          </cell>
          <cell r="E4923" t="str">
            <v>EA</v>
          </cell>
          <cell r="F4923">
            <v>6</v>
          </cell>
          <cell r="G4923" t="str">
            <v>75 cl x 6</v>
          </cell>
          <cell r="H4923" t="str">
            <v>S</v>
          </cell>
          <cell r="I4923" t="str">
            <v>Spain</v>
          </cell>
          <cell r="J4923" t="str">
            <v>Spain</v>
          </cell>
          <cell r="K4923" t="str">
            <v>Spain</v>
          </cell>
          <cell r="L4923" t="str">
            <v>Still Red</v>
          </cell>
          <cell r="M4923" t="str">
            <v>Good</v>
          </cell>
          <cell r="N4923">
            <v>2.2507999999999999</v>
          </cell>
          <cell r="O4923">
            <v>3.2063000000000001</v>
          </cell>
        </row>
        <row r="4924">
          <cell r="B4924">
            <v>70665</v>
          </cell>
          <cell r="C4924" t="str">
            <v>MAS PUECH PICPOUL 75X6</v>
          </cell>
          <cell r="D4924" t="str">
            <v>Mas Puech Picpoul de Pinet Coteaux du Languedoc</v>
          </cell>
          <cell r="E4924" t="str">
            <v>EA</v>
          </cell>
          <cell r="F4924">
            <v>6</v>
          </cell>
          <cell r="G4924" t="str">
            <v>75 cl x 6</v>
          </cell>
          <cell r="H4924" t="str">
            <v>S</v>
          </cell>
          <cell r="I4924" t="str">
            <v>France</v>
          </cell>
          <cell r="J4924" t="str">
            <v>France</v>
          </cell>
          <cell r="K4924" t="str">
            <v>Languedoc-Roussillon</v>
          </cell>
          <cell r="M4924" t="str">
            <v>Good</v>
          </cell>
          <cell r="N4924">
            <v>3.117</v>
          </cell>
          <cell r="O4924">
            <v>2.6718999999999999</v>
          </cell>
        </row>
        <row r="4925">
          <cell r="B4925">
            <v>43288</v>
          </cell>
          <cell r="C4925" t="str">
            <v>FW S DE SUDUIRT BLC SEC19 75X6</v>
          </cell>
          <cell r="D4925" t="str">
            <v>S de Suduiraut Blanc Sec 2019</v>
          </cell>
          <cell r="E4925" t="str">
            <v>EA</v>
          </cell>
          <cell r="F4925">
            <v>6</v>
          </cell>
          <cell r="G4925" t="str">
            <v>75 cl x 6</v>
          </cell>
          <cell r="H4925" t="str">
            <v>S</v>
          </cell>
          <cell r="I4925" t="str">
            <v>France</v>
          </cell>
          <cell r="J4925" t="str">
            <v>France</v>
          </cell>
          <cell r="K4925" t="str">
            <v>Bordeaux</v>
          </cell>
          <cell r="M4925" t="str">
            <v>Fine Wine</v>
          </cell>
          <cell r="N4925">
            <v>18.8977</v>
          </cell>
          <cell r="O4925">
            <v>2.6718999999999999</v>
          </cell>
        </row>
        <row r="4926">
          <cell r="B4926">
            <v>43299</v>
          </cell>
          <cell r="C4926" t="str">
            <v>FW S DE SUDUIRT BLC SEC15 75X6</v>
          </cell>
          <cell r="D4926" t="str">
            <v>S de Suduiraut Blanc Sec 2015</v>
          </cell>
          <cell r="E4926" t="str">
            <v>EA</v>
          </cell>
          <cell r="F4926">
            <v>6</v>
          </cell>
          <cell r="G4926" t="str">
            <v>75 cl x 6</v>
          </cell>
          <cell r="H4926" t="str">
            <v>S</v>
          </cell>
          <cell r="I4926" t="str">
            <v>France</v>
          </cell>
          <cell r="J4926" t="str">
            <v>France</v>
          </cell>
          <cell r="K4926" t="str">
            <v>Bordeaux</v>
          </cell>
          <cell r="M4926" t="str">
            <v>Fine Wine</v>
          </cell>
          <cell r="N4926">
            <v>18.8977</v>
          </cell>
          <cell r="O4926">
            <v>2.6718999999999999</v>
          </cell>
        </row>
        <row r="4927">
          <cell r="B4927">
            <v>44403</v>
          </cell>
          <cell r="C4927" t="str">
            <v>LIONS DE SUDUIRAUT 22 75x6</v>
          </cell>
          <cell r="D4927" t="str">
            <v>Chateau Suduiraut Lions de Suduiraut Blanc Sec, Bordeaux, France 2022</v>
          </cell>
          <cell r="E4927" t="str">
            <v>EA</v>
          </cell>
          <cell r="F4927">
            <v>6</v>
          </cell>
          <cell r="G4927" t="str">
            <v>75 cl x 6</v>
          </cell>
          <cell r="H4927" t="str">
            <v>S</v>
          </cell>
          <cell r="I4927" t="str">
            <v>France</v>
          </cell>
          <cell r="J4927" t="str">
            <v>France</v>
          </cell>
          <cell r="K4927" t="str">
            <v>Bordeaux</v>
          </cell>
          <cell r="M4927" t="str">
            <v>Fine Wine</v>
          </cell>
          <cell r="N4927">
            <v>8.7222000000000008</v>
          </cell>
          <cell r="O4927">
            <v>2.6718999999999999</v>
          </cell>
        </row>
        <row r="4928">
          <cell r="B4928">
            <v>46486</v>
          </cell>
          <cell r="C4928" t="str">
            <v>FW LIONS DE SUDUIRAUT 23 75x6</v>
          </cell>
          <cell r="D4928" t="str">
            <v>Chateau Suduiraut Lions de Suduiraut Blanc Sec, Bordeaux, France 2023</v>
          </cell>
          <cell r="E4928" t="str">
            <v>EA</v>
          </cell>
          <cell r="F4928">
            <v>6</v>
          </cell>
          <cell r="G4928" t="str">
            <v>75 cl x 6</v>
          </cell>
          <cell r="H4928" t="str">
            <v>S</v>
          </cell>
          <cell r="I4928" t="str">
            <v>France</v>
          </cell>
          <cell r="J4928" t="str">
            <v>France</v>
          </cell>
          <cell r="K4928" t="str">
            <v>Bordeaux</v>
          </cell>
          <cell r="M4928" t="str">
            <v>Fine Wine</v>
          </cell>
          <cell r="N4928">
            <v>8.7484000000000002</v>
          </cell>
          <cell r="O4928">
            <v>2.6718999999999999</v>
          </cell>
        </row>
        <row r="4929">
          <cell r="B4929">
            <v>46270</v>
          </cell>
          <cell r="C4929" t="str">
            <v>FW CH SUDUIRAUT 16 37.5X12</v>
          </cell>
          <cell r="D4929" t="str">
            <v>Chateau Suduiraut Sauternes 2016 37.5cl</v>
          </cell>
          <cell r="E4929" t="str">
            <v>EA</v>
          </cell>
          <cell r="F4929">
            <v>12</v>
          </cell>
          <cell r="G4929" t="str">
            <v>37.5 cl x 12</v>
          </cell>
          <cell r="H4929" t="str">
            <v>S</v>
          </cell>
          <cell r="I4929" t="str">
            <v>France</v>
          </cell>
          <cell r="J4929" t="str">
            <v>France</v>
          </cell>
          <cell r="K4929" t="str">
            <v>Bordeaux</v>
          </cell>
          <cell r="L4929" t="str">
            <v>Still White</v>
          </cell>
          <cell r="M4929" t="str">
            <v>Fine Wine</v>
          </cell>
          <cell r="N4929">
            <v>15.197900000000001</v>
          </cell>
          <cell r="O4929">
            <v>1.3359000000000001</v>
          </cell>
        </row>
        <row r="4930">
          <cell r="B4930">
            <v>70391</v>
          </cell>
          <cell r="C4930" t="str">
            <v>FW MOREY-C C-M HOUILL 16 75X12</v>
          </cell>
          <cell r="D4930" t="str">
            <v>Chassagne-Montrachet Les Houilleres Domaine Morey-Coffinet 2016</v>
          </cell>
          <cell r="E4930" t="str">
            <v>EA</v>
          </cell>
          <cell r="F4930">
            <v>12</v>
          </cell>
          <cell r="G4930" t="str">
            <v>75 cl x 12</v>
          </cell>
          <cell r="H4930" t="str">
            <v>U</v>
          </cell>
          <cell r="I4930" t="str">
            <v>France</v>
          </cell>
          <cell r="J4930" t="str">
            <v>France</v>
          </cell>
          <cell r="K4930" t="str">
            <v>Burgundy</v>
          </cell>
          <cell r="L4930" t="str">
            <v>Still White</v>
          </cell>
          <cell r="M4930" t="str">
            <v>Fine Wine</v>
          </cell>
          <cell r="N4930">
            <v>17.251200000000001</v>
          </cell>
          <cell r="O4930">
            <v>2.6718999999999999</v>
          </cell>
        </row>
        <row r="4931">
          <cell r="B4931">
            <v>66437</v>
          </cell>
          <cell r="C4931" t="str">
            <v>MOET ICE IMPERIAL  1.5X3</v>
          </cell>
          <cell r="D4931" t="str">
            <v>Moet Ice Imperial NV</v>
          </cell>
          <cell r="E4931" t="str">
            <v>EA</v>
          </cell>
          <cell r="F4931">
            <v>3</v>
          </cell>
          <cell r="G4931" t="str">
            <v>1.5 lt x 3</v>
          </cell>
          <cell r="H4931" t="str">
            <v>S</v>
          </cell>
          <cell r="I4931" t="str">
            <v>France</v>
          </cell>
          <cell r="J4931" t="str">
            <v>France</v>
          </cell>
          <cell r="K4931" t="str">
            <v>Champagne</v>
          </cell>
          <cell r="M4931" t="str">
            <v>Good</v>
          </cell>
          <cell r="N4931">
            <v>70.252899999999997</v>
          </cell>
          <cell r="O4931">
            <v>5.3437999999999999</v>
          </cell>
        </row>
        <row r="4932">
          <cell r="B4932">
            <v>74828</v>
          </cell>
          <cell r="C4932" t="str">
            <v>PARTICULAR CARINENA 75X6</v>
          </cell>
          <cell r="D4932" t="str">
            <v>Particular Old Vine Carinena Tinto D.O.Carinena</v>
          </cell>
          <cell r="E4932" t="str">
            <v>EA</v>
          </cell>
          <cell r="F4932">
            <v>6</v>
          </cell>
          <cell r="G4932" t="str">
            <v>75 cl x 6</v>
          </cell>
          <cell r="H4932" t="str">
            <v>S</v>
          </cell>
          <cell r="I4932" t="str">
            <v>Spain</v>
          </cell>
          <cell r="J4932" t="str">
            <v>Spain</v>
          </cell>
          <cell r="K4932" t="str">
            <v>Spain</v>
          </cell>
          <cell r="L4932" t="str">
            <v>Still Red</v>
          </cell>
          <cell r="M4932" t="str">
            <v>Good</v>
          </cell>
          <cell r="N4932">
            <v>3.0226999999999999</v>
          </cell>
          <cell r="O4932">
            <v>2.6718999999999999</v>
          </cell>
        </row>
        <row r="4933">
          <cell r="B4933">
            <v>74829</v>
          </cell>
          <cell r="C4933" t="str">
            <v>PARTICULAR GARNACHA 75X6</v>
          </cell>
          <cell r="D4933" t="str">
            <v>Particular Old Vine Garnacha Tinto D.O.Carinena</v>
          </cell>
          <cell r="E4933" t="str">
            <v>EA</v>
          </cell>
          <cell r="F4933">
            <v>6</v>
          </cell>
          <cell r="G4933" t="str">
            <v>75 cl x 6</v>
          </cell>
          <cell r="H4933" t="str">
            <v>S</v>
          </cell>
          <cell r="I4933" t="str">
            <v>Spain</v>
          </cell>
          <cell r="J4933" t="str">
            <v>Spain</v>
          </cell>
          <cell r="K4933" t="str">
            <v>Spain</v>
          </cell>
          <cell r="L4933" t="str">
            <v>Still Red</v>
          </cell>
          <cell r="M4933" t="str">
            <v>Good</v>
          </cell>
          <cell r="N4933">
            <v>3.0226999999999999</v>
          </cell>
          <cell r="O4933">
            <v>2.6718999999999999</v>
          </cell>
        </row>
        <row r="4934">
          <cell r="B4934">
            <v>74031</v>
          </cell>
          <cell r="C4934" t="str">
            <v>INVENIO SAUVGINON BLANC 6X75</v>
          </cell>
          <cell r="D4934" t="str">
            <v>Invenio Sauvginon Blanc</v>
          </cell>
          <cell r="E4934" t="str">
            <v>CS</v>
          </cell>
          <cell r="F4934">
            <v>1</v>
          </cell>
          <cell r="G4934" t="str">
            <v>75 cl x 6</v>
          </cell>
          <cell r="H4934" t="str">
            <v>S</v>
          </cell>
          <cell r="I4934" t="str">
            <v>Chile</v>
          </cell>
          <cell r="J4934" t="str">
            <v>USA</v>
          </cell>
          <cell r="K4934" t="str">
            <v>California</v>
          </cell>
          <cell r="L4934" t="str">
            <v>Still White</v>
          </cell>
          <cell r="M4934" t="str">
            <v>Price Fighter</v>
          </cell>
          <cell r="N4934">
            <v>7.06</v>
          </cell>
          <cell r="O4934">
            <v>16.031300000000002</v>
          </cell>
        </row>
        <row r="4935">
          <cell r="B4935">
            <v>74032</v>
          </cell>
          <cell r="C4935" t="str">
            <v>INVENIO CABERNET SAUVIGNON6X75</v>
          </cell>
          <cell r="D4935" t="str">
            <v>Invenio Cabernet Sauvignon</v>
          </cell>
          <cell r="E4935" t="str">
            <v>CS</v>
          </cell>
          <cell r="F4935">
            <v>1</v>
          </cell>
          <cell r="G4935" t="str">
            <v>75 cl x 6</v>
          </cell>
          <cell r="H4935" t="str">
            <v>U</v>
          </cell>
          <cell r="I4935" t="str">
            <v>Chile</v>
          </cell>
          <cell r="J4935" t="str">
            <v>USA</v>
          </cell>
          <cell r="K4935" t="str">
            <v>California</v>
          </cell>
          <cell r="L4935" t="str">
            <v>Still Red</v>
          </cell>
          <cell r="M4935" t="str">
            <v>Price Fighter</v>
          </cell>
          <cell r="N4935">
            <v>5.8387000000000002</v>
          </cell>
          <cell r="O4935">
            <v>16.031300000000002</v>
          </cell>
        </row>
        <row r="4936">
          <cell r="B4936">
            <v>76389</v>
          </cell>
          <cell r="C4936" t="str">
            <v>INVENIO MERLOT 75X6</v>
          </cell>
          <cell r="D4936" t="str">
            <v>Invenio Merlot (Carlsberg)</v>
          </cell>
          <cell r="E4936" t="str">
            <v>CS</v>
          </cell>
          <cell r="F4936">
            <v>1</v>
          </cell>
          <cell r="G4936" t="str">
            <v>75 cl x 6</v>
          </cell>
          <cell r="H4936" t="str">
            <v>U</v>
          </cell>
          <cell r="I4936" t="str">
            <v>Chile</v>
          </cell>
          <cell r="J4936" t="str">
            <v>Chile</v>
          </cell>
          <cell r="K4936" t="str">
            <v>Valle Central</v>
          </cell>
          <cell r="L4936" t="str">
            <v>Still White</v>
          </cell>
          <cell r="M4936" t="str">
            <v>Best</v>
          </cell>
          <cell r="N4936">
            <v>5.9486999999999997</v>
          </cell>
          <cell r="O4936">
            <v>16.031300000000002</v>
          </cell>
        </row>
        <row r="4937">
          <cell r="B4937">
            <v>38586</v>
          </cell>
          <cell r="C4937" t="str">
            <v>REYNELLA GRENACHE 75X6</v>
          </cell>
          <cell r="D4937" t="str">
            <v>Reynella Grenache, McLaren Vale</v>
          </cell>
          <cell r="E4937" t="str">
            <v>EA</v>
          </cell>
          <cell r="F4937">
            <v>6</v>
          </cell>
          <cell r="G4937" t="str">
            <v>75 cl x 6</v>
          </cell>
          <cell r="H4937" t="str">
            <v>U</v>
          </cell>
          <cell r="I4937" t="str">
            <v>Australia</v>
          </cell>
          <cell r="J4937" t="str">
            <v>Australia</v>
          </cell>
          <cell r="K4937" t="str">
            <v>South Australia</v>
          </cell>
          <cell r="L4937" t="str">
            <v>Still Red</v>
          </cell>
          <cell r="M4937" t="str">
            <v>Best</v>
          </cell>
          <cell r="N4937">
            <v>10.916499999999999</v>
          </cell>
          <cell r="O4937">
            <v>2.6718999999999999</v>
          </cell>
        </row>
        <row r="4938">
          <cell r="B4938">
            <v>43040</v>
          </cell>
          <cell r="C4938" t="str">
            <v>REYNELLA GARNACHA 75X6</v>
          </cell>
          <cell r="D4938" t="str">
            <v>Reynella Grenache, McLaren Valley</v>
          </cell>
          <cell r="E4938" t="str">
            <v>EA</v>
          </cell>
          <cell r="F4938">
            <v>6</v>
          </cell>
          <cell r="G4938" t="str">
            <v>75 cl x 6</v>
          </cell>
          <cell r="H4938" t="str">
            <v>S</v>
          </cell>
          <cell r="I4938" t="str">
            <v>Australia</v>
          </cell>
          <cell r="J4938" t="str">
            <v>Australia</v>
          </cell>
          <cell r="K4938" t="str">
            <v>South Australia</v>
          </cell>
          <cell r="L4938" t="str">
            <v>Still Red</v>
          </cell>
          <cell r="M4938" t="str">
            <v>Best</v>
          </cell>
          <cell r="N4938">
            <v>12.453099999999999</v>
          </cell>
          <cell r="O4938">
            <v>2.6718999999999999</v>
          </cell>
        </row>
        <row r="4939">
          <cell r="B4939">
            <v>43042</v>
          </cell>
          <cell r="C4939" t="str">
            <v>REYNELLA CABERNET SAUV 75X6</v>
          </cell>
          <cell r="D4939" t="str">
            <v>Reynella Cabernet Sauvignon, McLaren Vale</v>
          </cell>
          <cell r="E4939" t="str">
            <v>EA</v>
          </cell>
          <cell r="F4939">
            <v>6</v>
          </cell>
          <cell r="G4939" t="str">
            <v>75 cl x 6</v>
          </cell>
          <cell r="H4939" t="str">
            <v>S</v>
          </cell>
          <cell r="I4939" t="str">
            <v>Australia</v>
          </cell>
          <cell r="J4939" t="str">
            <v>Australia</v>
          </cell>
          <cell r="K4939" t="str">
            <v>South Australia</v>
          </cell>
          <cell r="M4939" t="str">
            <v>Best</v>
          </cell>
          <cell r="N4939">
            <v>12.846399999999999</v>
          </cell>
          <cell r="O4939">
            <v>2.6718999999999999</v>
          </cell>
        </row>
        <row r="4940">
          <cell r="B4940">
            <v>43047</v>
          </cell>
          <cell r="C4940" t="str">
            <v>REYNELLA SHIRAZ 75X6</v>
          </cell>
          <cell r="D4940" t="str">
            <v>Reynella Shiraz, McLaren Valley</v>
          </cell>
          <cell r="E4940" t="str">
            <v>EA</v>
          </cell>
          <cell r="F4940">
            <v>6</v>
          </cell>
          <cell r="G4940" t="str">
            <v>75 cl x 6</v>
          </cell>
          <cell r="H4940" t="str">
            <v>S</v>
          </cell>
          <cell r="I4940" t="str">
            <v>Australia</v>
          </cell>
          <cell r="J4940" t="str">
            <v>Australia</v>
          </cell>
          <cell r="K4940" t="str">
            <v>South Australia</v>
          </cell>
          <cell r="M4940" t="str">
            <v>Best</v>
          </cell>
          <cell r="N4940">
            <v>15.9764</v>
          </cell>
          <cell r="O4940">
            <v>2.6718999999999999</v>
          </cell>
        </row>
        <row r="4941">
          <cell r="B4941">
            <v>43153</v>
          </cell>
          <cell r="C4941" t="str">
            <v>REYNELLA CABERNET SAUV 75X6</v>
          </cell>
          <cell r="D4941" t="str">
            <v>Reynella Cabernet Sauvignon, McLaren Vale</v>
          </cell>
          <cell r="E4941" t="str">
            <v>EA</v>
          </cell>
          <cell r="F4941">
            <v>6</v>
          </cell>
          <cell r="G4941" t="str">
            <v>75 cl x 6</v>
          </cell>
          <cell r="H4941" t="str">
            <v>U</v>
          </cell>
          <cell r="I4941" t="str">
            <v>Australia</v>
          </cell>
          <cell r="J4941" t="str">
            <v>Australia</v>
          </cell>
          <cell r="K4941" t="str">
            <v>South Australia</v>
          </cell>
          <cell r="M4941" t="str">
            <v>Best</v>
          </cell>
          <cell r="N4941">
            <v>12.043100000000001</v>
          </cell>
          <cell r="O4941">
            <v>2.6718999999999999</v>
          </cell>
        </row>
        <row r="4942">
          <cell r="B4942">
            <v>14716</v>
          </cell>
          <cell r="C4942" t="str">
            <v>HARVEYS BRISTOL CREAM 1Lx6</v>
          </cell>
          <cell r="D4942" t="str">
            <v>Harvey's Bristol Cream</v>
          </cell>
          <cell r="E4942" t="str">
            <v>EA</v>
          </cell>
          <cell r="F4942">
            <v>6</v>
          </cell>
          <cell r="G4942" t="str">
            <v>1 lt x 6</v>
          </cell>
          <cell r="H4942" t="str">
            <v>U</v>
          </cell>
          <cell r="I4942" t="str">
            <v>Spain</v>
          </cell>
          <cell r="J4942" t="str">
            <v>Spain</v>
          </cell>
          <cell r="K4942" t="str">
            <v>Andalucía</v>
          </cell>
          <cell r="M4942" t="str">
            <v>Fortified Wine</v>
          </cell>
          <cell r="N4942">
            <v>6.1860999999999997</v>
          </cell>
          <cell r="O4942">
            <v>4.9874999999999998</v>
          </cell>
        </row>
        <row r="4943">
          <cell r="B4943">
            <v>14709</v>
          </cell>
          <cell r="C4943" t="str">
            <v>HARVEYS BRISTOL CREAM 75x6</v>
          </cell>
          <cell r="D4943" t="str">
            <v>Harveys Bristol Cream Sherry</v>
          </cell>
          <cell r="E4943" t="str">
            <v>EA</v>
          </cell>
          <cell r="F4943">
            <v>6</v>
          </cell>
          <cell r="G4943" t="str">
            <v>75 cl x 6</v>
          </cell>
          <cell r="H4943" t="str">
            <v>S</v>
          </cell>
          <cell r="I4943" t="str">
            <v>Spain</v>
          </cell>
          <cell r="J4943" t="str">
            <v>Spain</v>
          </cell>
          <cell r="K4943" t="str">
            <v>Andalucía</v>
          </cell>
          <cell r="M4943" t="str">
            <v>Good</v>
          </cell>
          <cell r="N4943">
            <v>4.6840000000000002</v>
          </cell>
          <cell r="O4943">
            <v>3.7406000000000001</v>
          </cell>
        </row>
        <row r="4944">
          <cell r="B4944">
            <v>14712</v>
          </cell>
          <cell r="C4944" t="str">
            <v>HARVEYS AMONTILLADO 75X6</v>
          </cell>
          <cell r="D4944" t="str">
            <v>Harvey's Amontillado, Medium Dry</v>
          </cell>
          <cell r="E4944" t="str">
            <v>EA</v>
          </cell>
          <cell r="F4944">
            <v>6</v>
          </cell>
          <cell r="G4944" t="str">
            <v>75 cl x 6</v>
          </cell>
          <cell r="H4944" t="str">
            <v>S</v>
          </cell>
          <cell r="I4944" t="str">
            <v>Spain</v>
          </cell>
          <cell r="J4944" t="str">
            <v>Spain</v>
          </cell>
          <cell r="K4944" t="str">
            <v>Andalucía</v>
          </cell>
          <cell r="M4944" t="str">
            <v>Fortified Wine</v>
          </cell>
          <cell r="N4944">
            <v>4.6539999999999999</v>
          </cell>
          <cell r="O4944">
            <v>3.7406000000000001</v>
          </cell>
        </row>
        <row r="4945">
          <cell r="B4945">
            <v>41510</v>
          </cell>
          <cell r="C4945" t="str">
            <v>CHOCOLATE BLOCK 75X6</v>
          </cell>
          <cell r="D4945" t="str">
            <v>The Chocolate Block</v>
          </cell>
          <cell r="E4945" t="str">
            <v>EA</v>
          </cell>
          <cell r="F4945">
            <v>6</v>
          </cell>
          <cell r="G4945" t="str">
            <v>75 cl x 6</v>
          </cell>
          <cell r="H4945" t="str">
            <v>U</v>
          </cell>
          <cell r="I4945" t="str">
            <v>South Africa</v>
          </cell>
          <cell r="J4945" t="str">
            <v>South Africa</v>
          </cell>
          <cell r="K4945" t="str">
            <v>Swartland</v>
          </cell>
          <cell r="L4945" t="str">
            <v>Still Red</v>
          </cell>
          <cell r="M4945" t="str">
            <v>Best</v>
          </cell>
          <cell r="N4945">
            <v>12.159800000000001</v>
          </cell>
          <cell r="O4945">
            <v>2.6718999999999999</v>
          </cell>
        </row>
        <row r="4946">
          <cell r="B4946">
            <v>71905</v>
          </cell>
          <cell r="C4946" t="str">
            <v>CASA MARQUES CRZA TNTO 75X12</v>
          </cell>
          <cell r="D4946" t="str">
            <v>Casa del Marques Crianza Tinto</v>
          </cell>
          <cell r="E4946" t="str">
            <v>EA</v>
          </cell>
          <cell r="F4946">
            <v>12</v>
          </cell>
          <cell r="G4946" t="str">
            <v>75 cl x 12</v>
          </cell>
          <cell r="H4946" t="str">
            <v>S</v>
          </cell>
          <cell r="I4946" t="str">
            <v>Spain</v>
          </cell>
          <cell r="J4946" t="str">
            <v>Spain</v>
          </cell>
          <cell r="K4946" t="str">
            <v>Rioja</v>
          </cell>
          <cell r="M4946" t="str">
            <v>Price Fighter</v>
          </cell>
          <cell r="N4946">
            <v>2.4639000000000002</v>
          </cell>
          <cell r="O4946">
            <v>2.6718999999999999</v>
          </cell>
        </row>
        <row r="4947">
          <cell r="B4947">
            <v>73328</v>
          </cell>
          <cell r="C4947" t="str">
            <v>CASA MARQUES RSVA TNTO 75X12</v>
          </cell>
          <cell r="D4947" t="str">
            <v>Casa del Marques Reserva Tinto</v>
          </cell>
          <cell r="E4947" t="str">
            <v>EA</v>
          </cell>
          <cell r="F4947">
            <v>12</v>
          </cell>
          <cell r="G4947" t="str">
            <v>75 cl x 12</v>
          </cell>
          <cell r="H4947" t="str">
            <v>S</v>
          </cell>
          <cell r="I4947" t="str">
            <v>Spain</v>
          </cell>
          <cell r="J4947" t="str">
            <v>Spain</v>
          </cell>
          <cell r="K4947" t="str">
            <v>Rioja</v>
          </cell>
          <cell r="M4947" t="str">
            <v>Price Fighter</v>
          </cell>
          <cell r="N4947">
            <v>3.6078999999999999</v>
          </cell>
          <cell r="O4947">
            <v>2.6718999999999999</v>
          </cell>
        </row>
        <row r="4948">
          <cell r="B4948">
            <v>73329</v>
          </cell>
          <cell r="C4948" t="str">
            <v>CASA MARQUES BLCO JOV 75X12</v>
          </cell>
          <cell r="D4948" t="str">
            <v>Casa del Marques Blanco Sin Joven</v>
          </cell>
          <cell r="E4948" t="str">
            <v>EA</v>
          </cell>
          <cell r="F4948">
            <v>12</v>
          </cell>
          <cell r="G4948" t="str">
            <v>75 cl x 12</v>
          </cell>
          <cell r="H4948" t="str">
            <v>S</v>
          </cell>
          <cell r="I4948" t="str">
            <v>Spain</v>
          </cell>
          <cell r="J4948" t="str">
            <v>Spain</v>
          </cell>
          <cell r="K4948" t="str">
            <v>Rioja</v>
          </cell>
          <cell r="M4948" t="str">
            <v>Price Fighter</v>
          </cell>
          <cell r="N4948">
            <v>1.8859999999999999</v>
          </cell>
          <cell r="O4948">
            <v>2.6718999999999999</v>
          </cell>
        </row>
        <row r="4949">
          <cell r="B4949">
            <v>28409</v>
          </cell>
          <cell r="C4949" t="str">
            <v>MAUREL CUVEE MURIELLE 75X12</v>
          </cell>
          <cell r="D4949" t="str">
            <v>Borie de Maurel Cuvée Murielle, Vin du Minervois</v>
          </cell>
          <cell r="E4949" t="str">
            <v>EA</v>
          </cell>
          <cell r="F4949">
            <v>12</v>
          </cell>
          <cell r="G4949" t="str">
            <v>75 cl x 12</v>
          </cell>
          <cell r="H4949" t="str">
            <v>U</v>
          </cell>
          <cell r="I4949" t="str">
            <v>France</v>
          </cell>
          <cell r="J4949" t="str">
            <v>France</v>
          </cell>
          <cell r="K4949" t="str">
            <v>Languedoc-Roussillon</v>
          </cell>
          <cell r="L4949" t="str">
            <v>Still Red</v>
          </cell>
          <cell r="M4949" t="str">
            <v>Price Fighter</v>
          </cell>
          <cell r="N4949">
            <v>1.4629000000000001</v>
          </cell>
          <cell r="O4949">
            <v>2.6718999999999999</v>
          </cell>
        </row>
        <row r="4950">
          <cell r="B4950">
            <v>27780</v>
          </cell>
          <cell r="C4950" t="str">
            <v>MAUREL BELLE DE NUIT 75X6</v>
          </cell>
          <cell r="D4950" t="str">
            <v>Minervois, Belle de Nuit, Organic, Borie de Maurel</v>
          </cell>
          <cell r="E4950" t="str">
            <v>EA</v>
          </cell>
          <cell r="F4950">
            <v>6</v>
          </cell>
          <cell r="G4950" t="str">
            <v>75 cl x 6</v>
          </cell>
          <cell r="H4950" t="str">
            <v>U</v>
          </cell>
          <cell r="I4950" t="str">
            <v>France</v>
          </cell>
          <cell r="J4950" t="str">
            <v>France</v>
          </cell>
          <cell r="K4950" t="str">
            <v>Languedoc-Roussillon</v>
          </cell>
          <cell r="L4950" t="str">
            <v>Still Red</v>
          </cell>
          <cell r="M4950" t="str">
            <v>Better</v>
          </cell>
          <cell r="N4950">
            <v>9.5602</v>
          </cell>
          <cell r="O4950">
            <v>3.2063000000000001</v>
          </cell>
        </row>
        <row r="4951">
          <cell r="B4951">
            <v>41296</v>
          </cell>
          <cell r="C4951" t="str">
            <v>SPIER SEAWARD CAB SAUV 75X6</v>
          </cell>
          <cell r="D4951" t="str">
            <v>Spier Seaward Cabernet Sauvignon</v>
          </cell>
          <cell r="E4951" t="str">
            <v>EA</v>
          </cell>
          <cell r="F4951">
            <v>6</v>
          </cell>
          <cell r="G4951" t="str">
            <v>75 cl x 6</v>
          </cell>
          <cell r="H4951" t="str">
            <v>U</v>
          </cell>
          <cell r="I4951" t="str">
            <v>South Africa</v>
          </cell>
          <cell r="J4951" t="str">
            <v>South Africa</v>
          </cell>
          <cell r="K4951" t="str">
            <v>Coastal Region</v>
          </cell>
          <cell r="L4951" t="str">
            <v>Still Red</v>
          </cell>
          <cell r="M4951" t="str">
            <v>Good</v>
          </cell>
          <cell r="N4951">
            <v>4.2506000000000004</v>
          </cell>
          <cell r="O4951">
            <v>2.6718999999999999</v>
          </cell>
        </row>
        <row r="4952">
          <cell r="B4952">
            <v>42015</v>
          </cell>
          <cell r="C4952" t="str">
            <v>SPIER SEAWARD CHENIN 75X6</v>
          </cell>
          <cell r="D4952" t="str">
            <v>Spier Seaward Chenin Blanc</v>
          </cell>
          <cell r="E4952" t="str">
            <v>EA</v>
          </cell>
          <cell r="F4952">
            <v>6</v>
          </cell>
          <cell r="G4952" t="str">
            <v>75 cl x 6</v>
          </cell>
          <cell r="H4952" t="str">
            <v>U</v>
          </cell>
          <cell r="I4952" t="str">
            <v>South Africa</v>
          </cell>
          <cell r="J4952" t="str">
            <v>South Africa</v>
          </cell>
          <cell r="K4952" t="str">
            <v>Western Cape</v>
          </cell>
          <cell r="L4952" t="str">
            <v>Still White</v>
          </cell>
          <cell r="M4952" t="str">
            <v>Good</v>
          </cell>
          <cell r="N4952">
            <v>3.1905999999999999</v>
          </cell>
          <cell r="O4952">
            <v>2.6718999999999999</v>
          </cell>
        </row>
        <row r="4953">
          <cell r="B4953">
            <v>74071</v>
          </cell>
          <cell r="C4953" t="str">
            <v>SPIER SEAWARD CAB SAUV 18 75X6</v>
          </cell>
          <cell r="D4953" t="str">
            <v>Spier Seaward Cabernet Sauvignon 2018</v>
          </cell>
          <cell r="E4953" t="str">
            <v>EA</v>
          </cell>
          <cell r="F4953">
            <v>6</v>
          </cell>
          <cell r="G4953" t="str">
            <v>75 cl x 6</v>
          </cell>
          <cell r="H4953" t="str">
            <v>U</v>
          </cell>
          <cell r="I4953" t="str">
            <v>South Africa</v>
          </cell>
          <cell r="J4953" t="str">
            <v>South Africa</v>
          </cell>
          <cell r="K4953" t="str">
            <v>Coastal Region</v>
          </cell>
          <cell r="L4953" t="str">
            <v>Still Red</v>
          </cell>
          <cell r="M4953" t="str">
            <v>Good</v>
          </cell>
          <cell r="N4953">
            <v>4.2512999999999996</v>
          </cell>
          <cell r="O4953">
            <v>2.6718999999999999</v>
          </cell>
        </row>
        <row r="4954">
          <cell r="B4954">
            <v>75199</v>
          </cell>
          <cell r="C4954" t="str">
            <v>SPIER SEAWARD CHENIN 20 75X6</v>
          </cell>
          <cell r="D4954" t="str">
            <v>Spier Seaward Chenin Blanc 2020</v>
          </cell>
          <cell r="E4954" t="str">
            <v>EA</v>
          </cell>
          <cell r="F4954">
            <v>6</v>
          </cell>
          <cell r="G4954" t="str">
            <v>75 cl x 6</v>
          </cell>
          <cell r="H4954" t="str">
            <v>U</v>
          </cell>
          <cell r="I4954" t="str">
            <v>South Africa</v>
          </cell>
          <cell r="J4954" t="str">
            <v>South Africa</v>
          </cell>
          <cell r="K4954" t="str">
            <v>Western Cape</v>
          </cell>
          <cell r="L4954" t="str">
            <v>Still White</v>
          </cell>
          <cell r="M4954" t="str">
            <v>Good</v>
          </cell>
          <cell r="N4954">
            <v>3.1905999999999999</v>
          </cell>
          <cell r="O4954">
            <v>2.6718999999999999</v>
          </cell>
        </row>
        <row r="4955">
          <cell r="B4955">
            <v>75200</v>
          </cell>
          <cell r="C4955" t="str">
            <v>SPIER SEAWARD SAUV BLAN 75X6</v>
          </cell>
          <cell r="D4955" t="str">
            <v>Spier Seaward Sauvignon Blanc</v>
          </cell>
          <cell r="E4955" t="str">
            <v>EA</v>
          </cell>
          <cell r="F4955">
            <v>6</v>
          </cell>
          <cell r="G4955" t="str">
            <v>75 cl x 6</v>
          </cell>
          <cell r="H4955" t="str">
            <v>U</v>
          </cell>
          <cell r="I4955" t="str">
            <v>South Africa</v>
          </cell>
          <cell r="J4955" t="str">
            <v>South Africa</v>
          </cell>
          <cell r="K4955" t="str">
            <v>Western Cape</v>
          </cell>
          <cell r="L4955" t="str">
            <v>Still White</v>
          </cell>
          <cell r="M4955" t="str">
            <v>Good</v>
          </cell>
          <cell r="N4955">
            <v>3.1905999999999999</v>
          </cell>
          <cell r="O4955">
            <v>2.6718999999999999</v>
          </cell>
        </row>
        <row r="4956">
          <cell r="B4956">
            <v>46449</v>
          </cell>
          <cell r="C4956" t="str">
            <v>GRAHAM BECK E BRUT 157 75x3</v>
          </cell>
          <cell r="D4956" t="str">
            <v>Graham Beck Extra Brut 157</v>
          </cell>
          <cell r="E4956" t="str">
            <v>CS</v>
          </cell>
          <cell r="F4956">
            <v>1</v>
          </cell>
          <cell r="G4956" t="str">
            <v>75 cl x 3</v>
          </cell>
          <cell r="H4956" t="str">
            <v>S</v>
          </cell>
          <cell r="I4956" t="str">
            <v>South Africa</v>
          </cell>
          <cell r="J4956" t="str">
            <v>South Africa</v>
          </cell>
          <cell r="K4956" t="str">
            <v>Western Cape</v>
          </cell>
          <cell r="L4956" t="str">
            <v>Champagne White</v>
          </cell>
          <cell r="M4956" t="str">
            <v>Best</v>
          </cell>
          <cell r="N4956">
            <v>56.9724</v>
          </cell>
          <cell r="O4956">
            <v>8.0155999999999992</v>
          </cell>
        </row>
        <row r="4957">
          <cell r="B4957">
            <v>45673</v>
          </cell>
          <cell r="C4957" t="str">
            <v>S RITA120 EARLY HAR SAUV 75X12</v>
          </cell>
          <cell r="D4957" t="str">
            <v>Santa Rita 120 Early Harvest Sauvignon Blanc, Valle Central</v>
          </cell>
          <cell r="E4957" t="str">
            <v>EA</v>
          </cell>
          <cell r="F4957">
            <v>12</v>
          </cell>
          <cell r="G4957" t="str">
            <v>75 cl x 12</v>
          </cell>
          <cell r="H4957" t="str">
            <v>S</v>
          </cell>
          <cell r="I4957" t="str">
            <v>Chile</v>
          </cell>
          <cell r="J4957" t="str">
            <v>Chile</v>
          </cell>
          <cell r="K4957" t="str">
            <v>Central Valley</v>
          </cell>
          <cell r="L4957" t="str">
            <v>Still White</v>
          </cell>
          <cell r="M4957" t="str">
            <v>Price Fighter</v>
          </cell>
          <cell r="N4957">
            <v>2.2031999999999998</v>
          </cell>
          <cell r="O4957">
            <v>2.2444000000000002</v>
          </cell>
        </row>
        <row r="4958">
          <cell r="B4958">
            <v>44619</v>
          </cell>
          <cell r="C4958" t="str">
            <v>SANTA RITA 120 DELI CAB S 75X6</v>
          </cell>
          <cell r="D4958" t="str">
            <v>Santa Rita 120 Delight Cabernet Sauvignon, Valle Central</v>
          </cell>
          <cell r="E4958" t="str">
            <v>EA</v>
          </cell>
          <cell r="F4958">
            <v>6</v>
          </cell>
          <cell r="G4958" t="str">
            <v>75 cl x 6</v>
          </cell>
          <cell r="H4958" t="str">
            <v>U</v>
          </cell>
          <cell r="I4958" t="str">
            <v>Chile</v>
          </cell>
          <cell r="J4958" t="str">
            <v>Chile</v>
          </cell>
          <cell r="K4958" t="str">
            <v>Chile</v>
          </cell>
          <cell r="L4958" t="str">
            <v>Still Red</v>
          </cell>
          <cell r="M4958" t="str">
            <v>Price Fighter</v>
          </cell>
          <cell r="N4958">
            <v>2.3395999999999999</v>
          </cell>
          <cell r="O4958">
            <v>1.8169</v>
          </cell>
        </row>
        <row r="4959">
          <cell r="B4959">
            <v>44690</v>
          </cell>
          <cell r="C4959" t="str">
            <v>S RITA120 EARLY HAR SAUVB 75X6</v>
          </cell>
          <cell r="D4959" t="str">
            <v>Santa Rita 120 Early Harvest Sauvignon Blanc, Valle Central</v>
          </cell>
          <cell r="E4959" t="str">
            <v>EA</v>
          </cell>
          <cell r="F4959">
            <v>6</v>
          </cell>
          <cell r="G4959" t="str">
            <v>75 cl x 6</v>
          </cell>
          <cell r="H4959" t="str">
            <v>U</v>
          </cell>
          <cell r="I4959" t="str">
            <v>Chile</v>
          </cell>
          <cell r="J4959" t="str">
            <v>Chile</v>
          </cell>
          <cell r="K4959" t="str">
            <v>Valle Central</v>
          </cell>
          <cell r="L4959" t="str">
            <v>Still White</v>
          </cell>
          <cell r="M4959" t="str">
            <v>Price Fighter</v>
          </cell>
          <cell r="N4959">
            <v>2.3395999999999999</v>
          </cell>
          <cell r="O4959">
            <v>2.2444000000000002</v>
          </cell>
        </row>
        <row r="4960">
          <cell r="B4960">
            <v>68340</v>
          </cell>
          <cell r="C4960" t="str">
            <v>SANTA R 120 CAB FRANC 75X6</v>
          </cell>
          <cell r="D4960" t="str">
            <v>Santa Rita 120 Cabernet Franc, Casablanca Valley</v>
          </cell>
          <cell r="E4960" t="str">
            <v>EA</v>
          </cell>
          <cell r="F4960">
            <v>6</v>
          </cell>
          <cell r="G4960" t="str">
            <v>75 cl x 6</v>
          </cell>
          <cell r="H4960" t="str">
            <v>U</v>
          </cell>
          <cell r="I4960" t="str">
            <v>Chile</v>
          </cell>
          <cell r="J4960" t="str">
            <v>Chile</v>
          </cell>
          <cell r="K4960" t="str">
            <v>Casablanca Valley</v>
          </cell>
          <cell r="M4960" t="str">
            <v>Good</v>
          </cell>
          <cell r="N4960">
            <v>2.3395999999999999</v>
          </cell>
          <cell r="O4960">
            <v>2.6718999999999999</v>
          </cell>
        </row>
        <row r="4961">
          <cell r="B4961">
            <v>71127</v>
          </cell>
          <cell r="C4961" t="str">
            <v>SANTA R 120 PINOT NOIR 75X6</v>
          </cell>
          <cell r="D4961" t="str">
            <v>Santa Rita 120 Pinot Noir</v>
          </cell>
          <cell r="E4961" t="str">
            <v>EA</v>
          </cell>
          <cell r="F4961">
            <v>6</v>
          </cell>
          <cell r="G4961" t="str">
            <v>75 cl x 6</v>
          </cell>
          <cell r="H4961" t="str">
            <v>U</v>
          </cell>
          <cell r="I4961" t="str">
            <v>Chile</v>
          </cell>
          <cell r="J4961" t="str">
            <v>Chile</v>
          </cell>
          <cell r="K4961" t="str">
            <v>Casablanca Valley</v>
          </cell>
          <cell r="M4961" t="str">
            <v>Good</v>
          </cell>
          <cell r="N4961">
            <v>2.2042999999999999</v>
          </cell>
          <cell r="O4961">
            <v>2.6718999999999999</v>
          </cell>
        </row>
        <row r="4962">
          <cell r="B4962">
            <v>73485</v>
          </cell>
          <cell r="C4962" t="str">
            <v>SANTA R 120 PINOT GRIG 75X6</v>
          </cell>
          <cell r="D4962" t="str">
            <v>Santa Rita 120 Pinot Grigio</v>
          </cell>
          <cell r="E4962" t="str">
            <v>EA</v>
          </cell>
          <cell r="F4962">
            <v>6</v>
          </cell>
          <cell r="G4962" t="str">
            <v>75 cl x 6</v>
          </cell>
          <cell r="H4962" t="str">
            <v>U</v>
          </cell>
          <cell r="I4962" t="str">
            <v>Chile</v>
          </cell>
          <cell r="J4962" t="str">
            <v>Chile</v>
          </cell>
          <cell r="K4962" t="str">
            <v>Central Valley</v>
          </cell>
          <cell r="L4962" t="str">
            <v>Still White</v>
          </cell>
          <cell r="M4962" t="str">
            <v>Good</v>
          </cell>
          <cell r="N4962">
            <v>2.2029999999999998</v>
          </cell>
          <cell r="O4962">
            <v>2.6718999999999999</v>
          </cell>
        </row>
        <row r="4963">
          <cell r="B4963">
            <v>76097</v>
          </cell>
          <cell r="C4963" t="str">
            <v>SANTA R 120 ARS CAB SAUV 75X6</v>
          </cell>
          <cell r="D4963" t="str">
            <v>120 Arsenal Cabernet Sauvignon</v>
          </cell>
          <cell r="E4963" t="str">
            <v>EA</v>
          </cell>
          <cell r="F4963">
            <v>6</v>
          </cell>
          <cell r="G4963" t="str">
            <v>75 cl x 6</v>
          </cell>
          <cell r="H4963" t="str">
            <v>U</v>
          </cell>
          <cell r="I4963" t="str">
            <v>Chile</v>
          </cell>
          <cell r="J4963" t="str">
            <v>Italy</v>
          </cell>
          <cell r="K4963" t="str">
            <v>Puglia</v>
          </cell>
          <cell r="L4963" t="str">
            <v>Still Red</v>
          </cell>
          <cell r="M4963" t="str">
            <v>Good</v>
          </cell>
          <cell r="N4963">
            <v>2.2023000000000001</v>
          </cell>
          <cell r="O4963">
            <v>2.6718999999999999</v>
          </cell>
        </row>
        <row r="4964">
          <cell r="B4964">
            <v>32123</v>
          </cell>
          <cell r="C4964" t="str">
            <v>NAPOLINI MONTEFALCO ROSSO 75X6</v>
          </cell>
          <cell r="D4964" t="str">
            <v>Montefalco Rosso, Napolini</v>
          </cell>
          <cell r="E4964" t="str">
            <v>EA</v>
          </cell>
          <cell r="F4964">
            <v>6</v>
          </cell>
          <cell r="G4964" t="str">
            <v>75 cl x 6</v>
          </cell>
          <cell r="H4964" t="str">
            <v>U</v>
          </cell>
          <cell r="I4964" t="str">
            <v>Italy</v>
          </cell>
          <cell r="J4964" t="str">
            <v>Italy</v>
          </cell>
          <cell r="K4964" t="str">
            <v>Umbria</v>
          </cell>
          <cell r="L4964" t="str">
            <v>Still Red</v>
          </cell>
          <cell r="M4964" t="str">
            <v>Good</v>
          </cell>
          <cell r="N4964">
            <v>3.5085999999999999</v>
          </cell>
          <cell r="O4964">
            <v>2.6718999999999999</v>
          </cell>
        </row>
        <row r="4965">
          <cell r="B4965">
            <v>41240</v>
          </cell>
          <cell r="C4965" t="str">
            <v>FW DOM FAIVELEY POMMARD17 75x6</v>
          </cell>
          <cell r="D4965" t="str">
            <v>Pommard Les Rugiens Premier Cru Domaine Faiveley 2017</v>
          </cell>
          <cell r="E4965" t="str">
            <v>EA</v>
          </cell>
          <cell r="F4965">
            <v>6</v>
          </cell>
          <cell r="G4965" t="str">
            <v>75 cl x 6</v>
          </cell>
          <cell r="H4965" t="str">
            <v>S</v>
          </cell>
          <cell r="I4965" t="str">
            <v>France</v>
          </cell>
          <cell r="J4965" t="str">
            <v>France</v>
          </cell>
          <cell r="K4965" t="str">
            <v>Burgundy</v>
          </cell>
          <cell r="L4965" t="str">
            <v>Still Red</v>
          </cell>
          <cell r="M4965" t="str">
            <v>Fine Wine</v>
          </cell>
          <cell r="N4965">
            <v>61.644399999999997</v>
          </cell>
          <cell r="O4965">
            <v>2.6718999999999999</v>
          </cell>
        </row>
        <row r="4966">
          <cell r="B4966">
            <v>33970</v>
          </cell>
          <cell r="C4966" t="str">
            <v>DRASSANES BOBAL 75X6</v>
          </cell>
          <cell r="D4966" t="str">
            <v>Drassanes Bobal Tinto, Utiel-Requena</v>
          </cell>
          <cell r="E4966" t="str">
            <v>EA</v>
          </cell>
          <cell r="F4966">
            <v>6</v>
          </cell>
          <cell r="G4966" t="str">
            <v>75 cl x 6</v>
          </cell>
          <cell r="H4966" t="str">
            <v>U</v>
          </cell>
          <cell r="I4966" t="str">
            <v>Spain</v>
          </cell>
          <cell r="J4966" t="str">
            <v>Spain</v>
          </cell>
          <cell r="K4966" t="str">
            <v>Valencia</v>
          </cell>
          <cell r="L4966" t="str">
            <v>Still Red</v>
          </cell>
          <cell r="M4966" t="str">
            <v>Good</v>
          </cell>
          <cell r="N4966">
            <v>2.1172</v>
          </cell>
          <cell r="O4966">
            <v>2.6718999999999999</v>
          </cell>
        </row>
        <row r="4967">
          <cell r="B4967">
            <v>33971</v>
          </cell>
          <cell r="C4967" t="str">
            <v>DRASSANES BOBAL ROSE 75X6</v>
          </cell>
          <cell r="D4967" t="str">
            <v>Drassanes Bobal Rosado, Utiel-Requena</v>
          </cell>
          <cell r="E4967" t="str">
            <v>EA</v>
          </cell>
          <cell r="F4967">
            <v>6</v>
          </cell>
          <cell r="G4967" t="str">
            <v>75 cl x 6</v>
          </cell>
          <cell r="H4967" t="str">
            <v>U</v>
          </cell>
          <cell r="I4967" t="str">
            <v>Spain</v>
          </cell>
          <cell r="J4967" t="str">
            <v>Spain</v>
          </cell>
          <cell r="K4967" t="str">
            <v>Valencia</v>
          </cell>
          <cell r="L4967" t="str">
            <v>Still Rose</v>
          </cell>
          <cell r="M4967" t="str">
            <v>Good</v>
          </cell>
          <cell r="N4967">
            <v>2.1171000000000002</v>
          </cell>
          <cell r="O4967">
            <v>2.6718999999999999</v>
          </cell>
        </row>
        <row r="4968">
          <cell r="B4968">
            <v>37462</v>
          </cell>
          <cell r="C4968" t="str">
            <v>SENTERO ROBLE TORO 75X6</v>
          </cell>
          <cell r="D4968" t="str">
            <v>Sentero Tinta de Toro Roble</v>
          </cell>
          <cell r="E4968" t="str">
            <v>EA</v>
          </cell>
          <cell r="F4968">
            <v>6</v>
          </cell>
          <cell r="G4968" t="str">
            <v>75 cl x 6</v>
          </cell>
          <cell r="H4968" t="str">
            <v>U</v>
          </cell>
          <cell r="I4968" t="str">
            <v>Spain</v>
          </cell>
          <cell r="J4968" t="str">
            <v>Spain</v>
          </cell>
          <cell r="K4968" t="str">
            <v>Castilla y Leon</v>
          </cell>
          <cell r="L4968" t="str">
            <v>Still Red</v>
          </cell>
          <cell r="M4968" t="str">
            <v>Good</v>
          </cell>
          <cell r="N4968">
            <v>2.0007999999999999</v>
          </cell>
          <cell r="O4968">
            <v>2.6718999999999999</v>
          </cell>
        </row>
        <row r="4969">
          <cell r="B4969">
            <v>36495</v>
          </cell>
          <cell r="C4969" t="str">
            <v>TORRES PURGATORI 75X6</v>
          </cell>
          <cell r="D4969" t="str">
            <v>Torres Purgatori, Costers del Segre</v>
          </cell>
          <cell r="E4969" t="str">
            <v>EA</v>
          </cell>
          <cell r="F4969">
            <v>6</v>
          </cell>
          <cell r="G4969" t="str">
            <v>75 cl x 6</v>
          </cell>
          <cell r="H4969" t="str">
            <v>U</v>
          </cell>
          <cell r="I4969" t="str">
            <v>Spain</v>
          </cell>
          <cell r="J4969" t="str">
            <v>Spain</v>
          </cell>
          <cell r="K4969" t="str">
            <v>Catalunya</v>
          </cell>
          <cell r="L4969" t="str">
            <v>Still Red</v>
          </cell>
          <cell r="M4969" t="str">
            <v>Better</v>
          </cell>
          <cell r="N4969">
            <v>9.6563999999999997</v>
          </cell>
          <cell r="O4969">
            <v>2.6718999999999999</v>
          </cell>
        </row>
        <row r="4970">
          <cell r="B4970">
            <v>34619</v>
          </cell>
          <cell r="C4970" t="str">
            <v>ALTOS DE JOSE SAUV BLANC 75X6</v>
          </cell>
          <cell r="D4970" t="str">
            <v>Altos de José Ignacio Sauvignon Blanc, Uruguay</v>
          </cell>
          <cell r="E4970" t="str">
            <v>EA</v>
          </cell>
          <cell r="F4970">
            <v>6</v>
          </cell>
          <cell r="G4970" t="str">
            <v>75 cl x 6</v>
          </cell>
          <cell r="H4970" t="str">
            <v>U</v>
          </cell>
          <cell r="I4970" t="str">
            <v>Uruguay</v>
          </cell>
          <cell r="J4970" t="str">
            <v>Uruguay</v>
          </cell>
          <cell r="K4970" t="str">
            <v>Uruguay</v>
          </cell>
          <cell r="L4970" t="str">
            <v>Still White</v>
          </cell>
          <cell r="M4970" t="str">
            <v>Good</v>
          </cell>
          <cell r="N4970">
            <v>3.6419999999999999</v>
          </cell>
          <cell r="O4970">
            <v>2.6718999999999999</v>
          </cell>
        </row>
        <row r="4971">
          <cell r="B4971">
            <v>35155</v>
          </cell>
          <cell r="C4971" t="str">
            <v>GREYFRIARS BLANC DE BLANC 75X6</v>
          </cell>
          <cell r="D4971" t="str">
            <v>Greyfriars Blanc de Blancs Brut, England</v>
          </cell>
          <cell r="E4971" t="str">
            <v>EA</v>
          </cell>
          <cell r="F4971">
            <v>6</v>
          </cell>
          <cell r="G4971" t="str">
            <v>75 cl x 6</v>
          </cell>
          <cell r="H4971" t="str">
            <v>S</v>
          </cell>
          <cell r="I4971" t="str">
            <v>United Kingdom</v>
          </cell>
          <cell r="J4971" t="str">
            <v>England</v>
          </cell>
          <cell r="K4971" t="str">
            <v>England</v>
          </cell>
          <cell r="L4971" t="str">
            <v>Sparkling White</v>
          </cell>
          <cell r="M4971" t="str">
            <v>Better</v>
          </cell>
          <cell r="N4971">
            <v>11.740500000000001</v>
          </cell>
          <cell r="O4971">
            <v>2.6718999999999999</v>
          </cell>
        </row>
        <row r="4972">
          <cell r="B4972">
            <v>35158</v>
          </cell>
          <cell r="C4972" t="str">
            <v>GREYFRIARS NV CUVEE 75X6</v>
          </cell>
          <cell r="D4972" t="str">
            <v>Greyfriars Cuvée Brut, England</v>
          </cell>
          <cell r="E4972" t="str">
            <v>EA</v>
          </cell>
          <cell r="F4972">
            <v>6</v>
          </cell>
          <cell r="G4972" t="str">
            <v>75 cl x 6</v>
          </cell>
          <cell r="H4972" t="str">
            <v>S</v>
          </cell>
          <cell r="I4972" t="str">
            <v>United Kingdom</v>
          </cell>
          <cell r="J4972" t="str">
            <v>England</v>
          </cell>
          <cell r="K4972" t="str">
            <v>England</v>
          </cell>
          <cell r="L4972" t="str">
            <v>Sparkling White</v>
          </cell>
          <cell r="M4972" t="str">
            <v>Better</v>
          </cell>
          <cell r="N4972">
            <v>8.9055</v>
          </cell>
          <cell r="O4972">
            <v>2.6718999999999999</v>
          </cell>
        </row>
        <row r="4973">
          <cell r="B4973">
            <v>35159</v>
          </cell>
          <cell r="C4973" t="str">
            <v>GREYFRIARS CLASSIC CUVEE 75X6</v>
          </cell>
          <cell r="D4973" t="str">
            <v>Greyfriars Classic Cuvée Brut, England</v>
          </cell>
          <cell r="E4973" t="str">
            <v>EA</v>
          </cell>
          <cell r="F4973">
            <v>6</v>
          </cell>
          <cell r="G4973" t="str">
            <v>75 cl x 6</v>
          </cell>
          <cell r="H4973" t="str">
            <v>S</v>
          </cell>
          <cell r="I4973" t="str">
            <v>United Kingdom</v>
          </cell>
          <cell r="J4973" t="str">
            <v>England</v>
          </cell>
          <cell r="K4973" t="str">
            <v>England</v>
          </cell>
          <cell r="L4973" t="str">
            <v>Sparkling White</v>
          </cell>
          <cell r="M4973" t="str">
            <v>Better</v>
          </cell>
          <cell r="N4973">
            <v>11.740500000000001</v>
          </cell>
          <cell r="O4973">
            <v>2.6718999999999999</v>
          </cell>
        </row>
        <row r="4974">
          <cell r="B4974">
            <v>35160</v>
          </cell>
          <cell r="C4974" t="str">
            <v>GREYFRIARS ROSE RESERVE 75X6</v>
          </cell>
          <cell r="D4974" t="str">
            <v>Greyfriars Rosé Reserve, England</v>
          </cell>
          <cell r="E4974" t="str">
            <v>EA</v>
          </cell>
          <cell r="F4974">
            <v>6</v>
          </cell>
          <cell r="G4974" t="str">
            <v>75 cl x 6</v>
          </cell>
          <cell r="H4974" t="str">
            <v>S</v>
          </cell>
          <cell r="I4974" t="str">
            <v>United Kingdom</v>
          </cell>
          <cell r="J4974" t="str">
            <v>England</v>
          </cell>
          <cell r="K4974" t="str">
            <v>England</v>
          </cell>
          <cell r="L4974" t="str">
            <v>Sparkling Rose</v>
          </cell>
          <cell r="M4974" t="str">
            <v>Better</v>
          </cell>
          <cell r="N4974">
            <v>11.740500000000001</v>
          </cell>
          <cell r="O4974">
            <v>2.6718999999999999</v>
          </cell>
        </row>
        <row r="4975">
          <cell r="B4975">
            <v>35954</v>
          </cell>
          <cell r="C4975" t="str">
            <v>GREYFRIARS ROSE NV 75X6</v>
          </cell>
          <cell r="D4975" t="str">
            <v>Greyfriars Rosé, England</v>
          </cell>
          <cell r="E4975" t="str">
            <v>EA</v>
          </cell>
          <cell r="F4975">
            <v>6</v>
          </cell>
          <cell r="G4975" t="str">
            <v>75 cl x 6</v>
          </cell>
          <cell r="H4975" t="str">
            <v>S</v>
          </cell>
          <cell r="I4975" t="str">
            <v>United Kingdom</v>
          </cell>
          <cell r="J4975" t="str">
            <v>England</v>
          </cell>
          <cell r="K4975" t="str">
            <v>England</v>
          </cell>
          <cell r="L4975" t="str">
            <v>Sparkling Rose</v>
          </cell>
          <cell r="M4975" t="str">
            <v>Better</v>
          </cell>
          <cell r="N4975">
            <v>8.9055</v>
          </cell>
          <cell r="O4975">
            <v>2.6718999999999999</v>
          </cell>
        </row>
        <row r="4976">
          <cell r="B4976">
            <v>38171</v>
          </cell>
          <cell r="C4976" t="str">
            <v>GREYFRIARS BLANC DE NOIR 75X6</v>
          </cell>
          <cell r="D4976" t="str">
            <v>Greyfriars Blanc de Noirs, England</v>
          </cell>
          <cell r="E4976" t="str">
            <v>EA</v>
          </cell>
          <cell r="F4976">
            <v>6</v>
          </cell>
          <cell r="G4976" t="str">
            <v>75 cl x 6</v>
          </cell>
          <cell r="H4976" t="str">
            <v>S</v>
          </cell>
          <cell r="I4976" t="str">
            <v>United Kingdom</v>
          </cell>
          <cell r="J4976" t="str">
            <v>England</v>
          </cell>
          <cell r="K4976" t="str">
            <v>England</v>
          </cell>
          <cell r="L4976" t="str">
            <v>Sparkling White</v>
          </cell>
          <cell r="M4976" t="str">
            <v>Best</v>
          </cell>
          <cell r="N4976">
            <v>19.730499999999999</v>
          </cell>
          <cell r="O4976">
            <v>2.6718999999999999</v>
          </cell>
        </row>
        <row r="4977">
          <cell r="B4977">
            <v>38771</v>
          </cell>
          <cell r="C4977" t="str">
            <v>GREYFRIARS PINOT GRIS 75X6</v>
          </cell>
          <cell r="D4977" t="str">
            <v>Greyfriars Pinot Gris, England</v>
          </cell>
          <cell r="E4977" t="str">
            <v>EA</v>
          </cell>
          <cell r="F4977">
            <v>6</v>
          </cell>
          <cell r="G4977" t="str">
            <v>75 cl x 6</v>
          </cell>
          <cell r="H4977" t="str">
            <v>U</v>
          </cell>
          <cell r="I4977" t="str">
            <v>United Kingdom</v>
          </cell>
          <cell r="J4977" t="str">
            <v>England</v>
          </cell>
          <cell r="K4977" t="str">
            <v>England</v>
          </cell>
          <cell r="L4977" t="str">
            <v>Still White</v>
          </cell>
          <cell r="M4977" t="str">
            <v>Better</v>
          </cell>
          <cell r="N4977">
            <v>7.2922000000000002</v>
          </cell>
          <cell r="O4977">
            <v>2.6718999999999999</v>
          </cell>
        </row>
        <row r="4978">
          <cell r="B4978">
            <v>38991</v>
          </cell>
          <cell r="C4978" t="str">
            <v>GREYFRIARS STILL ROSE 75X6</v>
          </cell>
          <cell r="D4978" t="str">
            <v>Greyfriars Still Rosé, England</v>
          </cell>
          <cell r="E4978" t="str">
            <v>EA</v>
          </cell>
          <cell r="F4978">
            <v>6</v>
          </cell>
          <cell r="G4978" t="str">
            <v>75 cl x 6</v>
          </cell>
          <cell r="H4978" t="str">
            <v>S</v>
          </cell>
          <cell r="I4978" t="str">
            <v>United Kingdom</v>
          </cell>
          <cell r="J4978" t="str">
            <v>England</v>
          </cell>
          <cell r="K4978" t="str">
            <v>England</v>
          </cell>
          <cell r="L4978" t="str">
            <v>Still Rose</v>
          </cell>
          <cell r="M4978" t="str">
            <v>Better</v>
          </cell>
          <cell r="N4978">
            <v>7.4922000000000004</v>
          </cell>
          <cell r="O4978">
            <v>2.6718999999999999</v>
          </cell>
        </row>
        <row r="4979">
          <cell r="B4979">
            <v>41863</v>
          </cell>
          <cell r="C4979" t="str">
            <v>GREYFRIARS SEARCYS NV 75X6</v>
          </cell>
          <cell r="D4979" t="str">
            <v>Greyfriars Searcy’s English Sparkling Wine England, NV</v>
          </cell>
          <cell r="E4979" t="str">
            <v>EA</v>
          </cell>
          <cell r="F4979">
            <v>6</v>
          </cell>
          <cell r="G4979" t="str">
            <v>75 cl x 6</v>
          </cell>
          <cell r="H4979" t="str">
            <v>S</v>
          </cell>
          <cell r="J4979" t="str">
            <v>England</v>
          </cell>
          <cell r="K4979" t="str">
            <v>England</v>
          </cell>
          <cell r="L4979" t="str">
            <v>Sparkling White</v>
          </cell>
          <cell r="M4979" t="str">
            <v>Better</v>
          </cell>
          <cell r="N4979">
            <v>9.9055</v>
          </cell>
          <cell r="O4979">
            <v>2.6718999999999999</v>
          </cell>
        </row>
        <row r="4980">
          <cell r="B4980">
            <v>75134</v>
          </cell>
          <cell r="C4980" t="str">
            <v>FW MEURS BOILLOT 17 75X6</v>
          </cell>
          <cell r="D4980" t="str">
            <v>Meursault Domaine Henri Boillot 2017</v>
          </cell>
          <cell r="E4980" t="str">
            <v>EA</v>
          </cell>
          <cell r="F4980">
            <v>6</v>
          </cell>
          <cell r="G4980" t="str">
            <v>75 cl x 6</v>
          </cell>
          <cell r="H4980" t="str">
            <v>U</v>
          </cell>
          <cell r="I4980" t="str">
            <v>France</v>
          </cell>
          <cell r="J4980" t="str">
            <v>France</v>
          </cell>
          <cell r="K4980" t="str">
            <v>Burgundy</v>
          </cell>
          <cell r="L4980" t="str">
            <v>Still White</v>
          </cell>
          <cell r="M4980" t="str">
            <v>Fine Wine</v>
          </cell>
          <cell r="N4980">
            <v>28.6084</v>
          </cell>
          <cell r="O4980">
            <v>2.6718999999999999</v>
          </cell>
        </row>
        <row r="4981">
          <cell r="B4981">
            <v>37467</v>
          </cell>
          <cell r="C4981" t="str">
            <v>VALLISTO BARBERA 75X6</v>
          </cell>
          <cell r="D4981" t="str">
            <v>Vallisto Barbera, Salta</v>
          </cell>
          <cell r="E4981" t="str">
            <v>EA</v>
          </cell>
          <cell r="F4981">
            <v>6</v>
          </cell>
          <cell r="G4981" t="str">
            <v>75 cl x 6</v>
          </cell>
          <cell r="H4981" t="str">
            <v>S</v>
          </cell>
          <cell r="I4981" t="str">
            <v>Argentina</v>
          </cell>
          <cell r="J4981" t="str">
            <v>Argentina</v>
          </cell>
          <cell r="K4981" t="str">
            <v>Salta</v>
          </cell>
          <cell r="L4981" t="str">
            <v>Still Red</v>
          </cell>
          <cell r="M4981" t="str">
            <v>Better</v>
          </cell>
          <cell r="N4981">
            <v>6.7495000000000003</v>
          </cell>
          <cell r="O4981">
            <v>2.6718999999999999</v>
          </cell>
        </row>
        <row r="4982">
          <cell r="B4982">
            <v>37468</v>
          </cell>
          <cell r="C4982" t="str">
            <v>VALLISTO CRIOLLA 75X6</v>
          </cell>
          <cell r="D4982" t="str">
            <v>Vallisto Criolla, Salta</v>
          </cell>
          <cell r="E4982" t="str">
            <v>EA</v>
          </cell>
          <cell r="F4982">
            <v>6</v>
          </cell>
          <cell r="G4982" t="str">
            <v>75 cl x 6</v>
          </cell>
          <cell r="H4982" t="str">
            <v>S</v>
          </cell>
          <cell r="I4982" t="str">
            <v>Argentina</v>
          </cell>
          <cell r="J4982" t="str">
            <v>Argentina</v>
          </cell>
          <cell r="K4982" t="str">
            <v>Salta</v>
          </cell>
          <cell r="L4982" t="str">
            <v>Still Red</v>
          </cell>
          <cell r="M4982" t="str">
            <v>Better</v>
          </cell>
          <cell r="N4982">
            <v>6.7495000000000003</v>
          </cell>
          <cell r="O4982">
            <v>2.6718999999999999</v>
          </cell>
        </row>
        <row r="4983">
          <cell r="B4983">
            <v>37469</v>
          </cell>
          <cell r="C4983" t="str">
            <v>VALLISTO MALBEC 75X6</v>
          </cell>
          <cell r="D4983" t="str">
            <v>Vallisto Malbec, Salta</v>
          </cell>
          <cell r="E4983" t="str">
            <v>EA</v>
          </cell>
          <cell r="F4983">
            <v>6</v>
          </cell>
          <cell r="G4983" t="str">
            <v>75 cl x 6</v>
          </cell>
          <cell r="H4983" t="str">
            <v>S</v>
          </cell>
          <cell r="I4983" t="str">
            <v>Argentina</v>
          </cell>
          <cell r="J4983" t="str">
            <v>Argentina</v>
          </cell>
          <cell r="K4983" t="str">
            <v>Salta</v>
          </cell>
          <cell r="L4983" t="str">
            <v>Still Red</v>
          </cell>
          <cell r="M4983" t="str">
            <v>Better</v>
          </cell>
          <cell r="N4983">
            <v>6.7495000000000003</v>
          </cell>
          <cell r="O4983">
            <v>2.6718999999999999</v>
          </cell>
        </row>
        <row r="4984">
          <cell r="B4984">
            <v>35767</v>
          </cell>
          <cell r="C4984" t="str">
            <v>PAZ MALBEC 75X6</v>
          </cell>
          <cell r="D4984" t="str">
            <v>Paz Malbec, San Juan</v>
          </cell>
          <cell r="E4984" t="str">
            <v>EA</v>
          </cell>
          <cell r="F4984">
            <v>6</v>
          </cell>
          <cell r="G4984" t="str">
            <v>75 cl x 6</v>
          </cell>
          <cell r="H4984" t="str">
            <v>S</v>
          </cell>
          <cell r="I4984" t="str">
            <v>Argentina</v>
          </cell>
          <cell r="J4984" t="str">
            <v>Argentina</v>
          </cell>
          <cell r="K4984" t="str">
            <v>San Juan</v>
          </cell>
          <cell r="L4984" t="str">
            <v>Still Red</v>
          </cell>
          <cell r="M4984" t="str">
            <v>Good</v>
          </cell>
          <cell r="N4984">
            <v>3.99</v>
          </cell>
          <cell r="O4984">
            <v>2.6718999999999999</v>
          </cell>
        </row>
        <row r="4985">
          <cell r="B4985">
            <v>35768</v>
          </cell>
          <cell r="C4985" t="str">
            <v>PAZ SAUVIGNON BLANC 75X6</v>
          </cell>
          <cell r="D4985" t="str">
            <v>Paz Sauvignon Blanc, San Juan</v>
          </cell>
          <cell r="E4985" t="str">
            <v>EA</v>
          </cell>
          <cell r="F4985">
            <v>6</v>
          </cell>
          <cell r="G4985" t="str">
            <v>75 cl x 6</v>
          </cell>
          <cell r="H4985" t="str">
            <v>U</v>
          </cell>
          <cell r="I4985" t="str">
            <v>Argentina</v>
          </cell>
          <cell r="J4985" t="str">
            <v>Argentina</v>
          </cell>
          <cell r="K4985" t="str">
            <v>San Juan</v>
          </cell>
          <cell r="L4985" t="str">
            <v>Still White</v>
          </cell>
          <cell r="M4985" t="str">
            <v>Good</v>
          </cell>
          <cell r="N4985">
            <v>4.0049999999999999</v>
          </cell>
          <cell r="O4985">
            <v>2.6718999999999999</v>
          </cell>
        </row>
        <row r="4986">
          <cell r="B4986">
            <v>38919</v>
          </cell>
          <cell r="C4986" t="str">
            <v>O&amp;G CHARDONNAY 75X6</v>
          </cell>
          <cell r="D4986" t="str">
            <v>Oliver &amp; Greg's Chardonnay, Australia</v>
          </cell>
          <cell r="E4986" t="str">
            <v>EA</v>
          </cell>
          <cell r="F4986">
            <v>6</v>
          </cell>
          <cell r="G4986" t="str">
            <v>75 cl x 6</v>
          </cell>
          <cell r="H4986" t="str">
            <v>S</v>
          </cell>
          <cell r="I4986" t="str">
            <v>Australia</v>
          </cell>
          <cell r="J4986" t="str">
            <v>Australia</v>
          </cell>
          <cell r="K4986" t="str">
            <v>Australia</v>
          </cell>
          <cell r="L4986" t="str">
            <v>Still White</v>
          </cell>
          <cell r="M4986" t="str">
            <v>Price Fighter</v>
          </cell>
          <cell r="N4986">
            <v>1.3141</v>
          </cell>
          <cell r="O4986">
            <v>2.6718999999999999</v>
          </cell>
        </row>
        <row r="4987">
          <cell r="B4987">
            <v>38920</v>
          </cell>
          <cell r="C4987" t="str">
            <v>O&amp;G CABERNET SAUV 75X6</v>
          </cell>
          <cell r="D4987" t="str">
            <v>Oliver &amp; Greg's Cabernet Sauvignon, Central Valley</v>
          </cell>
          <cell r="E4987" t="str">
            <v>EA</v>
          </cell>
          <cell r="F4987">
            <v>6</v>
          </cell>
          <cell r="G4987" t="str">
            <v>75 cl x 6</v>
          </cell>
          <cell r="H4987" t="str">
            <v>S</v>
          </cell>
          <cell r="I4987" t="str">
            <v>Chile</v>
          </cell>
          <cell r="J4987" t="str">
            <v>Chile</v>
          </cell>
          <cell r="K4987" t="str">
            <v>Central Valley</v>
          </cell>
          <cell r="L4987" t="str">
            <v>Still Red</v>
          </cell>
          <cell r="M4987" t="str">
            <v>Price Fighter</v>
          </cell>
          <cell r="N4987">
            <v>1.1874</v>
          </cell>
          <cell r="O4987">
            <v>2.6718999999999999</v>
          </cell>
        </row>
        <row r="4988">
          <cell r="B4988">
            <v>38921</v>
          </cell>
          <cell r="C4988" t="str">
            <v>O&amp;G MERLOT 75X6</v>
          </cell>
          <cell r="D4988" t="str">
            <v>Oliver &amp; Greg's Merlot, Australia</v>
          </cell>
          <cell r="E4988" t="str">
            <v>EA</v>
          </cell>
          <cell r="F4988">
            <v>6</v>
          </cell>
          <cell r="G4988" t="str">
            <v>75 cl x 6</v>
          </cell>
          <cell r="H4988" t="str">
            <v>S</v>
          </cell>
          <cell r="I4988" t="str">
            <v>Chile</v>
          </cell>
          <cell r="J4988" t="str">
            <v>Australia</v>
          </cell>
          <cell r="K4988" t="str">
            <v>South Eastern Australia</v>
          </cell>
          <cell r="L4988" t="str">
            <v>Still Red</v>
          </cell>
          <cell r="M4988" t="str">
            <v>Price Fighter</v>
          </cell>
          <cell r="N4988">
            <v>1.3791</v>
          </cell>
          <cell r="O4988">
            <v>2.6718999999999999</v>
          </cell>
        </row>
        <row r="4989">
          <cell r="B4989">
            <v>38922</v>
          </cell>
          <cell r="C4989" t="str">
            <v>O&amp;G SAUVIGNON BLANC 75X6</v>
          </cell>
          <cell r="D4989" t="str">
            <v>Oliver &amp; Greg's Sauvignon Blanc, Central Valley</v>
          </cell>
          <cell r="E4989" t="str">
            <v>EA</v>
          </cell>
          <cell r="F4989">
            <v>6</v>
          </cell>
          <cell r="G4989" t="str">
            <v>75 cl x 6</v>
          </cell>
          <cell r="H4989" t="str">
            <v>U</v>
          </cell>
          <cell r="I4989" t="str">
            <v>Chile</v>
          </cell>
          <cell r="J4989" t="str">
            <v>South Africa</v>
          </cell>
          <cell r="K4989" t="str">
            <v>Western Cape</v>
          </cell>
          <cell r="L4989" t="str">
            <v>Still White</v>
          </cell>
          <cell r="M4989" t="str">
            <v>Price Fighter</v>
          </cell>
          <cell r="N4989">
            <v>1.3391</v>
          </cell>
          <cell r="O4989">
            <v>2.6718999999999999</v>
          </cell>
        </row>
        <row r="4990">
          <cell r="B4990">
            <v>38923</v>
          </cell>
          <cell r="C4990" t="str">
            <v>O&amp;G ZINFANDEL ROSE 75X6</v>
          </cell>
          <cell r="D4990" t="str">
            <v>Oliver &amp; Greg's Zinfadel Rosé, California</v>
          </cell>
          <cell r="E4990" t="str">
            <v>EA</v>
          </cell>
          <cell r="F4990">
            <v>6</v>
          </cell>
          <cell r="G4990" t="str">
            <v>75 cl x 6</v>
          </cell>
          <cell r="H4990" t="str">
            <v>U</v>
          </cell>
          <cell r="I4990" t="str">
            <v>United States</v>
          </cell>
          <cell r="J4990" t="str">
            <v>USA</v>
          </cell>
          <cell r="K4990" t="str">
            <v>California</v>
          </cell>
          <cell r="L4990" t="str">
            <v>Still Rose</v>
          </cell>
          <cell r="M4990" t="str">
            <v>Price Fighter</v>
          </cell>
          <cell r="N4990">
            <v>1.6640999999999999</v>
          </cell>
          <cell r="O4990">
            <v>2.2444000000000002</v>
          </cell>
        </row>
        <row r="4991">
          <cell r="B4991">
            <v>39929</v>
          </cell>
          <cell r="C4991" t="str">
            <v>O&amp;G SHIRAZ 75X6</v>
          </cell>
          <cell r="D4991" t="str">
            <v>Oliver &amp; Greg's Shiraz, Australia</v>
          </cell>
          <cell r="E4991" t="str">
            <v>EA</v>
          </cell>
          <cell r="F4991">
            <v>6</v>
          </cell>
          <cell r="G4991" t="str">
            <v>75 cl x 6</v>
          </cell>
          <cell r="H4991" t="str">
            <v>S</v>
          </cell>
          <cell r="I4991" t="str">
            <v>Australia</v>
          </cell>
          <cell r="J4991" t="str">
            <v>Australia</v>
          </cell>
          <cell r="K4991" t="str">
            <v>Australia</v>
          </cell>
          <cell r="L4991" t="str">
            <v>Still Red</v>
          </cell>
          <cell r="M4991" t="str">
            <v>Price Fighter</v>
          </cell>
          <cell r="N4991">
            <v>1.3757999999999999</v>
          </cell>
          <cell r="O4991">
            <v>2.6718999999999999</v>
          </cell>
        </row>
        <row r="4992">
          <cell r="B4992">
            <v>42412</v>
          </cell>
          <cell r="C4992" t="str">
            <v>O&amp;G PINOT GRIGIO 75X6</v>
          </cell>
          <cell r="D4992" t="str">
            <v>Oliver &amp; Gregs Pinot Grigio, South Eastern Australia</v>
          </cell>
          <cell r="E4992" t="str">
            <v>EA</v>
          </cell>
          <cell r="F4992">
            <v>6</v>
          </cell>
          <cell r="G4992" t="str">
            <v>75 cl x 6</v>
          </cell>
          <cell r="H4992" t="str">
            <v>U</v>
          </cell>
          <cell r="I4992" t="str">
            <v>Australia</v>
          </cell>
          <cell r="J4992" t="str">
            <v>Australia</v>
          </cell>
          <cell r="K4992" t="str">
            <v>Australia</v>
          </cell>
          <cell r="L4992" t="str">
            <v>Still White</v>
          </cell>
          <cell r="M4992" t="str">
            <v>Price Fighter</v>
          </cell>
          <cell r="N4992">
            <v>1.3458000000000001</v>
          </cell>
          <cell r="O4992">
            <v>2.6718999999999999</v>
          </cell>
        </row>
        <row r="4993">
          <cell r="B4993">
            <v>45266</v>
          </cell>
          <cell r="C4993" t="str">
            <v>O&amp;G PINOT GRIGIO 75X6</v>
          </cell>
          <cell r="D4993" t="str">
            <v>Oliver &amp; Gregs Pinot Grigio</v>
          </cell>
          <cell r="E4993" t="str">
            <v>EA</v>
          </cell>
          <cell r="F4993">
            <v>6</v>
          </cell>
          <cell r="G4993" t="str">
            <v>75 cl x 6</v>
          </cell>
          <cell r="H4993" t="str">
            <v>S</v>
          </cell>
          <cell r="I4993" t="str">
            <v>Australia</v>
          </cell>
          <cell r="J4993" t="str">
            <v>Australia</v>
          </cell>
          <cell r="K4993" t="str">
            <v>???</v>
          </cell>
          <cell r="L4993" t="str">
            <v>Still White</v>
          </cell>
          <cell r="M4993" t="str">
            <v>Price Fighter</v>
          </cell>
          <cell r="N4993">
            <v>1.4140999999999999</v>
          </cell>
          <cell r="O4993">
            <v>2.6718999999999999</v>
          </cell>
        </row>
        <row r="4994">
          <cell r="B4994">
            <v>45825</v>
          </cell>
          <cell r="C4994" t="str">
            <v>O&amp;G ZINFANDEL ROSE 8.5% 75X6</v>
          </cell>
          <cell r="D4994" t="str">
            <v>Oliver &amp; Gregs Zinfandel Rose USA  8.5%</v>
          </cell>
          <cell r="E4994" t="str">
            <v>EA</v>
          </cell>
          <cell r="F4994">
            <v>6</v>
          </cell>
          <cell r="G4994" t="str">
            <v>75 cl x 6</v>
          </cell>
          <cell r="H4994" t="str">
            <v>U</v>
          </cell>
          <cell r="I4994" t="str">
            <v>United States</v>
          </cell>
          <cell r="J4994" t="str">
            <v>USA</v>
          </cell>
          <cell r="K4994" t="str">
            <v>California</v>
          </cell>
          <cell r="L4994" t="str">
            <v>Still Rose</v>
          </cell>
          <cell r="M4994" t="str">
            <v>Price Fighter</v>
          </cell>
          <cell r="N4994">
            <v>1.6541999999999999</v>
          </cell>
          <cell r="O4994">
            <v>1.8169</v>
          </cell>
        </row>
        <row r="4995">
          <cell r="B4995">
            <v>45857</v>
          </cell>
          <cell r="C4995" t="str">
            <v>O&amp;G SAUV BLANC 11% 75X6</v>
          </cell>
          <cell r="D4995" t="str">
            <v>Oliver &amp; Gregs Sauvignon Blanc 11%</v>
          </cell>
          <cell r="E4995" t="str">
            <v>EA</v>
          </cell>
          <cell r="F4995">
            <v>6</v>
          </cell>
          <cell r="G4995" t="str">
            <v>75 cl x 6</v>
          </cell>
          <cell r="H4995" t="str">
            <v>S</v>
          </cell>
          <cell r="I4995" t="str">
            <v>South Africa</v>
          </cell>
          <cell r="J4995" t="str">
            <v>South Africa</v>
          </cell>
          <cell r="K4995" t="str">
            <v>Western Cape</v>
          </cell>
          <cell r="L4995" t="str">
            <v>Still White</v>
          </cell>
          <cell r="M4995" t="str">
            <v>Price Fighter</v>
          </cell>
          <cell r="N4995">
            <v>1.3068</v>
          </cell>
          <cell r="O4995">
            <v>2.3513000000000002</v>
          </cell>
        </row>
        <row r="4996">
          <cell r="B4996">
            <v>38967</v>
          </cell>
          <cell r="C4996" t="str">
            <v>O&amp;G CHARDONNAY 187X24</v>
          </cell>
          <cell r="D4996" t="str">
            <v>Oliver &amp; Greg's Chardonnay, Australia</v>
          </cell>
          <cell r="E4996" t="str">
            <v>CS</v>
          </cell>
          <cell r="F4996">
            <v>1</v>
          </cell>
          <cell r="G4996" t="str">
            <v>187 ml x 24</v>
          </cell>
          <cell r="H4996" t="str">
            <v>U</v>
          </cell>
          <cell r="I4996" t="str">
            <v>Australia</v>
          </cell>
          <cell r="J4996" t="str">
            <v>Australia</v>
          </cell>
          <cell r="K4996" t="str">
            <v>Australia</v>
          </cell>
          <cell r="L4996" t="str">
            <v>Still White</v>
          </cell>
          <cell r="M4996" t="str">
            <v>Price Fighter</v>
          </cell>
          <cell r="N4996">
            <v>9.6652000000000005</v>
          </cell>
          <cell r="O4996">
            <v>15.9885</v>
          </cell>
        </row>
        <row r="4997">
          <cell r="B4997">
            <v>42360</v>
          </cell>
          <cell r="C4997" t="str">
            <v>O&amp;G PINOT GRIGIO 187X12</v>
          </cell>
          <cell r="D4997" t="str">
            <v>Oliver &amp; Gregs Pinot Grigio, Australia</v>
          </cell>
          <cell r="E4997" t="str">
            <v>CS</v>
          </cell>
          <cell r="F4997">
            <v>1</v>
          </cell>
          <cell r="G4997" t="str">
            <v>187 ml  x 12</v>
          </cell>
          <cell r="H4997" t="str">
            <v>S</v>
          </cell>
          <cell r="I4997" t="str">
            <v>Australia</v>
          </cell>
          <cell r="J4997" t="str">
            <v>Australia</v>
          </cell>
          <cell r="K4997" t="str">
            <v>South Eastern Australia</v>
          </cell>
          <cell r="L4997" t="str">
            <v>Still White</v>
          </cell>
          <cell r="M4997" t="str">
            <v>Price Fighter</v>
          </cell>
          <cell r="N4997">
            <v>6.32</v>
          </cell>
          <cell r="O4997">
            <v>7.9943</v>
          </cell>
        </row>
        <row r="4998">
          <cell r="B4998">
            <v>45162</v>
          </cell>
          <cell r="C4998" t="str">
            <v>O&amp;G ZINFANDEL ROSE 9% 187X12</v>
          </cell>
          <cell r="D4998" t="str">
            <v>Oliver &amp; Gregs Zinfandel Rose miniatures, California 9%</v>
          </cell>
          <cell r="E4998" t="str">
            <v>CS</v>
          </cell>
          <cell r="F4998">
            <v>1</v>
          </cell>
          <cell r="G4998" t="str">
            <v>187 ml  x 12</v>
          </cell>
          <cell r="H4998" t="str">
            <v>U</v>
          </cell>
          <cell r="I4998" t="str">
            <v>United States</v>
          </cell>
          <cell r="J4998" t="str">
            <v>USA</v>
          </cell>
          <cell r="K4998" t="str">
            <v>California</v>
          </cell>
          <cell r="L4998" t="str">
            <v>Still Rose</v>
          </cell>
          <cell r="M4998" t="str">
            <v>Price Fighter</v>
          </cell>
          <cell r="N4998">
            <v>7.4451999999999998</v>
          </cell>
          <cell r="O4998">
            <v>5.7713000000000001</v>
          </cell>
        </row>
        <row r="4999">
          <cell r="B4999">
            <v>46173</v>
          </cell>
          <cell r="C4999" t="str">
            <v>O&amp;G ZINFAN ROSE 8% 187X12</v>
          </cell>
          <cell r="D4999" t="str">
            <v>Oliver &amp; Gregs Zinfandel Rose USA 8% 187ml</v>
          </cell>
          <cell r="E4999" t="str">
            <v>CS</v>
          </cell>
          <cell r="F4999">
            <v>1</v>
          </cell>
          <cell r="G4999" t="str">
            <v>187 ml  x 12</v>
          </cell>
          <cell r="H4999" t="str">
            <v>S</v>
          </cell>
          <cell r="I4999" t="str">
            <v>United States</v>
          </cell>
          <cell r="J4999" t="str">
            <v>USA</v>
          </cell>
          <cell r="K4999" t="str">
            <v>California</v>
          </cell>
          <cell r="L4999" t="str">
            <v>Still Rose</v>
          </cell>
          <cell r="M4999" t="str">
            <v>Price Fighter</v>
          </cell>
          <cell r="N4999">
            <v>7.0701999999999998</v>
          </cell>
          <cell r="O4999">
            <v>4.4585999999999997</v>
          </cell>
        </row>
        <row r="5000">
          <cell r="B5000">
            <v>39360</v>
          </cell>
          <cell r="C5000" t="str">
            <v>SANTA RITA CABERNARIO 75X6</v>
          </cell>
          <cell r="D5000" t="str">
            <v>Santa Rita Cabernario, Maipo</v>
          </cell>
          <cell r="E5000" t="str">
            <v>EA</v>
          </cell>
          <cell r="F5000">
            <v>6</v>
          </cell>
          <cell r="G5000" t="str">
            <v>75 cl x 6</v>
          </cell>
          <cell r="H5000" t="str">
            <v>U</v>
          </cell>
          <cell r="I5000" t="str">
            <v>Chile</v>
          </cell>
          <cell r="J5000" t="str">
            <v>Chile</v>
          </cell>
          <cell r="K5000" t="str">
            <v>Chile</v>
          </cell>
          <cell r="L5000" t="str">
            <v>Still Red</v>
          </cell>
          <cell r="M5000" t="str">
            <v>Better</v>
          </cell>
          <cell r="N5000">
            <v>5.4396000000000004</v>
          </cell>
          <cell r="O5000">
            <v>2.6718999999999999</v>
          </cell>
        </row>
        <row r="5001">
          <cell r="B5001">
            <v>40934</v>
          </cell>
          <cell r="C5001" t="str">
            <v>VILLA WOLF GEWURZTRAMINER 75X6</v>
          </cell>
          <cell r="D5001" t="str">
            <v>Villa Wolf Gewurztraminer, Pfalz</v>
          </cell>
          <cell r="E5001" t="str">
            <v>EA</v>
          </cell>
          <cell r="F5001">
            <v>6</v>
          </cell>
          <cell r="G5001" t="str">
            <v>75 cl x 6</v>
          </cell>
          <cell r="H5001" t="str">
            <v>U</v>
          </cell>
          <cell r="I5001" t="str">
            <v>Germany</v>
          </cell>
          <cell r="J5001" t="str">
            <v>Germany</v>
          </cell>
          <cell r="K5001" t="str">
            <v>Pfalz</v>
          </cell>
          <cell r="L5001" t="str">
            <v>Still White</v>
          </cell>
          <cell r="M5001" t="str">
            <v>Good</v>
          </cell>
          <cell r="N5001">
            <v>4.4810999999999996</v>
          </cell>
          <cell r="O5001">
            <v>2.6718999999999999</v>
          </cell>
        </row>
        <row r="5002">
          <cell r="B5002">
            <v>45821</v>
          </cell>
          <cell r="C5002" t="str">
            <v>MINUTY ROSE &amp; OR 75X6</v>
          </cell>
          <cell r="D5002" t="str">
            <v>Minuty Rose &amp; Or, Côtes de Provence</v>
          </cell>
          <cell r="E5002" t="str">
            <v>EA</v>
          </cell>
          <cell r="F5002">
            <v>6</v>
          </cell>
          <cell r="G5002" t="str">
            <v>75 cl x 6</v>
          </cell>
          <cell r="H5002" t="str">
            <v>S</v>
          </cell>
          <cell r="I5002" t="str">
            <v>France</v>
          </cell>
          <cell r="J5002" t="str">
            <v>France</v>
          </cell>
          <cell r="K5002" t="str">
            <v>Provence</v>
          </cell>
          <cell r="L5002" t="str">
            <v>Still Rose</v>
          </cell>
          <cell r="M5002" t="str">
            <v>Best</v>
          </cell>
          <cell r="N5002">
            <v>13.547700000000001</v>
          </cell>
          <cell r="O5002">
            <v>2.6718999999999999</v>
          </cell>
        </row>
        <row r="5003">
          <cell r="B5003">
            <v>45822</v>
          </cell>
          <cell r="C5003" t="str">
            <v>MINUTY PRESTIGE 75X6</v>
          </cell>
          <cell r="D5003" t="str">
            <v>Minuty Prestige, Cotes de Provence</v>
          </cell>
          <cell r="E5003" t="str">
            <v>EA</v>
          </cell>
          <cell r="F5003">
            <v>6</v>
          </cell>
          <cell r="G5003" t="str">
            <v>75 cl x 6</v>
          </cell>
          <cell r="H5003" t="str">
            <v>S</v>
          </cell>
          <cell r="I5003" t="str">
            <v>France</v>
          </cell>
          <cell r="J5003" t="str">
            <v>France</v>
          </cell>
          <cell r="K5003" t="str">
            <v>Provence</v>
          </cell>
          <cell r="L5003" t="str">
            <v>Still Rose</v>
          </cell>
          <cell r="M5003" t="str">
            <v>Better</v>
          </cell>
          <cell r="N5003">
            <v>9.4893999999999998</v>
          </cell>
          <cell r="O5003">
            <v>2.6718999999999999</v>
          </cell>
        </row>
        <row r="5004">
          <cell r="B5004">
            <v>45823</v>
          </cell>
          <cell r="C5004" t="str">
            <v>MINUTY 281 75X6</v>
          </cell>
          <cell r="D5004" t="str">
            <v>Minuty 281, Cotes de Provence</v>
          </cell>
          <cell r="E5004" t="str">
            <v>EA</v>
          </cell>
          <cell r="F5004">
            <v>6</v>
          </cell>
          <cell r="G5004" t="str">
            <v>75 cl x 6</v>
          </cell>
          <cell r="H5004" t="str">
            <v>S</v>
          </cell>
          <cell r="I5004" t="str">
            <v>France</v>
          </cell>
          <cell r="J5004" t="str">
            <v>France</v>
          </cell>
          <cell r="K5004" t="str">
            <v>Provence</v>
          </cell>
          <cell r="L5004" t="str">
            <v>Still Rose</v>
          </cell>
          <cell r="M5004" t="str">
            <v>Best</v>
          </cell>
          <cell r="N5004">
            <v>29.2027</v>
          </cell>
          <cell r="O5004">
            <v>2.6718999999999999</v>
          </cell>
        </row>
        <row r="5005">
          <cell r="B5005">
            <v>45827</v>
          </cell>
          <cell r="C5005" t="str">
            <v>MINUTY M 75X6</v>
          </cell>
          <cell r="D5005" t="str">
            <v>Minuty M, Côtes de Provence</v>
          </cell>
          <cell r="E5005" t="str">
            <v>EA</v>
          </cell>
          <cell r="F5005">
            <v>6</v>
          </cell>
          <cell r="G5005" t="str">
            <v>75 cl x 6</v>
          </cell>
          <cell r="H5005" t="str">
            <v>S</v>
          </cell>
          <cell r="I5005" t="str">
            <v>United Kingdom</v>
          </cell>
          <cell r="J5005" t="str">
            <v>France</v>
          </cell>
          <cell r="K5005" t="str">
            <v>Provence</v>
          </cell>
          <cell r="L5005" t="str">
            <v>Still Rose</v>
          </cell>
          <cell r="M5005" t="str">
            <v>Better</v>
          </cell>
          <cell r="N5005">
            <v>6.8794000000000004</v>
          </cell>
          <cell r="O5005">
            <v>2.6718999999999999</v>
          </cell>
        </row>
        <row r="5006">
          <cell r="B5006">
            <v>35812</v>
          </cell>
          <cell r="C5006" t="str">
            <v>MOLINO VENTO NERO D'A 75X6</v>
          </cell>
          <cell r="D5006" t="str">
            <v>Molino a Vento Organic Nero d'Avola Sicilia</v>
          </cell>
          <cell r="E5006" t="str">
            <v>EA</v>
          </cell>
          <cell r="F5006">
            <v>6</v>
          </cell>
          <cell r="G5006" t="str">
            <v>75 cl x 6</v>
          </cell>
          <cell r="H5006" t="str">
            <v>U</v>
          </cell>
          <cell r="I5006" t="str">
            <v>Italy</v>
          </cell>
          <cell r="J5006" t="str">
            <v>Italy</v>
          </cell>
          <cell r="K5006" t="str">
            <v>Sicilia</v>
          </cell>
          <cell r="M5006" t="str">
            <v>Good</v>
          </cell>
          <cell r="N5006">
            <v>2.6074000000000002</v>
          </cell>
          <cell r="O5006">
            <v>2.6718999999999999</v>
          </cell>
        </row>
        <row r="5007">
          <cell r="B5007">
            <v>40970</v>
          </cell>
          <cell r="C5007" t="str">
            <v>CANVINO BIANCO 20X12</v>
          </cell>
          <cell r="D5007" t="str">
            <v>Canvino Bianco, Emilia-Romagna</v>
          </cell>
          <cell r="E5007" t="str">
            <v>CS</v>
          </cell>
          <cell r="F5007">
            <v>1</v>
          </cell>
          <cell r="G5007" t="str">
            <v>20 cl x 12</v>
          </cell>
          <cell r="H5007" t="str">
            <v>S</v>
          </cell>
          <cell r="I5007" t="str">
            <v>Italy</v>
          </cell>
          <cell r="J5007" t="str">
            <v>Italy</v>
          </cell>
          <cell r="K5007" t="str">
            <v>Emilia Romagna</v>
          </cell>
          <cell r="L5007" t="str">
            <v>Sparkling White</v>
          </cell>
          <cell r="M5007" t="str">
            <v>Price Fighter</v>
          </cell>
          <cell r="N5007">
            <v>15.9703</v>
          </cell>
          <cell r="O5007">
            <v>7.1820000000000004</v>
          </cell>
        </row>
        <row r="5008">
          <cell r="B5008">
            <v>40971</v>
          </cell>
          <cell r="C5008" t="str">
            <v>CANVINO ROSE 20X12</v>
          </cell>
          <cell r="D5008" t="str">
            <v>Canvino Rose, Emilia-Romagna</v>
          </cell>
          <cell r="E5008" t="str">
            <v>CS</v>
          </cell>
          <cell r="F5008">
            <v>1</v>
          </cell>
          <cell r="G5008" t="str">
            <v>20 cl x 12</v>
          </cell>
          <cell r="H5008" t="str">
            <v>S</v>
          </cell>
          <cell r="I5008" t="str">
            <v>Italy</v>
          </cell>
          <cell r="J5008" t="str">
            <v>Italy</v>
          </cell>
          <cell r="K5008" t="str">
            <v>Emilia Romagna</v>
          </cell>
          <cell r="L5008" t="str">
            <v>Sparkling Rose</v>
          </cell>
          <cell r="M5008" t="str">
            <v>Price Fighter</v>
          </cell>
          <cell r="N5008">
            <v>15.9703</v>
          </cell>
          <cell r="O5008">
            <v>7.1820000000000004</v>
          </cell>
        </row>
        <row r="5009">
          <cell r="B5009">
            <v>34632</v>
          </cell>
          <cell r="C5009" t="str">
            <v>CARA NORD NEGRE 75X6</v>
          </cell>
          <cell r="D5009" t="str">
            <v>Cara Nord Negre, Conca de Barberà</v>
          </cell>
          <cell r="E5009" t="str">
            <v>EA</v>
          </cell>
          <cell r="F5009">
            <v>6</v>
          </cell>
          <cell r="G5009" t="str">
            <v>75 cl x 6</v>
          </cell>
          <cell r="H5009" t="str">
            <v>U</v>
          </cell>
          <cell r="I5009" t="str">
            <v>Spain</v>
          </cell>
          <cell r="J5009" t="str">
            <v>Spain</v>
          </cell>
          <cell r="K5009" t="str">
            <v>Catalunya</v>
          </cell>
          <cell r="L5009" t="str">
            <v>Still Red</v>
          </cell>
          <cell r="M5009" t="str">
            <v>Good</v>
          </cell>
          <cell r="N5009">
            <v>3.0238999999999998</v>
          </cell>
          <cell r="O5009">
            <v>2.6718999999999999</v>
          </cell>
        </row>
        <row r="5010">
          <cell r="B5010">
            <v>41426</v>
          </cell>
          <cell r="C5010" t="str">
            <v>BAROSSA INK SHIRAZ 75X6</v>
          </cell>
          <cell r="D5010" t="str">
            <v>Barossa Ink Shiraz, Barossa</v>
          </cell>
          <cell r="E5010" t="str">
            <v>EA</v>
          </cell>
          <cell r="F5010">
            <v>6</v>
          </cell>
          <cell r="G5010" t="str">
            <v>75 cl x 6</v>
          </cell>
          <cell r="H5010" t="str">
            <v>S</v>
          </cell>
          <cell r="I5010" t="str">
            <v>Australia</v>
          </cell>
          <cell r="J5010" t="str">
            <v>Australia</v>
          </cell>
          <cell r="K5010" t="str">
            <v>South Australia</v>
          </cell>
          <cell r="L5010" t="str">
            <v>Still Red</v>
          </cell>
          <cell r="M5010" t="str">
            <v>Best</v>
          </cell>
          <cell r="N5010">
            <v>3.9243999999999999</v>
          </cell>
          <cell r="O5010">
            <v>2.6718999999999999</v>
          </cell>
        </row>
        <row r="5011">
          <cell r="B5011">
            <v>41453</v>
          </cell>
          <cell r="C5011" t="str">
            <v>BUSSELTON ALFIE CAB MER 75X6</v>
          </cell>
          <cell r="D5011" t="str">
            <v>Busselton Boys 'Alfie' Cabernet Sauvignon- Merlot, Margaret River</v>
          </cell>
          <cell r="E5011" t="str">
            <v>EA</v>
          </cell>
          <cell r="F5011">
            <v>6</v>
          </cell>
          <cell r="G5011" t="str">
            <v>75 cl x 6</v>
          </cell>
          <cell r="H5011" t="str">
            <v>U</v>
          </cell>
          <cell r="I5011" t="str">
            <v>Australia</v>
          </cell>
          <cell r="J5011" t="str">
            <v>Australia</v>
          </cell>
          <cell r="K5011" t="str">
            <v>Western Australia</v>
          </cell>
          <cell r="L5011" t="str">
            <v>Still Red</v>
          </cell>
          <cell r="M5011" t="str">
            <v>Price Fighter</v>
          </cell>
          <cell r="N5011">
            <v>3.2193999999999998</v>
          </cell>
          <cell r="O5011">
            <v>2.6718999999999999</v>
          </cell>
        </row>
        <row r="5012">
          <cell r="B5012">
            <v>41454</v>
          </cell>
          <cell r="C5012" t="str">
            <v>BUSSELTON CHARLIE SEM SAV 75X6</v>
          </cell>
          <cell r="D5012" t="str">
            <v>Busselton Boys 'Charlie' Semillon Sauvignon Blanc, Margaret River</v>
          </cell>
          <cell r="E5012" t="str">
            <v>EA</v>
          </cell>
          <cell r="F5012">
            <v>6</v>
          </cell>
          <cell r="G5012" t="str">
            <v>75 cl x 6</v>
          </cell>
          <cell r="H5012" t="str">
            <v>U</v>
          </cell>
          <cell r="I5012" t="str">
            <v>Australia</v>
          </cell>
          <cell r="J5012" t="str">
            <v>Australia</v>
          </cell>
          <cell r="K5012" t="str">
            <v>Western Australia</v>
          </cell>
          <cell r="L5012" t="str">
            <v>Still White</v>
          </cell>
          <cell r="M5012" t="str">
            <v>Good</v>
          </cell>
          <cell r="N5012">
            <v>3.2193999999999998</v>
          </cell>
          <cell r="O5012">
            <v>2.6718999999999999</v>
          </cell>
        </row>
        <row r="5013">
          <cell r="B5013">
            <v>33423</v>
          </cell>
          <cell r="C5013" t="str">
            <v>MARY LE BOW 75x6</v>
          </cell>
          <cell r="D5013" t="str">
            <v>Mary Le Bow Cabernet Sauvignon-Shiraz-Petit Verdot, Western Cape</v>
          </cell>
          <cell r="E5013" t="str">
            <v>EA</v>
          </cell>
          <cell r="F5013">
            <v>6</v>
          </cell>
          <cell r="G5013" t="str">
            <v>75 cl x 6</v>
          </cell>
          <cell r="H5013" t="str">
            <v>S</v>
          </cell>
          <cell r="I5013" t="str">
            <v>South Africa</v>
          </cell>
          <cell r="J5013" t="str">
            <v>South Africa</v>
          </cell>
          <cell r="K5013" t="str">
            <v>Western Cape</v>
          </cell>
          <cell r="L5013" t="str">
            <v>Still Red</v>
          </cell>
          <cell r="M5013" t="str">
            <v>Best</v>
          </cell>
          <cell r="N5013">
            <v>9.1578999999999997</v>
          </cell>
          <cell r="O5013">
            <v>2.6718999999999999</v>
          </cell>
        </row>
        <row r="5014">
          <cell r="B5014">
            <v>38407</v>
          </cell>
          <cell r="C5014" t="str">
            <v>ANGEL &amp; FOUR BRUT 75X6</v>
          </cell>
          <cell r="D5014" t="str">
            <v>Angel &amp; Four Brut, England</v>
          </cell>
          <cell r="E5014" t="str">
            <v>EA</v>
          </cell>
          <cell r="F5014">
            <v>6</v>
          </cell>
          <cell r="G5014" t="str">
            <v>75 cl x 6</v>
          </cell>
          <cell r="H5014" t="str">
            <v>U</v>
          </cell>
          <cell r="I5014" t="str">
            <v>United Kingdom</v>
          </cell>
          <cell r="J5014" t="str">
            <v>England</v>
          </cell>
          <cell r="K5014" t="str">
            <v>England</v>
          </cell>
          <cell r="L5014" t="str">
            <v>Sparkling White</v>
          </cell>
          <cell r="M5014" t="str">
            <v>Better</v>
          </cell>
          <cell r="N5014">
            <v>5.6414</v>
          </cell>
          <cell r="O5014">
            <v>2.6718999999999999</v>
          </cell>
        </row>
        <row r="5015">
          <cell r="B5015">
            <v>34304</v>
          </cell>
          <cell r="C5015" t="str">
            <v>ORG ZIND HUMB TURCK PG 75X6</v>
          </cell>
          <cell r="D5015" t="str">
            <v>Pinot Gris Alsace, Turckheim, Zind Humbrect</v>
          </cell>
          <cell r="E5015" t="str">
            <v>EA</v>
          </cell>
          <cell r="F5015">
            <v>6</v>
          </cell>
          <cell r="G5015" t="str">
            <v>75 cl x 6</v>
          </cell>
          <cell r="H5015" t="str">
            <v>U</v>
          </cell>
          <cell r="I5015" t="str">
            <v>France</v>
          </cell>
          <cell r="J5015" t="str">
            <v>France</v>
          </cell>
          <cell r="K5015" t="str">
            <v>Alsace</v>
          </cell>
          <cell r="M5015" t="str">
            <v>Better</v>
          </cell>
          <cell r="N5015">
            <v>8.4864999999999995</v>
          </cell>
          <cell r="O5015">
            <v>2.6718999999999999</v>
          </cell>
        </row>
        <row r="5016">
          <cell r="B5016">
            <v>34682</v>
          </cell>
          <cell r="C5016" t="str">
            <v>THE BULLETIN ZIN ROSE 75X12</v>
          </cell>
          <cell r="D5016" t="str">
            <v>The Bulletin Zinfandel Rose, California</v>
          </cell>
          <cell r="E5016" t="str">
            <v>EA</v>
          </cell>
          <cell r="F5016">
            <v>12</v>
          </cell>
          <cell r="G5016" t="str">
            <v>75 cl x 12</v>
          </cell>
          <cell r="H5016" t="str">
            <v>U</v>
          </cell>
          <cell r="I5016" t="str">
            <v>United States</v>
          </cell>
          <cell r="J5016" t="str">
            <v>USA</v>
          </cell>
          <cell r="K5016" t="str">
            <v>California</v>
          </cell>
          <cell r="L5016" t="str">
            <v>Still Rose</v>
          </cell>
          <cell r="M5016" t="str">
            <v>Entry/Exclusive</v>
          </cell>
          <cell r="N5016">
            <v>1.5789</v>
          </cell>
          <cell r="O5016">
            <v>2.1375000000000002</v>
          </cell>
        </row>
        <row r="5017">
          <cell r="B5017">
            <v>45003</v>
          </cell>
          <cell r="C5017" t="str">
            <v>HALTON ESTATE MERLOT 75X12</v>
          </cell>
          <cell r="D5017" t="str">
            <v>Halton Estate Merlot (M&amp;B ONLY)</v>
          </cell>
          <cell r="E5017" t="str">
            <v>EA</v>
          </cell>
          <cell r="F5017">
            <v>12</v>
          </cell>
          <cell r="G5017" t="str">
            <v>75 cl x 12</v>
          </cell>
          <cell r="H5017" t="str">
            <v>S</v>
          </cell>
          <cell r="I5017" t="str">
            <v>South Africa</v>
          </cell>
          <cell r="J5017" t="str">
            <v>South Africa</v>
          </cell>
          <cell r="K5017" t="str">
            <v>Western Cape</v>
          </cell>
          <cell r="L5017" t="str">
            <v>Still Red</v>
          </cell>
          <cell r="M5017" t="str">
            <v>Price Fighter</v>
          </cell>
          <cell r="N5017">
            <v>1.0708</v>
          </cell>
          <cell r="O5017">
            <v>2.3513000000000002</v>
          </cell>
        </row>
        <row r="5018">
          <cell r="B5018">
            <v>45005</v>
          </cell>
          <cell r="C5018" t="str">
            <v>SECRET ADMIRER SAUV BL 75X12</v>
          </cell>
          <cell r="D5018" t="str">
            <v>Secret Admirer Sauvignon Blanc (M&amp;B ONLY)</v>
          </cell>
          <cell r="E5018" t="str">
            <v>EA</v>
          </cell>
          <cell r="F5018">
            <v>12</v>
          </cell>
          <cell r="G5018" t="str">
            <v>75 cl x 12</v>
          </cell>
          <cell r="H5018" t="str">
            <v>S</v>
          </cell>
          <cell r="I5018" t="str">
            <v>South Africa</v>
          </cell>
          <cell r="J5018" t="str">
            <v>South Africa</v>
          </cell>
          <cell r="K5018" t="str">
            <v>Western Cape</v>
          </cell>
          <cell r="L5018" t="str">
            <v>Still White</v>
          </cell>
          <cell r="M5018" t="str">
            <v>Price Fighter</v>
          </cell>
          <cell r="N5018">
            <v>1.1808000000000001</v>
          </cell>
          <cell r="O5018">
            <v>2.3513000000000002</v>
          </cell>
        </row>
        <row r="5019">
          <cell r="B5019">
            <v>45042</v>
          </cell>
          <cell r="C5019" t="str">
            <v>BULLETIN ZIN ROSE MV 75X12</v>
          </cell>
          <cell r="D5019" t="str">
            <v>Bulletin Zinfandel Rose (M&amp;B Direct) 9%</v>
          </cell>
          <cell r="E5019" t="str">
            <v>EA</v>
          </cell>
          <cell r="F5019">
            <v>12</v>
          </cell>
          <cell r="G5019" t="str">
            <v>75 cl x 12</v>
          </cell>
          <cell r="H5019" t="str">
            <v>S</v>
          </cell>
          <cell r="I5019" t="str">
            <v>United States</v>
          </cell>
          <cell r="J5019" t="str">
            <v>USA</v>
          </cell>
          <cell r="K5019" t="str">
            <v>California</v>
          </cell>
          <cell r="L5019" t="str">
            <v>Still Rose</v>
          </cell>
          <cell r="M5019" t="str">
            <v>Good</v>
          </cell>
          <cell r="N5019">
            <v>1.4554</v>
          </cell>
          <cell r="O5019">
            <v>1.9238</v>
          </cell>
        </row>
        <row r="5020">
          <cell r="B5020">
            <v>45213</v>
          </cell>
          <cell r="C5020" t="str">
            <v>SECRET ADMIRER SBL 11% 75X12</v>
          </cell>
          <cell r="D5020" t="str">
            <v xml:space="preserve">Secret Admirer Sauvignon Blanc 11%
</v>
          </cell>
          <cell r="E5020" t="str">
            <v>EA</v>
          </cell>
          <cell r="F5020">
            <v>12</v>
          </cell>
          <cell r="G5020" t="str">
            <v>75 cl x 12</v>
          </cell>
          <cell r="H5020" t="str">
            <v>S</v>
          </cell>
          <cell r="I5020" t="str">
            <v>South Africa</v>
          </cell>
          <cell r="J5020" t="str">
            <v>South Africa</v>
          </cell>
          <cell r="K5020" t="str">
            <v>Western Cape</v>
          </cell>
          <cell r="M5020" t="str">
            <v>Price Fighter</v>
          </cell>
          <cell r="N5020">
            <v>1.1996</v>
          </cell>
          <cell r="O5020">
            <v>2.3513000000000002</v>
          </cell>
        </row>
        <row r="5021">
          <cell r="B5021">
            <v>71291</v>
          </cell>
          <cell r="C5021" t="str">
            <v>SANDBOX CHENIN BLANC MV 75X12</v>
          </cell>
          <cell r="D5021" t="str">
            <v>Sandbox Chenin Blanc</v>
          </cell>
          <cell r="E5021" t="str">
            <v>EA</v>
          </cell>
          <cell r="F5021">
            <v>12</v>
          </cell>
          <cell r="G5021" t="str">
            <v>75 cl x 12</v>
          </cell>
          <cell r="H5021" t="str">
            <v>S</v>
          </cell>
          <cell r="I5021" t="str">
            <v>South Africa</v>
          </cell>
          <cell r="J5021" t="str">
            <v>South Africa</v>
          </cell>
          <cell r="K5021" t="str">
            <v>Western Cape</v>
          </cell>
          <cell r="L5021" t="str">
            <v>Still White</v>
          </cell>
          <cell r="M5021" t="str">
            <v>Price Fighter</v>
          </cell>
          <cell r="N5021">
            <v>1.0007999999999999</v>
          </cell>
          <cell r="O5021">
            <v>2.6718999999999999</v>
          </cell>
        </row>
        <row r="5022">
          <cell r="B5022">
            <v>71292</v>
          </cell>
          <cell r="C5022" t="str">
            <v>WHITE WATERS CHENIN MV 75X12</v>
          </cell>
          <cell r="D5022" t="str">
            <v>White Waters Chenin Blanc</v>
          </cell>
          <cell r="E5022" t="str">
            <v>EA</v>
          </cell>
          <cell r="F5022">
            <v>12</v>
          </cell>
          <cell r="G5022" t="str">
            <v>75 cl x 12</v>
          </cell>
          <cell r="H5022" t="str">
            <v>S</v>
          </cell>
          <cell r="I5022" t="str">
            <v>South Africa</v>
          </cell>
          <cell r="J5022" t="str">
            <v>South Africa</v>
          </cell>
          <cell r="K5022" t="str">
            <v>Western Cape</v>
          </cell>
          <cell r="L5022" t="str">
            <v>Still White</v>
          </cell>
          <cell r="M5022" t="str">
            <v>Price Fighter</v>
          </cell>
          <cell r="N5022">
            <v>1.0333000000000001</v>
          </cell>
          <cell r="O5022">
            <v>2.6718999999999999</v>
          </cell>
        </row>
        <row r="5023">
          <cell r="B5023">
            <v>71584</v>
          </cell>
          <cell r="C5023" t="str">
            <v>THEATRE OF WINE SAUV BL 75X12</v>
          </cell>
          <cell r="D5023" t="str">
            <v>Leading Lady Sauvignon Blanc (Theatre of Wine)</v>
          </cell>
          <cell r="E5023" t="str">
            <v>EA</v>
          </cell>
          <cell r="F5023">
            <v>12</v>
          </cell>
          <cell r="G5023" t="str">
            <v>75 cl x 12</v>
          </cell>
          <cell r="H5023" t="str">
            <v>U</v>
          </cell>
          <cell r="I5023" t="str">
            <v>South Africa</v>
          </cell>
          <cell r="J5023" t="str">
            <v>South Africa</v>
          </cell>
          <cell r="K5023" t="str">
            <v>Western Cape</v>
          </cell>
          <cell r="L5023" t="str">
            <v>Still White</v>
          </cell>
          <cell r="M5023" t="str">
            <v>Price Fighter</v>
          </cell>
          <cell r="N5023">
            <v>0.79310000000000003</v>
          </cell>
          <cell r="O5023">
            <v>2.6718999999999999</v>
          </cell>
        </row>
        <row r="5024">
          <cell r="B5024">
            <v>71585</v>
          </cell>
          <cell r="C5024" t="str">
            <v>SECRET ADMIRER SAUV BL 75X12</v>
          </cell>
          <cell r="D5024" t="str">
            <v>Secret Admirer Sauvignon Blanc</v>
          </cell>
          <cell r="E5024" t="str">
            <v>EA</v>
          </cell>
          <cell r="F5024">
            <v>12</v>
          </cell>
          <cell r="G5024" t="str">
            <v>75 cl x 12</v>
          </cell>
          <cell r="H5024" t="str">
            <v>S</v>
          </cell>
          <cell r="I5024" t="str">
            <v>South Africa</v>
          </cell>
          <cell r="J5024" t="str">
            <v>South Africa</v>
          </cell>
          <cell r="K5024" t="str">
            <v>Western Cape</v>
          </cell>
          <cell r="L5024" t="str">
            <v>Still White</v>
          </cell>
          <cell r="M5024" t="str">
            <v>Price Fighter</v>
          </cell>
          <cell r="N5024">
            <v>1.1308</v>
          </cell>
          <cell r="O5024">
            <v>2.6718999999999999</v>
          </cell>
        </row>
        <row r="5025">
          <cell r="B5025">
            <v>71871</v>
          </cell>
          <cell r="C5025" t="str">
            <v>SMOOTH TALKER MERLOT 75X12</v>
          </cell>
          <cell r="D5025" t="str">
            <v>Smooth Talker Merlot</v>
          </cell>
          <cell r="E5025" t="str">
            <v>EA</v>
          </cell>
          <cell r="F5025">
            <v>12</v>
          </cell>
          <cell r="G5025" t="str">
            <v>75 cl x 12</v>
          </cell>
          <cell r="H5025" t="str">
            <v>S</v>
          </cell>
          <cell r="I5025" t="str">
            <v>South Africa</v>
          </cell>
          <cell r="J5025" t="str">
            <v>South Africa</v>
          </cell>
          <cell r="K5025" t="str">
            <v>Western Cape</v>
          </cell>
          <cell r="L5025" t="str">
            <v>Still Red</v>
          </cell>
          <cell r="M5025" t="str">
            <v>Price Fighter</v>
          </cell>
          <cell r="N5025">
            <v>1.0567</v>
          </cell>
          <cell r="O5025">
            <v>2.6718999999999999</v>
          </cell>
        </row>
        <row r="5026">
          <cell r="B5026">
            <v>71872</v>
          </cell>
          <cell r="C5026" t="str">
            <v>HALTON ESTATE MERLOT 75X12</v>
          </cell>
          <cell r="D5026" t="str">
            <v>Halton Estate Merlot</v>
          </cell>
          <cell r="E5026" t="str">
            <v>EA</v>
          </cell>
          <cell r="F5026">
            <v>12</v>
          </cell>
          <cell r="G5026" t="str">
            <v>75 cl x 12</v>
          </cell>
          <cell r="H5026" t="str">
            <v>S</v>
          </cell>
          <cell r="I5026" t="str">
            <v>South Africa</v>
          </cell>
          <cell r="J5026" t="str">
            <v>South Africa</v>
          </cell>
          <cell r="K5026" t="str">
            <v>Western Cape</v>
          </cell>
          <cell r="L5026" t="str">
            <v>Still Red</v>
          </cell>
          <cell r="M5026" t="str">
            <v>Price Fighter</v>
          </cell>
          <cell r="N5026">
            <v>1.0449999999999999</v>
          </cell>
          <cell r="O5026">
            <v>2.6718999999999999</v>
          </cell>
        </row>
        <row r="5027">
          <cell r="B5027">
            <v>71873</v>
          </cell>
          <cell r="C5027" t="str">
            <v>THE PROTAGONIST MERLOT 75X12</v>
          </cell>
          <cell r="D5027" t="str">
            <v>The Protagonist Merlot</v>
          </cell>
          <cell r="E5027" t="str">
            <v>EA</v>
          </cell>
          <cell r="F5027">
            <v>12</v>
          </cell>
          <cell r="G5027" t="str">
            <v>75 cl x 12</v>
          </cell>
          <cell r="H5027" t="str">
            <v>S</v>
          </cell>
          <cell r="I5027" t="str">
            <v>South Africa</v>
          </cell>
          <cell r="J5027" t="str">
            <v>South Africa</v>
          </cell>
          <cell r="K5027" t="str">
            <v>Western Cape</v>
          </cell>
          <cell r="L5027" t="str">
            <v>Still Red</v>
          </cell>
          <cell r="M5027" t="str">
            <v>Price Fighter</v>
          </cell>
          <cell r="N5027">
            <v>1.0632999999999999</v>
          </cell>
          <cell r="O5027">
            <v>2.6718999999999999</v>
          </cell>
        </row>
        <row r="5028">
          <cell r="B5028">
            <v>73285</v>
          </cell>
          <cell r="C5028" t="str">
            <v>FW Barthod Cham Mus 2010 75x12</v>
          </cell>
          <cell r="D5028" t="str">
            <v>Domaine Ghislaine Barthod Chambolle Musigny 2010 75cl</v>
          </cell>
          <cell r="E5028" t="str">
            <v>EA</v>
          </cell>
          <cell r="F5028">
            <v>12</v>
          </cell>
          <cell r="G5028" t="str">
            <v>75 cl x 12</v>
          </cell>
          <cell r="H5028" t="str">
            <v>Z</v>
          </cell>
          <cell r="I5028" t="str">
            <v>France</v>
          </cell>
          <cell r="J5028" t="str">
            <v>France</v>
          </cell>
          <cell r="K5028" t="str">
            <v>Bordeaux</v>
          </cell>
          <cell r="L5028" t="str">
            <v>Still Red</v>
          </cell>
          <cell r="M5028" t="str">
            <v>Fine Wine</v>
          </cell>
          <cell r="N5028">
            <v>116.8044</v>
          </cell>
          <cell r="O5028">
            <v>2.6718999999999999</v>
          </cell>
        </row>
        <row r="5029">
          <cell r="B5029">
            <v>73492</v>
          </cell>
          <cell r="C5029" t="str">
            <v>FW M Folly Bourg Blanc17 75X12</v>
          </cell>
          <cell r="D5029" t="str">
            <v>Maison Folly Bourgogne Chardonnay Vielles Vignes 2017 75cl</v>
          </cell>
          <cell r="E5029" t="str">
            <v>EA</v>
          </cell>
          <cell r="F5029">
            <v>12</v>
          </cell>
          <cell r="G5029" t="str">
            <v>75 cl x 12</v>
          </cell>
          <cell r="H5029" t="str">
            <v>U</v>
          </cell>
          <cell r="I5029" t="str">
            <v>France</v>
          </cell>
          <cell r="J5029" t="str">
            <v>France</v>
          </cell>
          <cell r="K5029" t="str">
            <v>Burgundy</v>
          </cell>
          <cell r="M5029" t="str">
            <v>Fine Wine</v>
          </cell>
          <cell r="N5029">
            <v>6.3826000000000001</v>
          </cell>
          <cell r="O5029">
            <v>2.6718999999999999</v>
          </cell>
        </row>
        <row r="5030">
          <cell r="B5030">
            <v>73937</v>
          </cell>
          <cell r="C5030" t="str">
            <v>THEATRE OF WINE SAUV BL 75X12</v>
          </cell>
          <cell r="D5030" t="str">
            <v>Leading Lady Sauvignon Blanc (Theatre of Wine), Chile</v>
          </cell>
          <cell r="E5030" t="str">
            <v>EA</v>
          </cell>
          <cell r="F5030">
            <v>12</v>
          </cell>
          <cell r="G5030" t="str">
            <v>75 cl x 12</v>
          </cell>
          <cell r="H5030" t="str">
            <v>U</v>
          </cell>
          <cell r="I5030" t="str">
            <v>Chile</v>
          </cell>
          <cell r="J5030" t="str">
            <v>South Africa</v>
          </cell>
          <cell r="K5030" t="str">
            <v>Western Cape</v>
          </cell>
          <cell r="L5030" t="str">
            <v>Still White</v>
          </cell>
          <cell r="M5030" t="str">
            <v>Price Fighter</v>
          </cell>
          <cell r="N5030">
            <v>0.87560000000000004</v>
          </cell>
          <cell r="O5030">
            <v>2.6718999999999999</v>
          </cell>
        </row>
        <row r="5031">
          <cell r="B5031">
            <v>73939</v>
          </cell>
          <cell r="C5031" t="str">
            <v>HALTON ESTATE MERLOT 75X12</v>
          </cell>
          <cell r="D5031" t="str">
            <v>Halton Estate Merlot, Chile</v>
          </cell>
          <cell r="E5031" t="str">
            <v>EA</v>
          </cell>
          <cell r="F5031">
            <v>12</v>
          </cell>
          <cell r="G5031" t="str">
            <v>75 cl x 12</v>
          </cell>
          <cell r="H5031" t="str">
            <v>U</v>
          </cell>
          <cell r="I5031" t="str">
            <v>Chile</v>
          </cell>
          <cell r="J5031" t="str">
            <v>South Africa</v>
          </cell>
          <cell r="K5031" t="str">
            <v>Western Cape</v>
          </cell>
          <cell r="L5031" t="str">
            <v>Still Red</v>
          </cell>
          <cell r="M5031" t="str">
            <v>Price Fighter</v>
          </cell>
          <cell r="N5031">
            <v>0.8639</v>
          </cell>
          <cell r="O5031">
            <v>2.6718999999999999</v>
          </cell>
        </row>
        <row r="5032">
          <cell r="B5032">
            <v>73940</v>
          </cell>
          <cell r="C5032" t="str">
            <v>SMOOTH TALKER MERLOT 75X12</v>
          </cell>
          <cell r="D5032" t="str">
            <v>Smooth Talker Merlot, Chile</v>
          </cell>
          <cell r="E5032" t="str">
            <v>EA</v>
          </cell>
          <cell r="F5032">
            <v>12</v>
          </cell>
          <cell r="G5032" t="str">
            <v>75 cl x 12</v>
          </cell>
          <cell r="H5032" t="str">
            <v>U</v>
          </cell>
          <cell r="I5032" t="str">
            <v>Chile</v>
          </cell>
          <cell r="J5032" t="str">
            <v>Chile</v>
          </cell>
          <cell r="K5032" t="str">
            <v>Central Valley</v>
          </cell>
          <cell r="L5032" t="str">
            <v>Still Red</v>
          </cell>
          <cell r="M5032" t="str">
            <v>Price Fighter</v>
          </cell>
          <cell r="N5032">
            <v>0.87139999999999995</v>
          </cell>
          <cell r="O5032">
            <v>2.6718999999999999</v>
          </cell>
        </row>
        <row r="5033">
          <cell r="B5033">
            <v>73941</v>
          </cell>
          <cell r="C5033" t="str">
            <v>THE PROTAGONIST MERLOT 75X12</v>
          </cell>
          <cell r="D5033" t="str">
            <v>The Protagonist Merlot, Chile</v>
          </cell>
          <cell r="E5033" t="str">
            <v>EA</v>
          </cell>
          <cell r="F5033">
            <v>12</v>
          </cell>
          <cell r="G5033" t="str">
            <v>75 cl x 12</v>
          </cell>
          <cell r="H5033" t="str">
            <v>U</v>
          </cell>
          <cell r="I5033" t="str">
            <v>Chile</v>
          </cell>
          <cell r="J5033" t="str">
            <v>South Africa</v>
          </cell>
          <cell r="K5033" t="str">
            <v>Western Cape</v>
          </cell>
          <cell r="L5033" t="str">
            <v>Still Red</v>
          </cell>
          <cell r="M5033" t="str">
            <v>Price Fighter</v>
          </cell>
          <cell r="N5033">
            <v>0.86809999999999998</v>
          </cell>
          <cell r="O5033">
            <v>2.6718999999999999</v>
          </cell>
        </row>
        <row r="5034">
          <cell r="B5034">
            <v>36759</v>
          </cell>
          <cell r="C5034" t="str">
            <v>FW MOULIN LAGUNE 10 75X6</v>
          </cell>
          <cell r="D5034" t="str">
            <v>Moulin de La Lagune 2010</v>
          </cell>
          <cell r="E5034" t="str">
            <v>EA</v>
          </cell>
          <cell r="F5034">
            <v>6</v>
          </cell>
          <cell r="G5034" t="str">
            <v>75 cl x 6</v>
          </cell>
          <cell r="H5034" t="str">
            <v>U</v>
          </cell>
          <cell r="I5034" t="str">
            <v>France</v>
          </cell>
          <cell r="J5034" t="str">
            <v>France</v>
          </cell>
          <cell r="K5034" t="str">
            <v>Bordeaux</v>
          </cell>
          <cell r="L5034" t="str">
            <v>Still Red</v>
          </cell>
          <cell r="M5034" t="str">
            <v>Fine Wine</v>
          </cell>
          <cell r="N5034">
            <v>13.432700000000001</v>
          </cell>
          <cell r="O5034">
            <v>2.6718999999999999</v>
          </cell>
        </row>
        <row r="5035">
          <cell r="B5035">
            <v>44394</v>
          </cell>
          <cell r="C5035" t="str">
            <v>BARON DE L PF LADOUCET 19 6X75</v>
          </cell>
          <cell r="D5035" t="str">
            <v>Pouilly-Fume Baron de L Ladoucette 2019</v>
          </cell>
          <cell r="E5035" t="str">
            <v>EA</v>
          </cell>
          <cell r="F5035">
            <v>6</v>
          </cell>
          <cell r="G5035" t="str">
            <v>75 cl x 6</v>
          </cell>
          <cell r="H5035" t="str">
            <v>S</v>
          </cell>
          <cell r="I5035" t="str">
            <v>France</v>
          </cell>
          <cell r="J5035" t="str">
            <v>France</v>
          </cell>
          <cell r="K5035" t="str">
            <v>Loire Valley</v>
          </cell>
          <cell r="L5035" t="str">
            <v>sw</v>
          </cell>
          <cell r="M5035" t="str">
            <v>Fine Wine</v>
          </cell>
          <cell r="N5035">
            <v>45.7941</v>
          </cell>
          <cell r="O5035">
            <v>2.6718999999999999</v>
          </cell>
        </row>
        <row r="5036">
          <cell r="B5036">
            <v>45131</v>
          </cell>
          <cell r="C5036" t="str">
            <v>RIPTIDE WHITE ZIN 75X6</v>
          </cell>
          <cell r="D5036" t="str">
            <v>Riptide white Zinfandel 9%</v>
          </cell>
          <cell r="E5036" t="str">
            <v>EA</v>
          </cell>
          <cell r="F5036">
            <v>6</v>
          </cell>
          <cell r="G5036" t="str">
            <v>75 cl x 6</v>
          </cell>
          <cell r="H5036" t="str">
            <v>U</v>
          </cell>
          <cell r="I5036" t="str">
            <v>United States</v>
          </cell>
          <cell r="J5036" t="str">
            <v>USA</v>
          </cell>
          <cell r="K5036" t="str">
            <v>California</v>
          </cell>
          <cell r="M5036" t="str">
            <v>Better</v>
          </cell>
          <cell r="N5036">
            <v>1.4633</v>
          </cell>
          <cell r="O5036">
            <v>1.9238</v>
          </cell>
        </row>
        <row r="5037">
          <cell r="B5037">
            <v>45758</v>
          </cell>
          <cell r="C5037" t="str">
            <v>FRAZER BAY CHENIN COLOMB 75X6</v>
          </cell>
          <cell r="D5037" t="str">
            <v>Fraser Bay Chenin Colombard (Marston Only)</v>
          </cell>
          <cell r="E5037" t="str">
            <v>EA</v>
          </cell>
          <cell r="F5037">
            <v>6</v>
          </cell>
          <cell r="G5037" t="str">
            <v>75 cl x 6</v>
          </cell>
          <cell r="H5037" t="str">
            <v>S</v>
          </cell>
          <cell r="I5037" t="str">
            <v>South Africa</v>
          </cell>
          <cell r="L5037" t="str">
            <v>Still White</v>
          </cell>
          <cell r="M5037" t="str">
            <v>Price Fighter</v>
          </cell>
          <cell r="N5037">
            <v>1.0033000000000001</v>
          </cell>
          <cell r="O5037">
            <v>2.6718999999999999</v>
          </cell>
        </row>
        <row r="5038">
          <cell r="B5038">
            <v>45776</v>
          </cell>
          <cell r="C5038" t="str">
            <v>TOMORINO MALBEC 75X6</v>
          </cell>
          <cell r="D5038" t="str">
            <v>Tomorino Malbec (Greene King)</v>
          </cell>
          <cell r="E5038" t="str">
            <v>EA</v>
          </cell>
          <cell r="F5038">
            <v>6</v>
          </cell>
          <cell r="G5038" t="str">
            <v>75 cl x 6</v>
          </cell>
          <cell r="H5038" t="str">
            <v>S</v>
          </cell>
          <cell r="I5038" t="str">
            <v>Argentina</v>
          </cell>
          <cell r="J5038" t="str">
            <v>Argentina</v>
          </cell>
          <cell r="K5038" t="str">
            <v>Mendoza</v>
          </cell>
          <cell r="L5038" t="str">
            <v>Still Red</v>
          </cell>
          <cell r="M5038" t="str">
            <v>Price Fighter</v>
          </cell>
          <cell r="N5038">
            <v>1.5294000000000001</v>
          </cell>
          <cell r="O5038">
            <v>2.6718999999999999</v>
          </cell>
        </row>
        <row r="5039">
          <cell r="B5039">
            <v>45834</v>
          </cell>
          <cell r="C5039" t="str">
            <v>CULLINAN VIEW SAUVIG 11% 75X6</v>
          </cell>
          <cell r="D5039" t="str">
            <v>Cullinan View Sauvignon Blanc</v>
          </cell>
          <cell r="E5039" t="str">
            <v>EA</v>
          </cell>
          <cell r="F5039">
            <v>6</v>
          </cell>
          <cell r="G5039" t="str">
            <v>75 cl x 6</v>
          </cell>
          <cell r="H5039" t="str">
            <v>S</v>
          </cell>
          <cell r="I5039" t="str">
            <v>South Africa</v>
          </cell>
          <cell r="J5039" t="str">
            <v>South Africa</v>
          </cell>
          <cell r="K5039" t="str">
            <v>Western Cape</v>
          </cell>
          <cell r="L5039" t="str">
            <v>Still White</v>
          </cell>
          <cell r="M5039" t="str">
            <v>Price Fighter</v>
          </cell>
          <cell r="N5039">
            <v>1.4641999999999999</v>
          </cell>
          <cell r="O5039">
            <v>2.3513000000000002</v>
          </cell>
        </row>
        <row r="5040">
          <cell r="B5040">
            <v>45854</v>
          </cell>
          <cell r="C5040" t="str">
            <v>RIPTIDE WHITET ZIN 8.5% 75X6</v>
          </cell>
          <cell r="D5040" t="str">
            <v>Riptide Zinfandel Rose 8.5%</v>
          </cell>
          <cell r="E5040" t="str">
            <v>EA</v>
          </cell>
          <cell r="F5040">
            <v>6</v>
          </cell>
          <cell r="G5040" t="str">
            <v>75 cl x 6</v>
          </cell>
          <cell r="H5040" t="str">
            <v>U</v>
          </cell>
          <cell r="I5040" t="str">
            <v>United States</v>
          </cell>
          <cell r="J5040" t="str">
            <v>USA</v>
          </cell>
          <cell r="K5040" t="str">
            <v>California</v>
          </cell>
          <cell r="L5040" t="str">
            <v>Still Rose</v>
          </cell>
          <cell r="M5040" t="str">
            <v>Price Fighter</v>
          </cell>
          <cell r="N5040">
            <v>1.6918</v>
          </cell>
          <cell r="O5040">
            <v>1.8169</v>
          </cell>
        </row>
        <row r="5041">
          <cell r="B5041">
            <v>45855</v>
          </cell>
          <cell r="C5041" t="str">
            <v>BULLETIN ZIN ROSE 8.5% 75X6</v>
          </cell>
          <cell r="D5041" t="str">
            <v>The Bulletin Zinfandel Rose 8.5%</v>
          </cell>
          <cell r="E5041" t="str">
            <v>EA</v>
          </cell>
          <cell r="F5041">
            <v>6</v>
          </cell>
          <cell r="G5041" t="str">
            <v>75 cl x 6</v>
          </cell>
          <cell r="H5041" t="str">
            <v>U</v>
          </cell>
          <cell r="I5041" t="str">
            <v>United States</v>
          </cell>
          <cell r="J5041" t="str">
            <v>USA</v>
          </cell>
          <cell r="K5041" t="str">
            <v>California</v>
          </cell>
          <cell r="L5041" t="str">
            <v>Still Rose</v>
          </cell>
          <cell r="M5041" t="str">
            <v>Price Fighter</v>
          </cell>
          <cell r="N5041">
            <v>1.6168</v>
          </cell>
          <cell r="O5041">
            <v>1.8169</v>
          </cell>
        </row>
        <row r="5042">
          <cell r="B5042">
            <v>71727</v>
          </cell>
          <cell r="C5042" t="str">
            <v>TAITTINGER VINTAGE 2008 6X75</v>
          </cell>
          <cell r="D5042" t="str">
            <v>Brut Vintage Taittinger 2008 (Sushi Samba Only)</v>
          </cell>
          <cell r="E5042" t="str">
            <v>EA</v>
          </cell>
          <cell r="F5042">
            <v>6</v>
          </cell>
          <cell r="G5042" t="str">
            <v>75 cl x 6</v>
          </cell>
          <cell r="H5042" t="str">
            <v>U</v>
          </cell>
          <cell r="I5042" t="str">
            <v>France</v>
          </cell>
          <cell r="J5042" t="str">
            <v>France</v>
          </cell>
          <cell r="K5042" t="str">
            <v>Champagne</v>
          </cell>
          <cell r="L5042" t="str">
            <v>Champagne White</v>
          </cell>
          <cell r="M5042" t="str">
            <v>Best</v>
          </cell>
          <cell r="N5042">
            <v>42.599699999999999</v>
          </cell>
          <cell r="O5042">
            <v>2.6718999999999999</v>
          </cell>
        </row>
        <row r="5043">
          <cell r="B5043">
            <v>72958</v>
          </cell>
          <cell r="C5043" t="str">
            <v>CHAP P JABOULET AINE17 75X6</v>
          </cell>
          <cell r="D5043" t="str">
            <v>Hermitage La Chapelle Paul Jaboulet Aine 2017</v>
          </cell>
          <cell r="E5043" t="str">
            <v>EA</v>
          </cell>
          <cell r="F5043">
            <v>6</v>
          </cell>
          <cell r="G5043" t="str">
            <v>75 cl x 6</v>
          </cell>
          <cell r="H5043" t="str">
            <v>U</v>
          </cell>
          <cell r="I5043" t="str">
            <v>France</v>
          </cell>
          <cell r="J5043" t="str">
            <v>France</v>
          </cell>
          <cell r="K5043" t="str">
            <v>Rhône Valley</v>
          </cell>
          <cell r="L5043" t="str">
            <v>Still Red</v>
          </cell>
          <cell r="M5043" t="str">
            <v>Limited Allocation</v>
          </cell>
          <cell r="N5043">
            <v>84.048599999999993</v>
          </cell>
          <cell r="O5043">
            <v>2.6718999999999999</v>
          </cell>
        </row>
        <row r="5044">
          <cell r="B5044">
            <v>72961</v>
          </cell>
          <cell r="C5044" t="str">
            <v>THALAB JABOULET AINE17 75X6</v>
          </cell>
          <cell r="D5044" t="str">
            <v>Crozes Hermitage Thalabert Paul Jaboulet Aine 2017</v>
          </cell>
          <cell r="E5044" t="str">
            <v>EA</v>
          </cell>
          <cell r="F5044">
            <v>6</v>
          </cell>
          <cell r="G5044" t="str">
            <v>75 cl x 6</v>
          </cell>
          <cell r="H5044" t="str">
            <v>U</v>
          </cell>
          <cell r="I5044" t="str">
            <v>France</v>
          </cell>
          <cell r="J5044" t="str">
            <v>France</v>
          </cell>
          <cell r="K5044" t="str">
            <v>Rhône Valley</v>
          </cell>
          <cell r="L5044" t="str">
            <v>Still Red</v>
          </cell>
          <cell r="M5044" t="str">
            <v>Limited Allocation</v>
          </cell>
          <cell r="N5044">
            <v>13.6264</v>
          </cell>
          <cell r="O5044">
            <v>2.6718999999999999</v>
          </cell>
        </row>
        <row r="5045">
          <cell r="B5045">
            <v>75035</v>
          </cell>
          <cell r="C5045" t="str">
            <v>ORG CORNAS PIERRE JAB 19 75X6</v>
          </cell>
          <cell r="D5045" t="str">
            <v>Cornas Saint Pierre Paul Jaboulet Aine 2019</v>
          </cell>
          <cell r="E5045" t="str">
            <v>EA</v>
          </cell>
          <cell r="F5045">
            <v>6</v>
          </cell>
          <cell r="G5045" t="str">
            <v>75 cl x 6</v>
          </cell>
          <cell r="H5045" t="str">
            <v>U</v>
          </cell>
          <cell r="I5045" t="str">
            <v>France</v>
          </cell>
          <cell r="J5045" t="str">
            <v>France</v>
          </cell>
          <cell r="K5045" t="str">
            <v>Rhône Valley</v>
          </cell>
          <cell r="L5045" t="str">
            <v>Still Red</v>
          </cell>
          <cell r="M5045" t="str">
            <v>Limited Allocation</v>
          </cell>
          <cell r="N5045">
            <v>24.203299999999999</v>
          </cell>
          <cell r="O5045">
            <v>2.6718999999999999</v>
          </cell>
        </row>
        <row r="5046">
          <cell r="B5046">
            <v>75042</v>
          </cell>
          <cell r="C5046" t="str">
            <v>ORG CRZS THAL JABOULET 19 75X6</v>
          </cell>
          <cell r="D5046" t="str">
            <v>Crozes Hermitage Rouge Domaine de Thalabert Paul Jaboulet Aine 2019</v>
          </cell>
          <cell r="E5046" t="str">
            <v>EA</v>
          </cell>
          <cell r="F5046">
            <v>6</v>
          </cell>
          <cell r="G5046" t="str">
            <v>75 cl x 6</v>
          </cell>
          <cell r="H5046" t="str">
            <v>U</v>
          </cell>
          <cell r="I5046" t="str">
            <v>France</v>
          </cell>
          <cell r="J5046" t="str">
            <v>France</v>
          </cell>
          <cell r="K5046" t="str">
            <v>Rhône Valley</v>
          </cell>
          <cell r="L5046" t="str">
            <v>Still Red</v>
          </cell>
          <cell r="M5046" t="str">
            <v>Limited Allocation</v>
          </cell>
          <cell r="N5046">
            <v>11.4437</v>
          </cell>
          <cell r="O5046">
            <v>2.6718999999999999</v>
          </cell>
        </row>
        <row r="5047">
          <cell r="B5047">
            <v>75047</v>
          </cell>
          <cell r="C5047" t="str">
            <v>HERM MAIS JAB 19 75X6</v>
          </cell>
          <cell r="D5047" t="str">
            <v>Hermitage Maison Bleue Paul Jaboulet Aine 2019</v>
          </cell>
          <cell r="E5047" t="str">
            <v>EA</v>
          </cell>
          <cell r="F5047">
            <v>6</v>
          </cell>
          <cell r="G5047" t="str">
            <v>75 cl x 6</v>
          </cell>
          <cell r="H5047" t="str">
            <v>U</v>
          </cell>
          <cell r="I5047" t="str">
            <v>France</v>
          </cell>
          <cell r="J5047" t="str">
            <v>France</v>
          </cell>
          <cell r="K5047" t="str">
            <v>Rhône Valley</v>
          </cell>
          <cell r="L5047" t="str">
            <v>Still Red</v>
          </cell>
          <cell r="M5047" t="str">
            <v>Limited Allocation</v>
          </cell>
          <cell r="N5047">
            <v>25.083300000000001</v>
          </cell>
          <cell r="O5047">
            <v>2.6718999999999999</v>
          </cell>
        </row>
        <row r="5048">
          <cell r="B5048">
            <v>75048</v>
          </cell>
          <cell r="C5048" t="str">
            <v>ORG ST JOS CROIX JAB 19 75X6</v>
          </cell>
          <cell r="D5048" t="str">
            <v>Saint Joseph La Croix des Vignes Paul Jaboulet Aine 2019</v>
          </cell>
          <cell r="E5048" t="str">
            <v>EA</v>
          </cell>
          <cell r="F5048">
            <v>6</v>
          </cell>
          <cell r="G5048" t="str">
            <v>75 cl x 6</v>
          </cell>
          <cell r="H5048" t="str">
            <v>U</v>
          </cell>
          <cell r="I5048" t="str">
            <v>France</v>
          </cell>
          <cell r="J5048" t="str">
            <v>France</v>
          </cell>
          <cell r="K5048" t="str">
            <v>France</v>
          </cell>
          <cell r="L5048" t="str">
            <v>Still Red</v>
          </cell>
          <cell r="M5048" t="str">
            <v>Limited Allocation</v>
          </cell>
          <cell r="N5048">
            <v>18.043500000000002</v>
          </cell>
          <cell r="O5048">
            <v>2.6718999999999999</v>
          </cell>
        </row>
        <row r="5049">
          <cell r="B5049">
            <v>75041</v>
          </cell>
          <cell r="C5049" t="str">
            <v>ORG CRZS THAL JABOUL19 37.5x12</v>
          </cell>
          <cell r="D5049" t="str">
            <v>Crozes Hermitage Rouge Domaine de Thalabert Paul Jaboulet Aine 2019</v>
          </cell>
          <cell r="E5049" t="str">
            <v>EA</v>
          </cell>
          <cell r="F5049">
            <v>12</v>
          </cell>
          <cell r="G5049" t="str">
            <v>37.5 cl x 12</v>
          </cell>
          <cell r="H5049" t="str">
            <v>U</v>
          </cell>
          <cell r="I5049" t="str">
            <v>France</v>
          </cell>
          <cell r="J5049" t="str">
            <v>France</v>
          </cell>
          <cell r="K5049" t="str">
            <v>Rhône Valley</v>
          </cell>
          <cell r="L5049" t="str">
            <v>Still Red</v>
          </cell>
          <cell r="M5049" t="str">
            <v>Limited Allocation</v>
          </cell>
          <cell r="N5049">
            <v>6.6020000000000003</v>
          </cell>
          <cell r="O5049">
            <v>1.3359000000000001</v>
          </cell>
        </row>
        <row r="5050">
          <cell r="B5050">
            <v>45664</v>
          </cell>
          <cell r="C5050" t="str">
            <v>SBPF ZIN ROSE 9% 25X12</v>
          </cell>
          <cell r="D5050" t="str">
            <v>Small (But Perfectly Formed) Zinfandel Rose Can 9%, California</v>
          </cell>
          <cell r="E5050" t="str">
            <v>CS</v>
          </cell>
          <cell r="F5050">
            <v>1</v>
          </cell>
          <cell r="G5050" t="str">
            <v>250 ml x 12</v>
          </cell>
          <cell r="H5050" t="str">
            <v>U</v>
          </cell>
          <cell r="I5050" t="str">
            <v>United States</v>
          </cell>
          <cell r="J5050" t="str">
            <v>USA</v>
          </cell>
          <cell r="K5050" t="str">
            <v>California</v>
          </cell>
          <cell r="L5050" t="str">
            <v>Still White</v>
          </cell>
          <cell r="M5050" t="str">
            <v>Price Fighter</v>
          </cell>
          <cell r="N5050">
            <v>7.3796999999999997</v>
          </cell>
          <cell r="O5050">
            <v>7.6950000000000003</v>
          </cell>
        </row>
        <row r="5051">
          <cell r="B5051">
            <v>46547</v>
          </cell>
          <cell r="C5051" t="str">
            <v>SBPF ZIN ROSE 8% 25X12</v>
          </cell>
          <cell r="D5051" t="str">
            <v>Small But Perfectly Formed Zinfandel Rose 8%</v>
          </cell>
          <cell r="E5051" t="str">
            <v>CS</v>
          </cell>
          <cell r="F5051">
            <v>1</v>
          </cell>
          <cell r="G5051" t="str">
            <v>250 ml x 12</v>
          </cell>
          <cell r="H5051" t="str">
            <v>S</v>
          </cell>
          <cell r="I5051" t="str">
            <v>United States</v>
          </cell>
          <cell r="J5051" t="str">
            <v>USA</v>
          </cell>
          <cell r="K5051" t="str">
            <v>California</v>
          </cell>
          <cell r="L5051" t="str">
            <v>Still Rose</v>
          </cell>
          <cell r="M5051" t="str">
            <v>Price Fighter</v>
          </cell>
          <cell r="N5051">
            <v>7.3796999999999997</v>
          </cell>
          <cell r="O5051">
            <v>5.9447999999999999</v>
          </cell>
        </row>
        <row r="5052">
          <cell r="B5052">
            <v>75040</v>
          </cell>
          <cell r="C5052" t="str">
            <v>ORG CRZS THAL JABOULET19 300X1</v>
          </cell>
          <cell r="D5052" t="str">
            <v>Crozes Hermitage Thalabert Paul Jaboulet Aine 2019</v>
          </cell>
          <cell r="E5052" t="str">
            <v>EA</v>
          </cell>
          <cell r="F5052">
            <v>1</v>
          </cell>
          <cell r="G5052" t="str">
            <v>300cl x 1</v>
          </cell>
          <cell r="H5052" t="str">
            <v>U</v>
          </cell>
          <cell r="I5052" t="str">
            <v>France</v>
          </cell>
          <cell r="J5052" t="str">
            <v>France</v>
          </cell>
          <cell r="K5052" t="str">
            <v>Rhône Valley</v>
          </cell>
          <cell r="L5052" t="str">
            <v>Still Red</v>
          </cell>
          <cell r="M5052" t="str">
            <v>Limited Allocation</v>
          </cell>
          <cell r="N5052">
            <v>68.064999999999998</v>
          </cell>
          <cell r="O5052">
            <v>10.6875</v>
          </cell>
        </row>
        <row r="5053">
          <cell r="B5053">
            <v>71813</v>
          </cell>
          <cell r="C5053" t="str">
            <v>FW CHAP P JABOULE AINE16 150X3</v>
          </cell>
          <cell r="D5053" t="str">
            <v>Hermitage La Chapelle Paul Jaboulet Aine 2016</v>
          </cell>
          <cell r="E5053" t="str">
            <v>EA</v>
          </cell>
          <cell r="F5053">
            <v>3</v>
          </cell>
          <cell r="G5053" t="str">
            <v>150cl x 3</v>
          </cell>
          <cell r="H5053" t="str">
            <v>U</v>
          </cell>
          <cell r="I5053" t="str">
            <v>France</v>
          </cell>
          <cell r="J5053" t="str">
            <v>France</v>
          </cell>
          <cell r="K5053" t="str">
            <v>Rhône Valley</v>
          </cell>
          <cell r="L5053" t="str">
            <v>Still Red</v>
          </cell>
          <cell r="M5053" t="str">
            <v>Fine Wine</v>
          </cell>
          <cell r="N5053">
            <v>183.93430000000001</v>
          </cell>
          <cell r="O5053">
            <v>5.3437999999999999</v>
          </cell>
        </row>
        <row r="5054">
          <cell r="B5054">
            <v>75039</v>
          </cell>
          <cell r="C5054" t="str">
            <v>ORG CRZS THAL JABOULET19 150X3</v>
          </cell>
          <cell r="D5054" t="str">
            <v>Crozes Hermitage Thalabert Paul Jaboulet Aine 2019</v>
          </cell>
          <cell r="E5054" t="str">
            <v>EA</v>
          </cell>
          <cell r="F5054">
            <v>3</v>
          </cell>
          <cell r="G5054" t="str">
            <v>150cl x 3</v>
          </cell>
          <cell r="H5054" t="str">
            <v>U</v>
          </cell>
          <cell r="I5054" t="str">
            <v>France</v>
          </cell>
          <cell r="J5054" t="str">
            <v>France</v>
          </cell>
          <cell r="K5054" t="str">
            <v>Rhône Valley</v>
          </cell>
          <cell r="L5054" t="str">
            <v>Still Red</v>
          </cell>
          <cell r="M5054" t="str">
            <v>Limited Allocation</v>
          </cell>
          <cell r="N5054">
            <v>25.527699999999999</v>
          </cell>
          <cell r="O5054">
            <v>5.3437999999999999</v>
          </cell>
        </row>
        <row r="5055">
          <cell r="B5055">
            <v>75044</v>
          </cell>
          <cell r="C5055" t="str">
            <v>ORG HERM CHAP JAB 19 150X3</v>
          </cell>
          <cell r="D5055" t="str">
            <v>Hermitage La Chapelle Paul Jaboulet Aine 2019</v>
          </cell>
          <cell r="E5055" t="str">
            <v>EA</v>
          </cell>
          <cell r="F5055">
            <v>3</v>
          </cell>
          <cell r="G5055" t="str">
            <v>150cl x 3</v>
          </cell>
          <cell r="H5055" t="str">
            <v>U</v>
          </cell>
          <cell r="I5055" t="str">
            <v>France</v>
          </cell>
          <cell r="J5055" t="str">
            <v>France</v>
          </cell>
          <cell r="K5055" t="str">
            <v>Rhône Valley</v>
          </cell>
          <cell r="L5055" t="str">
            <v>Still Red</v>
          </cell>
          <cell r="M5055" t="str">
            <v>Limited Allocation</v>
          </cell>
          <cell r="N5055">
            <v>178.64279999999999</v>
          </cell>
          <cell r="O5055">
            <v>5.3437999999999999</v>
          </cell>
        </row>
        <row r="5056">
          <cell r="B5056">
            <v>75046</v>
          </cell>
          <cell r="C5056" t="str">
            <v>ORG HERM MAIS JAB 19 150X3</v>
          </cell>
          <cell r="D5056" t="str">
            <v>Hermitage Maison Bleu Paul Jaboulet Aine 2019</v>
          </cell>
          <cell r="E5056" t="str">
            <v>EA</v>
          </cell>
          <cell r="F5056">
            <v>3</v>
          </cell>
          <cell r="G5056" t="str">
            <v>150cl x 3</v>
          </cell>
          <cell r="H5056" t="str">
            <v>U</v>
          </cell>
          <cell r="I5056" t="str">
            <v>France</v>
          </cell>
          <cell r="J5056" t="str">
            <v>France</v>
          </cell>
          <cell r="K5056" t="str">
            <v>Rhône Valley</v>
          </cell>
          <cell r="L5056" t="str">
            <v>Still Red</v>
          </cell>
          <cell r="M5056" t="str">
            <v>Limited Allocation</v>
          </cell>
          <cell r="N5056">
            <v>52.806800000000003</v>
          </cell>
          <cell r="O5056">
            <v>5.3437999999999999</v>
          </cell>
        </row>
        <row r="5057">
          <cell r="B5057">
            <v>36049</v>
          </cell>
          <cell r="C5057" t="str">
            <v>HEADLINER RED PET 75X6</v>
          </cell>
          <cell r="D5057" t="str">
            <v>Headliner Red PET Bulgaria</v>
          </cell>
          <cell r="E5057" t="str">
            <v>EA</v>
          </cell>
          <cell r="F5057">
            <v>6</v>
          </cell>
          <cell r="G5057" t="str">
            <v>75 cl x 6</v>
          </cell>
          <cell r="H5057" t="str">
            <v>S</v>
          </cell>
          <cell r="I5057" t="str">
            <v>Bulgaria</v>
          </cell>
          <cell r="J5057" t="str">
            <v>Bulgaria</v>
          </cell>
          <cell r="K5057" t="str">
            <v>Bulgaria</v>
          </cell>
          <cell r="M5057" t="str">
            <v>Price Fighter</v>
          </cell>
          <cell r="N5057">
            <v>1.9863999999999999</v>
          </cell>
          <cell r="O5057">
            <v>2.6718999999999999</v>
          </cell>
        </row>
        <row r="5058">
          <cell r="B5058">
            <v>36050</v>
          </cell>
          <cell r="C5058" t="str">
            <v>HEADLINER ROSE PET 75X6</v>
          </cell>
          <cell r="D5058" t="str">
            <v>Headliner Rosé PET Bulgaria</v>
          </cell>
          <cell r="E5058" t="str">
            <v>EA</v>
          </cell>
          <cell r="F5058">
            <v>6</v>
          </cell>
          <cell r="G5058" t="str">
            <v>75 cl x 6</v>
          </cell>
          <cell r="H5058" t="str">
            <v>S</v>
          </cell>
          <cell r="I5058" t="str">
            <v>Bulgaria</v>
          </cell>
          <cell r="J5058" t="str">
            <v>Bulgaria</v>
          </cell>
          <cell r="K5058" t="str">
            <v>Bulgaria</v>
          </cell>
          <cell r="L5058" t="str">
            <v>Still Rose</v>
          </cell>
          <cell r="M5058" t="str">
            <v>Price Fighter</v>
          </cell>
          <cell r="N5058">
            <v>1.8764000000000001</v>
          </cell>
          <cell r="O5058">
            <v>2.6718999999999999</v>
          </cell>
        </row>
        <row r="5059">
          <cell r="B5059">
            <v>36079</v>
          </cell>
          <cell r="C5059" t="str">
            <v>HEADLINER WHITE PET 75X6</v>
          </cell>
          <cell r="D5059" t="str">
            <v>Headliner White PET Bulgaria</v>
          </cell>
          <cell r="E5059" t="str">
            <v>EA</v>
          </cell>
          <cell r="F5059">
            <v>6</v>
          </cell>
          <cell r="G5059" t="str">
            <v>75 cl x 6</v>
          </cell>
          <cell r="H5059" t="str">
            <v>S</v>
          </cell>
          <cell r="I5059" t="str">
            <v>Bulgaria</v>
          </cell>
          <cell r="J5059" t="str">
            <v>Bulgaria</v>
          </cell>
          <cell r="K5059" t="str">
            <v>Bulgaria</v>
          </cell>
          <cell r="L5059" t="str">
            <v>Still White</v>
          </cell>
          <cell r="M5059" t="str">
            <v>Price Fighter</v>
          </cell>
          <cell r="N5059">
            <v>1.8764000000000001</v>
          </cell>
          <cell r="O5059">
            <v>2.6718999999999999</v>
          </cell>
        </row>
        <row r="5060">
          <cell r="B5060">
            <v>45496</v>
          </cell>
          <cell r="C5060" t="str">
            <v>HEADLINER ROSE PET 187X24</v>
          </cell>
          <cell r="D5060" t="str">
            <v>The Headliner Rose PET, Miniatures</v>
          </cell>
          <cell r="E5060" t="str">
            <v>CS</v>
          </cell>
          <cell r="F5060">
            <v>1</v>
          </cell>
          <cell r="G5060" t="str">
            <v>187 ml x 24</v>
          </cell>
          <cell r="H5060" t="str">
            <v>S</v>
          </cell>
          <cell r="L5060" t="str">
            <v>Still Rose</v>
          </cell>
          <cell r="M5060" t="str">
            <v>Price Fighter</v>
          </cell>
          <cell r="N5060">
            <v>12.532500000000001</v>
          </cell>
          <cell r="O5060">
            <v>14.069900000000001</v>
          </cell>
        </row>
        <row r="5061">
          <cell r="B5061">
            <v>36480</v>
          </cell>
          <cell r="C5061" t="str">
            <v>HEADLINER SPK PET 37.5X12</v>
          </cell>
          <cell r="D5061" t="str">
            <v>Headliner Sparkling PET, Bulgaria</v>
          </cell>
          <cell r="E5061" t="str">
            <v>EA</v>
          </cell>
          <cell r="F5061">
            <v>12</v>
          </cell>
          <cell r="G5061" t="str">
            <v>37.5 cl x 12</v>
          </cell>
          <cell r="H5061" t="str">
            <v>U</v>
          </cell>
          <cell r="I5061" t="str">
            <v>Bulgaria</v>
          </cell>
          <cell r="J5061" t="str">
            <v>Bulgaria</v>
          </cell>
          <cell r="K5061" t="str">
            <v>Bulgaria</v>
          </cell>
          <cell r="L5061" t="str">
            <v>Sparkling White</v>
          </cell>
          <cell r="M5061" t="str">
            <v>Price Fighter</v>
          </cell>
          <cell r="N5061">
            <v>1.5466</v>
          </cell>
          <cell r="O5061">
            <v>1.3359000000000001</v>
          </cell>
        </row>
        <row r="5062">
          <cell r="B5062">
            <v>45493</v>
          </cell>
          <cell r="C5062" t="str">
            <v>HEADLINER WHITE PET 187x24</v>
          </cell>
          <cell r="D5062" t="str">
            <v>The Headliner White PET, Miniatures</v>
          </cell>
          <cell r="E5062" t="str">
            <v>CS</v>
          </cell>
          <cell r="F5062">
            <v>1</v>
          </cell>
          <cell r="G5062" t="str">
            <v>18.7 cl x 24</v>
          </cell>
          <cell r="H5062" t="str">
            <v>S</v>
          </cell>
          <cell r="J5062" t="str">
            <v>Unclassified - Country</v>
          </cell>
          <cell r="L5062" t="str">
            <v>Still White</v>
          </cell>
          <cell r="M5062" t="str">
            <v>Price Fighter</v>
          </cell>
          <cell r="N5062">
            <v>12.532500000000001</v>
          </cell>
          <cell r="O5062">
            <v>14.069900000000001</v>
          </cell>
        </row>
        <row r="5063">
          <cell r="B5063">
            <v>45497</v>
          </cell>
          <cell r="C5063" t="str">
            <v>HEADLINER RED PET 187x24</v>
          </cell>
          <cell r="D5063" t="str">
            <v>The Headliner Red PET, Miniatures</v>
          </cell>
          <cell r="E5063" t="str">
            <v>CS</v>
          </cell>
          <cell r="F5063">
            <v>1</v>
          </cell>
          <cell r="G5063" t="str">
            <v>18.7 cl x 24</v>
          </cell>
          <cell r="H5063" t="str">
            <v>S</v>
          </cell>
          <cell r="L5063" t="str">
            <v>Still Red</v>
          </cell>
          <cell r="M5063" t="str">
            <v>Price Fighter</v>
          </cell>
          <cell r="N5063">
            <v>12.532500000000001</v>
          </cell>
          <cell r="O5063">
            <v>14.069900000000001</v>
          </cell>
        </row>
        <row r="5064">
          <cell r="B5064">
            <v>37088</v>
          </cell>
          <cell r="C5064" t="str">
            <v>PONTEBELLO PROSECCO 1.5LX6</v>
          </cell>
          <cell r="D5064" t="str">
            <v>Pontebello Prosecco Doc Spumante Extra Dry</v>
          </cell>
          <cell r="E5064" t="str">
            <v>EA</v>
          </cell>
          <cell r="F5064">
            <v>6</v>
          </cell>
          <cell r="G5064" t="str">
            <v>150cl x 6</v>
          </cell>
          <cell r="H5064" t="str">
            <v>U</v>
          </cell>
          <cell r="I5064" t="str">
            <v>Italy</v>
          </cell>
          <cell r="J5064" t="str">
            <v>Italy</v>
          </cell>
          <cell r="K5064" t="str">
            <v>Prosecco</v>
          </cell>
          <cell r="L5064" t="str">
            <v>Sparkling White</v>
          </cell>
          <cell r="M5064" t="str">
            <v>Price Fighter</v>
          </cell>
          <cell r="N5064">
            <v>5.0218999999999996</v>
          </cell>
          <cell r="O5064">
            <v>4.7024999999999997</v>
          </cell>
        </row>
        <row r="5065">
          <cell r="B5065">
            <v>40741</v>
          </cell>
          <cell r="C5065" t="str">
            <v>BABE WHITE CAN 20CLX12</v>
          </cell>
          <cell r="D5065" t="str">
            <v>Babe White Cans</v>
          </cell>
          <cell r="E5065" t="str">
            <v>EA</v>
          </cell>
          <cell r="F5065">
            <v>12</v>
          </cell>
          <cell r="G5065" t="str">
            <v>20 cl x 12</v>
          </cell>
          <cell r="H5065" t="str">
            <v>U</v>
          </cell>
          <cell r="I5065" t="str">
            <v>Spain</v>
          </cell>
          <cell r="J5065" t="str">
            <v>Spain</v>
          </cell>
          <cell r="K5065" t="str">
            <v>Spain</v>
          </cell>
          <cell r="M5065" t="str">
            <v>Price Fighter</v>
          </cell>
          <cell r="N5065">
            <v>0.70440000000000003</v>
          </cell>
          <cell r="O5065">
            <v>0.71250000000000002</v>
          </cell>
        </row>
        <row r="5066">
          <cell r="B5066">
            <v>40930</v>
          </cell>
          <cell r="C5066" t="str">
            <v>BABE WHITE CAN 20CLX12</v>
          </cell>
          <cell r="D5066" t="str">
            <v>Babe White Cans</v>
          </cell>
          <cell r="E5066" t="str">
            <v>CS</v>
          </cell>
          <cell r="F5066">
            <v>1</v>
          </cell>
          <cell r="G5066" t="str">
            <v>20 cl x 12</v>
          </cell>
          <cell r="H5066" t="str">
            <v>U</v>
          </cell>
          <cell r="I5066" t="str">
            <v>Spain</v>
          </cell>
          <cell r="J5066" t="str">
            <v>Spain</v>
          </cell>
          <cell r="K5066" t="str">
            <v>Spain</v>
          </cell>
          <cell r="M5066" t="str">
            <v>Price Fighter</v>
          </cell>
          <cell r="N5066">
            <v>8.9624000000000006</v>
          </cell>
          <cell r="O5066">
            <v>8.5500000000000007</v>
          </cell>
        </row>
        <row r="5067">
          <cell r="B5067">
            <v>40931</v>
          </cell>
          <cell r="C5067" t="str">
            <v>BABE ROSE CAN 20CLX12</v>
          </cell>
          <cell r="D5067" t="str">
            <v>Babe Rose Cans</v>
          </cell>
          <cell r="E5067" t="str">
            <v>CS</v>
          </cell>
          <cell r="F5067">
            <v>1</v>
          </cell>
          <cell r="G5067" t="str">
            <v>20 cl x 12</v>
          </cell>
          <cell r="H5067" t="str">
            <v>U</v>
          </cell>
          <cell r="I5067" t="str">
            <v>France</v>
          </cell>
          <cell r="J5067" t="str">
            <v>France</v>
          </cell>
          <cell r="K5067" t="str">
            <v>France</v>
          </cell>
          <cell r="M5067" t="str">
            <v>Price Fighter</v>
          </cell>
          <cell r="N5067">
            <v>8.9624000000000006</v>
          </cell>
          <cell r="O5067">
            <v>8.5500000000000007</v>
          </cell>
        </row>
        <row r="5068">
          <cell r="B5068">
            <v>35276</v>
          </cell>
          <cell r="C5068" t="str">
            <v>FW AO YUN RED 75X6</v>
          </cell>
          <cell r="D5068" t="str">
            <v>Ao Yun 2013, Yunnan, China</v>
          </cell>
          <cell r="E5068" t="str">
            <v>EA</v>
          </cell>
          <cell r="F5068">
            <v>6</v>
          </cell>
          <cell r="G5068" t="str">
            <v>75 cl x 6</v>
          </cell>
          <cell r="H5068" t="str">
            <v>U</v>
          </cell>
          <cell r="I5068" t="str">
            <v>China</v>
          </cell>
          <cell r="J5068" t="str">
            <v>China</v>
          </cell>
          <cell r="K5068" t="str">
            <v>China</v>
          </cell>
          <cell r="L5068" t="str">
            <v>Still Red</v>
          </cell>
          <cell r="M5068" t="str">
            <v>Fine Wine</v>
          </cell>
          <cell r="N5068">
            <v>143.64830000000001</v>
          </cell>
          <cell r="O5068">
            <v>3.2063000000000001</v>
          </cell>
        </row>
        <row r="5069">
          <cell r="B5069">
            <v>44411</v>
          </cell>
          <cell r="C5069" t="str">
            <v>FW AO YUN 2019 75X6</v>
          </cell>
          <cell r="D5069" t="str">
            <v>Ao Yun 2019</v>
          </cell>
          <cell r="E5069" t="str">
            <v>EA</v>
          </cell>
          <cell r="F5069">
            <v>6</v>
          </cell>
          <cell r="G5069" t="str">
            <v>75 cl x 6</v>
          </cell>
          <cell r="H5069" t="str">
            <v>S</v>
          </cell>
          <cell r="I5069" t="str">
            <v>China</v>
          </cell>
          <cell r="J5069" t="str">
            <v>China</v>
          </cell>
          <cell r="K5069" t="str">
            <v>Yunnan</v>
          </cell>
          <cell r="L5069" t="str">
            <v>Still Red</v>
          </cell>
          <cell r="M5069" t="str">
            <v>Fine Wine</v>
          </cell>
          <cell r="N5069">
            <v>174.59</v>
          </cell>
          <cell r="O5069">
            <v>2.6718999999999999</v>
          </cell>
        </row>
        <row r="5070">
          <cell r="B5070">
            <v>37099</v>
          </cell>
          <cell r="C5070" t="str">
            <v>CHARLES MIGNON BRUT 20X24</v>
          </cell>
          <cell r="D5070" t="str">
            <v>Charles Mignon Premium Reserve Brut Champagne</v>
          </cell>
          <cell r="E5070" t="str">
            <v>CS</v>
          </cell>
          <cell r="F5070">
            <v>1</v>
          </cell>
          <cell r="G5070" t="str">
            <v>20 cl x 24</v>
          </cell>
          <cell r="H5070" t="str">
            <v>U</v>
          </cell>
          <cell r="I5070" t="str">
            <v>France</v>
          </cell>
          <cell r="J5070" t="str">
            <v>France</v>
          </cell>
          <cell r="K5070" t="str">
            <v>Champagne</v>
          </cell>
          <cell r="L5070" t="str">
            <v>Champagne White</v>
          </cell>
          <cell r="M5070" t="str">
            <v>Price Fighter</v>
          </cell>
          <cell r="N5070">
            <v>114.7717</v>
          </cell>
          <cell r="O5070">
            <v>17.100000000000001</v>
          </cell>
        </row>
        <row r="5071">
          <cell r="B5071">
            <v>38006</v>
          </cell>
          <cell r="C5071" t="str">
            <v>RECOLETA PEDRO BLANCO 75X12</v>
          </cell>
          <cell r="D5071" t="str">
            <v>Recoleta Pedro Blanco, Mendoza</v>
          </cell>
          <cell r="E5071" t="str">
            <v>EA</v>
          </cell>
          <cell r="F5071">
            <v>12</v>
          </cell>
          <cell r="G5071" t="str">
            <v>75 cl x 12</v>
          </cell>
          <cell r="H5071" t="str">
            <v>U</v>
          </cell>
          <cell r="I5071" t="str">
            <v>Argentina</v>
          </cell>
          <cell r="J5071" t="str">
            <v>Argentina</v>
          </cell>
          <cell r="K5071" t="str">
            <v>Mendoza</v>
          </cell>
          <cell r="L5071" t="str">
            <v>Still White</v>
          </cell>
          <cell r="M5071" t="str">
            <v>Better</v>
          </cell>
          <cell r="N5071">
            <v>3.8382000000000001</v>
          </cell>
          <cell r="O5071">
            <v>2.6718999999999999</v>
          </cell>
        </row>
        <row r="5072">
          <cell r="B5072">
            <v>38467</v>
          </cell>
          <cell r="C5072" t="str">
            <v>PYROS APPELLATION SYRAH 75X6</v>
          </cell>
          <cell r="D5072" t="str">
            <v>Pyros Appellation Syrah, San Juan</v>
          </cell>
          <cell r="E5072" t="str">
            <v>EA</v>
          </cell>
          <cell r="F5072">
            <v>6</v>
          </cell>
          <cell r="G5072" t="str">
            <v>75 cl x 6</v>
          </cell>
          <cell r="H5072" t="str">
            <v>S</v>
          </cell>
          <cell r="I5072" t="str">
            <v>Argentina</v>
          </cell>
          <cell r="J5072" t="str">
            <v>Argentina</v>
          </cell>
          <cell r="K5072" t="str">
            <v>San Juan</v>
          </cell>
          <cell r="L5072" t="str">
            <v>Still Red</v>
          </cell>
          <cell r="M5072" t="str">
            <v>Better</v>
          </cell>
          <cell r="N5072">
            <v>6.4093999999999998</v>
          </cell>
          <cell r="O5072">
            <v>2.6718999999999999</v>
          </cell>
        </row>
        <row r="5073">
          <cell r="B5073">
            <v>38468</v>
          </cell>
          <cell r="C5073" t="str">
            <v>PYROS SINGLE V MALBEC 75X6</v>
          </cell>
          <cell r="D5073" t="str">
            <v>Pyros Single Vineyard Malbec, San Juan</v>
          </cell>
          <cell r="E5073" t="str">
            <v>EA</v>
          </cell>
          <cell r="F5073">
            <v>6</v>
          </cell>
          <cell r="G5073" t="str">
            <v>75 cl x 6</v>
          </cell>
          <cell r="H5073" t="str">
            <v>S</v>
          </cell>
          <cell r="I5073" t="str">
            <v>Argentina</v>
          </cell>
          <cell r="J5073" t="str">
            <v>Argentina</v>
          </cell>
          <cell r="K5073" t="str">
            <v>San Juan</v>
          </cell>
          <cell r="L5073" t="str">
            <v>Still Red</v>
          </cell>
          <cell r="M5073" t="str">
            <v>Best</v>
          </cell>
          <cell r="N5073">
            <v>11.4422</v>
          </cell>
          <cell r="O5073">
            <v>3.2063000000000001</v>
          </cell>
        </row>
        <row r="5074">
          <cell r="B5074">
            <v>38469</v>
          </cell>
          <cell r="C5074" t="str">
            <v>PYROS SPECIAL BLEND 75X6</v>
          </cell>
          <cell r="D5074" t="str">
            <v>Pyros Special Blend, San Juan</v>
          </cell>
          <cell r="E5074" t="str">
            <v>EA</v>
          </cell>
          <cell r="F5074">
            <v>6</v>
          </cell>
          <cell r="G5074" t="str">
            <v>75 cl x 6</v>
          </cell>
          <cell r="H5074" t="str">
            <v>S</v>
          </cell>
          <cell r="I5074" t="str">
            <v>Argentina</v>
          </cell>
          <cell r="J5074" t="str">
            <v>Argentina</v>
          </cell>
          <cell r="K5074" t="str">
            <v>San Juan</v>
          </cell>
          <cell r="L5074" t="str">
            <v>Still Red</v>
          </cell>
          <cell r="M5074" t="str">
            <v>Best</v>
          </cell>
          <cell r="N5074">
            <v>12.618399999999999</v>
          </cell>
          <cell r="O5074">
            <v>2.6718999999999999</v>
          </cell>
        </row>
        <row r="5075">
          <cell r="B5075">
            <v>40750</v>
          </cell>
          <cell r="C5075" t="str">
            <v>THE PRISONER CAB SAUV 75X12</v>
          </cell>
          <cell r="D5075" t="str">
            <v>The Prisoner Cabernet Sauvignon, California</v>
          </cell>
          <cell r="E5075" t="str">
            <v>EA</v>
          </cell>
          <cell r="F5075">
            <v>12</v>
          </cell>
          <cell r="G5075" t="str">
            <v>75 cl x 12</v>
          </cell>
          <cell r="H5075" t="str">
            <v>S</v>
          </cell>
          <cell r="I5075" t="str">
            <v>United States</v>
          </cell>
          <cell r="J5075" t="str">
            <v>USA</v>
          </cell>
          <cell r="K5075" t="str">
            <v>California</v>
          </cell>
          <cell r="M5075" t="str">
            <v>Best</v>
          </cell>
          <cell r="N5075">
            <v>32.201999999999998</v>
          </cell>
          <cell r="O5075">
            <v>3.2063000000000001</v>
          </cell>
        </row>
        <row r="5076">
          <cell r="B5076">
            <v>40751</v>
          </cell>
          <cell r="C5076" t="str">
            <v>THE PRISONER CHARDONNAY 75X12</v>
          </cell>
          <cell r="D5076" t="str">
            <v>The Prisoner Chardonnay, California</v>
          </cell>
          <cell r="E5076" t="str">
            <v>EA</v>
          </cell>
          <cell r="F5076">
            <v>12</v>
          </cell>
          <cell r="G5076" t="str">
            <v>75 cl x 12</v>
          </cell>
          <cell r="H5076" t="str">
            <v>S</v>
          </cell>
          <cell r="I5076" t="str">
            <v>United States</v>
          </cell>
          <cell r="J5076" t="str">
            <v>USA</v>
          </cell>
          <cell r="K5076" t="str">
            <v>California</v>
          </cell>
          <cell r="L5076" t="str">
            <v>Still White</v>
          </cell>
          <cell r="M5076" t="str">
            <v>Best</v>
          </cell>
          <cell r="N5076">
            <v>18.5456</v>
          </cell>
          <cell r="O5076">
            <v>2.6718999999999999</v>
          </cell>
        </row>
        <row r="5077">
          <cell r="B5077">
            <v>40840</v>
          </cell>
          <cell r="C5077" t="str">
            <v>SALDO ZINFANDEL 75X12</v>
          </cell>
          <cell r="D5077" t="str">
            <v>The Prisoner Saldo Zinfadel, California</v>
          </cell>
          <cell r="E5077" t="str">
            <v>EA</v>
          </cell>
          <cell r="F5077">
            <v>12</v>
          </cell>
          <cell r="G5077" t="str">
            <v>75 cl x 12</v>
          </cell>
          <cell r="H5077" t="str">
            <v>S</v>
          </cell>
          <cell r="I5077" t="str">
            <v>United States</v>
          </cell>
          <cell r="J5077" t="str">
            <v>USA</v>
          </cell>
          <cell r="K5077" t="str">
            <v>California</v>
          </cell>
          <cell r="M5077" t="str">
            <v>Best</v>
          </cell>
          <cell r="N5077">
            <v>16.177399999999999</v>
          </cell>
          <cell r="O5077">
            <v>3.3130999999999999</v>
          </cell>
        </row>
        <row r="5078">
          <cell r="B5078">
            <v>40841</v>
          </cell>
          <cell r="C5078" t="str">
            <v>THE PRISONER RED 75X12</v>
          </cell>
          <cell r="D5078" t="str">
            <v>The Prisoner Red Blend, California</v>
          </cell>
          <cell r="E5078" t="str">
            <v>EA</v>
          </cell>
          <cell r="F5078">
            <v>12</v>
          </cell>
          <cell r="G5078" t="str">
            <v>75 cl x 12</v>
          </cell>
          <cell r="H5078" t="str">
            <v>S</v>
          </cell>
          <cell r="I5078" t="str">
            <v>United States</v>
          </cell>
          <cell r="J5078" t="str">
            <v>USA</v>
          </cell>
          <cell r="K5078" t="str">
            <v>California</v>
          </cell>
          <cell r="L5078" t="str">
            <v>Still Red</v>
          </cell>
          <cell r="M5078" t="str">
            <v>Best</v>
          </cell>
          <cell r="N5078">
            <v>22.297599999999999</v>
          </cell>
          <cell r="O5078">
            <v>3.3130999999999999</v>
          </cell>
        </row>
        <row r="5079">
          <cell r="B5079">
            <v>37748</v>
          </cell>
          <cell r="C5079" t="str">
            <v>ORG FERRAGES PLAISIR ROSE 75X6</v>
          </cell>
          <cell r="D5079" t="str">
            <v>Côtes de Provence Sainte Victoire Mon Plaisir Rosé Organic, Chateau des Ferrages</v>
          </cell>
          <cell r="E5079" t="str">
            <v>EA</v>
          </cell>
          <cell r="F5079">
            <v>6</v>
          </cell>
          <cell r="G5079" t="str">
            <v>75 cl x 6</v>
          </cell>
          <cell r="H5079" t="str">
            <v>S</v>
          </cell>
          <cell r="I5079" t="str">
            <v>France</v>
          </cell>
          <cell r="J5079" t="str">
            <v>France</v>
          </cell>
          <cell r="K5079" t="str">
            <v>Provence</v>
          </cell>
          <cell r="L5079" t="str">
            <v>Still Rose</v>
          </cell>
          <cell r="M5079" t="str">
            <v>Better</v>
          </cell>
          <cell r="N5079">
            <v>7.7832999999999997</v>
          </cell>
          <cell r="O5079">
            <v>2.6718999999999999</v>
          </cell>
        </row>
        <row r="5080">
          <cell r="B5080">
            <v>37750</v>
          </cell>
          <cell r="C5080" t="str">
            <v>ORG FERRAGES ROUMERY ROSE 75X6</v>
          </cell>
          <cell r="D5080" t="str">
            <v>Côtes de Provence Roumery Rosé Organic, Chateau des Ferrages</v>
          </cell>
          <cell r="E5080" t="str">
            <v>EA</v>
          </cell>
          <cell r="F5080">
            <v>6</v>
          </cell>
          <cell r="G5080" t="str">
            <v>75 cl x 6</v>
          </cell>
          <cell r="H5080" t="str">
            <v>S</v>
          </cell>
          <cell r="I5080" t="str">
            <v>France</v>
          </cell>
          <cell r="J5080" t="str">
            <v>France</v>
          </cell>
          <cell r="K5080" t="str">
            <v>Provence</v>
          </cell>
          <cell r="L5080" t="str">
            <v>Still Rose</v>
          </cell>
          <cell r="M5080" t="str">
            <v>Better</v>
          </cell>
          <cell r="N5080">
            <v>5.9932999999999996</v>
          </cell>
          <cell r="O5080">
            <v>2.6718999999999999</v>
          </cell>
        </row>
        <row r="5081">
          <cell r="B5081">
            <v>45422</v>
          </cell>
          <cell r="C5081" t="str">
            <v>TRULLI PROSECCO BRUT 75X6</v>
          </cell>
          <cell r="D5081" t="str">
            <v>Trulli Prosecco Spumante Extra Dry</v>
          </cell>
          <cell r="E5081" t="str">
            <v>EA</v>
          </cell>
          <cell r="F5081">
            <v>6</v>
          </cell>
          <cell r="G5081" t="str">
            <v>75 cl x 6</v>
          </cell>
          <cell r="H5081" t="str">
            <v>S</v>
          </cell>
          <cell r="I5081" t="str">
            <v>Italy</v>
          </cell>
          <cell r="J5081" t="str">
            <v>Italy</v>
          </cell>
          <cell r="K5081" t="str">
            <v>Veneto</v>
          </cell>
          <cell r="L5081" t="str">
            <v>Sparkling White</v>
          </cell>
          <cell r="M5081" t="str">
            <v>Price Fighter</v>
          </cell>
          <cell r="N5081">
            <v>2.4298000000000002</v>
          </cell>
          <cell r="O5081">
            <v>2.2444000000000002</v>
          </cell>
        </row>
        <row r="5082">
          <cell r="B5082">
            <v>45423</v>
          </cell>
          <cell r="C5082" t="str">
            <v>TRULLI PROSECCO BRUT 20X24</v>
          </cell>
          <cell r="D5082" t="str">
            <v>Trulli Prosecco Spumante Extra Dry miniatures</v>
          </cell>
          <cell r="E5082" t="str">
            <v>EA</v>
          </cell>
          <cell r="F5082">
            <v>24</v>
          </cell>
          <cell r="G5082" t="str">
            <v>20 cl x 24</v>
          </cell>
          <cell r="H5082" t="str">
            <v>U</v>
          </cell>
          <cell r="I5082" t="str">
            <v>Italy</v>
          </cell>
          <cell r="J5082" t="str">
            <v>Italy</v>
          </cell>
          <cell r="K5082" t="str">
            <v>Veneto</v>
          </cell>
          <cell r="L5082" t="str">
            <v>Sparkling White</v>
          </cell>
          <cell r="M5082" t="str">
            <v>Price Fighter</v>
          </cell>
          <cell r="N5082">
            <v>0.92979999999999996</v>
          </cell>
          <cell r="O5082">
            <v>0.59850000000000003</v>
          </cell>
        </row>
        <row r="5083">
          <cell r="B5083">
            <v>46566</v>
          </cell>
          <cell r="C5083" t="str">
            <v>TRULLI PROSECCO BRUT 20X24</v>
          </cell>
          <cell r="D5083" t="str">
            <v>Trulli Prosecco Spumante Extra Dry miniatures</v>
          </cell>
          <cell r="E5083" t="str">
            <v>CS</v>
          </cell>
          <cell r="F5083">
            <v>1</v>
          </cell>
          <cell r="G5083" t="str">
            <v>20 cl x 24</v>
          </cell>
          <cell r="H5083" t="str">
            <v>Z</v>
          </cell>
          <cell r="I5083" t="str">
            <v>Italy</v>
          </cell>
          <cell r="J5083" t="str">
            <v>Italy</v>
          </cell>
          <cell r="K5083" t="str">
            <v>Veneto</v>
          </cell>
          <cell r="L5083" t="str">
            <v>Sparkling White</v>
          </cell>
          <cell r="M5083" t="str">
            <v>Price Fighter</v>
          </cell>
          <cell r="N5083">
            <v>20.063400000000001</v>
          </cell>
          <cell r="O5083">
            <v>14.364000000000001</v>
          </cell>
        </row>
        <row r="5084">
          <cell r="B5084">
            <v>41733</v>
          </cell>
          <cell r="C5084" t="str">
            <v>O&amp;G ZINFANDEL ROSE 187X12</v>
          </cell>
          <cell r="D5084" t="str">
            <v>Oliver &amp; Greg's Zinfandel Rosé, California</v>
          </cell>
          <cell r="E5084" t="str">
            <v>CS</v>
          </cell>
          <cell r="F5084">
            <v>1</v>
          </cell>
          <cell r="G5084" t="str">
            <v>187 ml  x 12</v>
          </cell>
          <cell r="H5084" t="str">
            <v>U</v>
          </cell>
          <cell r="I5084" t="str">
            <v>United States</v>
          </cell>
          <cell r="J5084" t="str">
            <v>USA</v>
          </cell>
          <cell r="K5084" t="str">
            <v>California</v>
          </cell>
          <cell r="L5084" t="str">
            <v>Still Rose</v>
          </cell>
          <cell r="M5084" t="str">
            <v>Price Fighter</v>
          </cell>
          <cell r="N5084">
            <v>7.2901999999999996</v>
          </cell>
          <cell r="O5084">
            <v>6.7152000000000003</v>
          </cell>
        </row>
        <row r="5085">
          <cell r="B5085">
            <v>41734</v>
          </cell>
          <cell r="C5085" t="str">
            <v>O&amp;G MALBEC 187X12</v>
          </cell>
          <cell r="D5085" t="str">
            <v>Oliver &amp; Greg's Malbec, Mendoza</v>
          </cell>
          <cell r="E5085" t="str">
            <v>CS</v>
          </cell>
          <cell r="F5085">
            <v>1</v>
          </cell>
          <cell r="G5085" t="str">
            <v>187 ml  x 12</v>
          </cell>
          <cell r="H5085" t="str">
            <v>U</v>
          </cell>
          <cell r="I5085" t="str">
            <v>Argentina</v>
          </cell>
          <cell r="J5085" t="str">
            <v>Argentina</v>
          </cell>
          <cell r="K5085" t="str">
            <v>Mendoza</v>
          </cell>
          <cell r="L5085" t="str">
            <v>Still Red</v>
          </cell>
          <cell r="M5085" t="str">
            <v>Price Fighter</v>
          </cell>
          <cell r="N5085">
            <v>8.7702000000000009</v>
          </cell>
          <cell r="O5085">
            <v>7.9943</v>
          </cell>
        </row>
        <row r="5086">
          <cell r="B5086">
            <v>41735</v>
          </cell>
          <cell r="C5086" t="str">
            <v>O&amp;G MERLOT 187X12</v>
          </cell>
          <cell r="D5086" t="str">
            <v>Oliver &amp; Greg's Merlot, Australia</v>
          </cell>
          <cell r="E5086" t="str">
            <v>CS</v>
          </cell>
          <cell r="F5086">
            <v>1</v>
          </cell>
          <cell r="G5086" t="str">
            <v>187 ml  x 12</v>
          </cell>
          <cell r="H5086" t="str">
            <v>S</v>
          </cell>
          <cell r="I5086" t="str">
            <v>Australia</v>
          </cell>
          <cell r="J5086" t="str">
            <v>Australia</v>
          </cell>
          <cell r="K5086" t="str">
            <v>South Eastern Australia</v>
          </cell>
          <cell r="L5086" t="str">
            <v>Still Red</v>
          </cell>
          <cell r="M5086" t="str">
            <v>Price Fighter</v>
          </cell>
          <cell r="N5086">
            <v>5.7502000000000004</v>
          </cell>
          <cell r="O5086">
            <v>7.9943</v>
          </cell>
        </row>
        <row r="5087">
          <cell r="B5087">
            <v>41736</v>
          </cell>
          <cell r="C5087" t="str">
            <v>O&amp;G SHIRAZ 187X12</v>
          </cell>
          <cell r="D5087" t="str">
            <v>Oliver and Greg's Shiraz, Australia</v>
          </cell>
          <cell r="E5087" t="str">
            <v>CS</v>
          </cell>
          <cell r="F5087">
            <v>1</v>
          </cell>
          <cell r="G5087" t="str">
            <v>187 ml  x 12</v>
          </cell>
          <cell r="H5087" t="str">
            <v>S</v>
          </cell>
          <cell r="I5087" t="str">
            <v>Australia</v>
          </cell>
          <cell r="J5087" t="str">
            <v>Australia</v>
          </cell>
          <cell r="K5087" t="str">
            <v>South Eastern Australia</v>
          </cell>
          <cell r="L5087" t="str">
            <v>Still Red</v>
          </cell>
          <cell r="M5087" t="str">
            <v>Price Fighter</v>
          </cell>
          <cell r="N5087">
            <v>5.8701999999999996</v>
          </cell>
          <cell r="O5087">
            <v>7.9943</v>
          </cell>
        </row>
        <row r="5088">
          <cell r="B5088">
            <v>41737</v>
          </cell>
          <cell r="C5088" t="str">
            <v>O&amp;G CABERNET SAUV 187X12</v>
          </cell>
          <cell r="D5088" t="str">
            <v>Oliver &amp; Greg's Cabernet Sauvignon, Western Cape</v>
          </cell>
          <cell r="E5088" t="str">
            <v>CS</v>
          </cell>
          <cell r="F5088">
            <v>1</v>
          </cell>
          <cell r="G5088" t="str">
            <v>187 ml  x 12</v>
          </cell>
          <cell r="H5088" t="str">
            <v>U</v>
          </cell>
          <cell r="I5088" t="str">
            <v>South Africa</v>
          </cell>
          <cell r="J5088" t="str">
            <v>South Africa</v>
          </cell>
          <cell r="K5088" t="str">
            <v>Western Cape</v>
          </cell>
          <cell r="L5088" t="str">
            <v>Still Red</v>
          </cell>
          <cell r="M5088" t="str">
            <v>Price Fighter</v>
          </cell>
          <cell r="N5088">
            <v>6.1901999999999999</v>
          </cell>
          <cell r="O5088">
            <v>7.9943</v>
          </cell>
        </row>
        <row r="5089">
          <cell r="B5089">
            <v>41738</v>
          </cell>
          <cell r="C5089" t="str">
            <v>O&amp;G SAUVIGNON BLANC 187X12</v>
          </cell>
          <cell r="D5089" t="str">
            <v>Oliver &amp; Greg's Sauvignon Blanc, Western Cape</v>
          </cell>
          <cell r="E5089" t="str">
            <v>CS</v>
          </cell>
          <cell r="F5089">
            <v>1</v>
          </cell>
          <cell r="G5089" t="str">
            <v>187 ml  x 12</v>
          </cell>
          <cell r="H5089" t="str">
            <v>U</v>
          </cell>
          <cell r="I5089" t="str">
            <v>South Africa</v>
          </cell>
          <cell r="J5089" t="str">
            <v>South Africa</v>
          </cell>
          <cell r="K5089" t="str">
            <v>Western Cape</v>
          </cell>
          <cell r="L5089" t="str">
            <v>Still White</v>
          </cell>
          <cell r="M5089" t="str">
            <v>Price Fighter</v>
          </cell>
          <cell r="N5089">
            <v>6.3402000000000003</v>
          </cell>
          <cell r="O5089">
            <v>7.9943</v>
          </cell>
        </row>
        <row r="5090">
          <cell r="B5090">
            <v>41739</v>
          </cell>
          <cell r="C5090" t="str">
            <v>O&amp;G CHARDONNAY 187X12</v>
          </cell>
          <cell r="D5090" t="str">
            <v>Oliver &amp; Greg's Chardonnay, South Eastern Australia</v>
          </cell>
          <cell r="E5090" t="str">
            <v>CS</v>
          </cell>
          <cell r="F5090">
            <v>1</v>
          </cell>
          <cell r="G5090" t="str">
            <v>187 ml  x 12</v>
          </cell>
          <cell r="H5090" t="str">
            <v>S</v>
          </cell>
          <cell r="I5090" t="str">
            <v>Australia</v>
          </cell>
          <cell r="J5090" t="str">
            <v>Australia</v>
          </cell>
          <cell r="K5090" t="str">
            <v>South Eastern Australia</v>
          </cell>
          <cell r="L5090" t="str">
            <v>Still White</v>
          </cell>
          <cell r="M5090" t="str">
            <v>Price Fighter</v>
          </cell>
          <cell r="N5090">
            <v>6.3102</v>
          </cell>
          <cell r="O5090">
            <v>7.9943</v>
          </cell>
        </row>
        <row r="5091">
          <cell r="B5091">
            <v>45763</v>
          </cell>
          <cell r="C5091" t="str">
            <v>O&amp;G SAUVIGNON BLANC 11% 187X12</v>
          </cell>
          <cell r="D5091" t="str">
            <v>Oliver &amp; Gregs Sauvignon Blanc SA 11% 12x187ml</v>
          </cell>
          <cell r="E5091" t="str">
            <v>CS</v>
          </cell>
          <cell r="F5091">
            <v>1</v>
          </cell>
          <cell r="G5091" t="str">
            <v>187 ml  x 12</v>
          </cell>
          <cell r="H5091" t="str">
            <v>S</v>
          </cell>
          <cell r="I5091" t="str">
            <v>South Africa</v>
          </cell>
          <cell r="J5091" t="str">
            <v>South Africa</v>
          </cell>
          <cell r="K5091" t="str">
            <v>Western Cape</v>
          </cell>
          <cell r="L5091" t="str">
            <v>Still White</v>
          </cell>
          <cell r="M5091" t="str">
            <v>Good</v>
          </cell>
          <cell r="N5091">
            <v>7.8802000000000003</v>
          </cell>
          <cell r="O5091">
            <v>7.0349000000000004</v>
          </cell>
        </row>
        <row r="5092">
          <cell r="B5092">
            <v>41117</v>
          </cell>
          <cell r="C5092" t="str">
            <v>HUGEL GROSSI LA P GRIS 75X6</v>
          </cell>
          <cell r="D5092" t="str">
            <v>Famille Hugel Pinot Gris, Alsace</v>
          </cell>
          <cell r="E5092" t="str">
            <v>EA</v>
          </cell>
          <cell r="F5092">
            <v>6</v>
          </cell>
          <cell r="G5092" t="str">
            <v>75 cl x 6</v>
          </cell>
          <cell r="H5092" t="str">
            <v>U</v>
          </cell>
          <cell r="I5092" t="str">
            <v>France</v>
          </cell>
          <cell r="J5092" t="str">
            <v>France</v>
          </cell>
          <cell r="K5092" t="str">
            <v>Alsace</v>
          </cell>
          <cell r="L5092" t="str">
            <v>Still White</v>
          </cell>
          <cell r="M5092" t="str">
            <v>Best</v>
          </cell>
          <cell r="N5092">
            <v>29.2714</v>
          </cell>
          <cell r="O5092">
            <v>2.6718999999999999</v>
          </cell>
        </row>
        <row r="5093">
          <cell r="B5093">
            <v>38482</v>
          </cell>
          <cell r="C5093" t="str">
            <v>CH VIGNOT ST EMILION 75X6</v>
          </cell>
          <cell r="D5093" t="str">
            <v>Chateau Vignot Saint-Emilion Grand Cru</v>
          </cell>
          <cell r="E5093" t="str">
            <v>EA</v>
          </cell>
          <cell r="F5093">
            <v>6</v>
          </cell>
          <cell r="G5093" t="str">
            <v>75 cl x 6</v>
          </cell>
          <cell r="H5093" t="str">
            <v>U</v>
          </cell>
          <cell r="I5093" t="str">
            <v>France</v>
          </cell>
          <cell r="J5093" t="str">
            <v>France</v>
          </cell>
          <cell r="K5093" t="str">
            <v>Bordeaux</v>
          </cell>
          <cell r="L5093" t="str">
            <v>Still Red</v>
          </cell>
          <cell r="M5093" t="str">
            <v>Price Fighter</v>
          </cell>
          <cell r="N5093">
            <v>6.2770000000000001</v>
          </cell>
          <cell r="O5093">
            <v>2.6718999999999999</v>
          </cell>
        </row>
        <row r="5094">
          <cell r="B5094">
            <v>46294</v>
          </cell>
          <cell r="C5094" t="str">
            <v>SHORT MIL BAY SAUV BL 11% 75X6</v>
          </cell>
          <cell r="D5094" t="str">
            <v>Short Miles Sauvignon Blanc 11%, South Eastern Australia</v>
          </cell>
          <cell r="E5094" t="str">
            <v>EA</v>
          </cell>
          <cell r="F5094">
            <v>6</v>
          </cell>
          <cell r="G5094" t="str">
            <v>75 cl x 6</v>
          </cell>
          <cell r="H5094" t="str">
            <v>Z</v>
          </cell>
          <cell r="I5094" t="str">
            <v>Australia</v>
          </cell>
          <cell r="J5094" t="str">
            <v>Australia</v>
          </cell>
          <cell r="K5094" t="str">
            <v>South Eastern Australia</v>
          </cell>
          <cell r="L5094" t="str">
            <v>Still White</v>
          </cell>
          <cell r="M5094" t="str">
            <v>Price Fighter</v>
          </cell>
          <cell r="N5094">
            <v>1.7817000000000001</v>
          </cell>
          <cell r="O5094">
            <v>2.3513000000000002</v>
          </cell>
        </row>
        <row r="5095">
          <cell r="B5095">
            <v>40762</v>
          </cell>
          <cell r="C5095" t="str">
            <v>ALTANO RED 75X6</v>
          </cell>
          <cell r="D5095" t="str">
            <v>Altano Red, Douro Valley</v>
          </cell>
          <cell r="E5095" t="str">
            <v>EA</v>
          </cell>
          <cell r="F5095">
            <v>6</v>
          </cell>
          <cell r="G5095" t="str">
            <v>75 cl x 6</v>
          </cell>
          <cell r="H5095" t="str">
            <v>U</v>
          </cell>
          <cell r="I5095" t="str">
            <v>Spain</v>
          </cell>
          <cell r="J5095" t="str">
            <v>Portugal</v>
          </cell>
          <cell r="K5095" t="str">
            <v>Douro</v>
          </cell>
          <cell r="M5095" t="str">
            <v>Good</v>
          </cell>
          <cell r="N5095">
            <v>3.8681999999999999</v>
          </cell>
          <cell r="O5095">
            <v>2.6718999999999999</v>
          </cell>
        </row>
        <row r="5096">
          <cell r="B5096">
            <v>40763</v>
          </cell>
          <cell r="C5096" t="str">
            <v>ALTANO WHITE 75X6</v>
          </cell>
          <cell r="D5096" t="str">
            <v>Altano White, Douro Valley</v>
          </cell>
          <cell r="E5096" t="str">
            <v>EA</v>
          </cell>
          <cell r="F5096">
            <v>6</v>
          </cell>
          <cell r="G5096" t="str">
            <v>75 cl x 6</v>
          </cell>
          <cell r="H5096" t="str">
            <v>U</v>
          </cell>
          <cell r="I5096" t="str">
            <v>Spain</v>
          </cell>
          <cell r="J5096" t="str">
            <v>Portugal</v>
          </cell>
          <cell r="K5096" t="str">
            <v>Douro</v>
          </cell>
          <cell r="M5096" t="str">
            <v>Good</v>
          </cell>
          <cell r="N5096">
            <v>3.8681999999999999</v>
          </cell>
          <cell r="O5096">
            <v>2.6718999999999999</v>
          </cell>
        </row>
        <row r="5097">
          <cell r="B5097">
            <v>45471</v>
          </cell>
          <cell r="C5097" t="str">
            <v>MOET NECT ILUMINATED ROSE 75x6</v>
          </cell>
          <cell r="D5097" t="str">
            <v>Moët &amp; Chandon Nectar Impérial Rosé (Luminous)</v>
          </cell>
          <cell r="E5097" t="str">
            <v>EA</v>
          </cell>
          <cell r="F5097">
            <v>6</v>
          </cell>
          <cell r="G5097" t="str">
            <v>75 cl x 6</v>
          </cell>
          <cell r="H5097" t="str">
            <v>S</v>
          </cell>
          <cell r="I5097" t="str">
            <v>France</v>
          </cell>
          <cell r="J5097" t="str">
            <v>France</v>
          </cell>
          <cell r="K5097" t="str">
            <v>Champagne</v>
          </cell>
          <cell r="L5097" t="str">
            <v>Champagne Rose</v>
          </cell>
          <cell r="M5097" t="str">
            <v>Best</v>
          </cell>
          <cell r="N5097">
            <v>37.9024</v>
          </cell>
          <cell r="O5097">
            <v>2.6718999999999999</v>
          </cell>
        </row>
        <row r="5098">
          <cell r="B5098">
            <v>41612</v>
          </cell>
          <cell r="C5098" t="str">
            <v>DON SEGUNDO SAUV BLANC 75X12</v>
          </cell>
          <cell r="D5098" t="str">
            <v>Don Segundo Sauvignon Blanc, Chile</v>
          </cell>
          <cell r="E5098" t="str">
            <v>EA</v>
          </cell>
          <cell r="F5098">
            <v>12</v>
          </cell>
          <cell r="G5098" t="str">
            <v>75 cl x 12</v>
          </cell>
          <cell r="H5098" t="str">
            <v>S</v>
          </cell>
          <cell r="I5098" t="str">
            <v>Chile</v>
          </cell>
          <cell r="J5098" t="str">
            <v>Chile</v>
          </cell>
          <cell r="K5098" t="str">
            <v>Central Valley</v>
          </cell>
          <cell r="L5098" t="str">
            <v>Still White</v>
          </cell>
          <cell r="M5098" t="str">
            <v>Price Fighter</v>
          </cell>
          <cell r="N5098">
            <v>1.3945000000000001</v>
          </cell>
          <cell r="O5098">
            <v>2.6718999999999999</v>
          </cell>
        </row>
        <row r="5099">
          <cell r="B5099">
            <v>41613</v>
          </cell>
          <cell r="C5099" t="str">
            <v>DON SEGUNDO MERLOT 75X12</v>
          </cell>
          <cell r="D5099" t="str">
            <v>Don Segundo Merlot, Chile</v>
          </cell>
          <cell r="E5099" t="str">
            <v>CS</v>
          </cell>
          <cell r="F5099">
            <v>1</v>
          </cell>
          <cell r="G5099" t="str">
            <v>75 cl x 12</v>
          </cell>
          <cell r="H5099" t="str">
            <v>S</v>
          </cell>
          <cell r="I5099" t="str">
            <v>Chile</v>
          </cell>
          <cell r="J5099" t="str">
            <v>Chile</v>
          </cell>
          <cell r="K5099" t="str">
            <v>Central Valley</v>
          </cell>
          <cell r="L5099" t="str">
            <v>Still Red</v>
          </cell>
          <cell r="M5099" t="str">
            <v>Price Fighter</v>
          </cell>
          <cell r="N5099">
            <v>16.7348</v>
          </cell>
          <cell r="O5099">
            <v>32.0625</v>
          </cell>
        </row>
        <row r="5100">
          <cell r="B5100">
            <v>32713</v>
          </cell>
          <cell r="C5100" t="str">
            <v>CHAPEL DOWN KIT COTY CHAR 75X6</v>
          </cell>
          <cell r="D5100" t="str">
            <v>Chapel Down Kit's Coty Estate Chardonnay, England</v>
          </cell>
          <cell r="E5100" t="str">
            <v>EA</v>
          </cell>
          <cell r="F5100">
            <v>6</v>
          </cell>
          <cell r="G5100" t="str">
            <v>75 cl x 6</v>
          </cell>
          <cell r="H5100" t="str">
            <v>S</v>
          </cell>
          <cell r="I5100" t="str">
            <v>United Kingdom</v>
          </cell>
          <cell r="J5100" t="str">
            <v>England</v>
          </cell>
          <cell r="K5100" t="str">
            <v>England</v>
          </cell>
          <cell r="L5100" t="str">
            <v>Still White</v>
          </cell>
          <cell r="M5100" t="str">
            <v>Best</v>
          </cell>
          <cell r="N5100">
            <v>19.824400000000001</v>
          </cell>
          <cell r="O5100">
            <v>2.6718999999999999</v>
          </cell>
        </row>
        <row r="5101">
          <cell r="B5101">
            <v>38016</v>
          </cell>
          <cell r="C5101" t="str">
            <v>PROSECHO FALLS 75X6</v>
          </cell>
          <cell r="D5101" t="str">
            <v>Echo Falls Prosecho Falls</v>
          </cell>
          <cell r="E5101" t="str">
            <v>EA</v>
          </cell>
          <cell r="F5101">
            <v>6</v>
          </cell>
          <cell r="G5101" t="str">
            <v>75 cl x 6</v>
          </cell>
          <cell r="H5101" t="str">
            <v>U</v>
          </cell>
          <cell r="I5101" t="str">
            <v>Italy</v>
          </cell>
          <cell r="J5101" t="str">
            <v>Italy</v>
          </cell>
          <cell r="K5101" t="str">
            <v>Prosecco</v>
          </cell>
          <cell r="L5101" t="str">
            <v>Sparkling White</v>
          </cell>
          <cell r="M5101" t="str">
            <v>Price Fighter</v>
          </cell>
          <cell r="N5101">
            <v>2.8864000000000001</v>
          </cell>
          <cell r="O5101">
            <v>2.3513000000000002</v>
          </cell>
        </row>
        <row r="5102">
          <cell r="B5102">
            <v>39465</v>
          </cell>
          <cell r="C5102" t="str">
            <v>ORATOIRE PIERRE DRY WHT 75X6</v>
          </cell>
          <cell r="D5102" t="str">
            <v>Oratoire St Pierre Vin Blanc Dry</v>
          </cell>
          <cell r="E5102" t="str">
            <v>EA</v>
          </cell>
          <cell r="F5102">
            <v>6</v>
          </cell>
          <cell r="G5102" t="str">
            <v>75 cl x 6</v>
          </cell>
          <cell r="H5102" t="str">
            <v>U</v>
          </cell>
          <cell r="I5102" t="str">
            <v>Spain</v>
          </cell>
          <cell r="J5102" t="str">
            <v>European Union</v>
          </cell>
          <cell r="K5102" t="str">
            <v>European Union</v>
          </cell>
          <cell r="L5102" t="str">
            <v>Still White</v>
          </cell>
          <cell r="M5102" t="str">
            <v>Price Fighter</v>
          </cell>
          <cell r="N5102">
            <v>1.242</v>
          </cell>
          <cell r="O5102">
            <v>2.3513000000000002</v>
          </cell>
        </row>
        <row r="5103">
          <cell r="B5103">
            <v>39466</v>
          </cell>
          <cell r="C5103" t="str">
            <v>ORATOIRE PIERRE MED WHT 75X6</v>
          </cell>
          <cell r="D5103" t="str">
            <v>Oratoire St Pierre Vin Blanc Medium Dry</v>
          </cell>
          <cell r="E5103" t="str">
            <v>EA</v>
          </cell>
          <cell r="F5103">
            <v>6</v>
          </cell>
          <cell r="G5103" t="str">
            <v>75 cl x 6</v>
          </cell>
          <cell r="H5103" t="str">
            <v>U</v>
          </cell>
          <cell r="I5103" t="str">
            <v>Spain</v>
          </cell>
          <cell r="J5103" t="str">
            <v>European Union</v>
          </cell>
          <cell r="K5103" t="str">
            <v>European Union</v>
          </cell>
          <cell r="L5103" t="str">
            <v>Still White</v>
          </cell>
          <cell r="M5103" t="str">
            <v>Price Fighter</v>
          </cell>
          <cell r="N5103">
            <v>1.0505</v>
          </cell>
          <cell r="O5103">
            <v>2.2444000000000002</v>
          </cell>
        </row>
        <row r="5104">
          <cell r="B5104">
            <v>39467</v>
          </cell>
          <cell r="C5104" t="str">
            <v>ORATOIRE ST PIERRE RED 75X6</v>
          </cell>
          <cell r="D5104" t="str">
            <v>Oratoire St Pierre Vin Rouge</v>
          </cell>
          <cell r="E5104" t="str">
            <v>EA</v>
          </cell>
          <cell r="F5104">
            <v>6</v>
          </cell>
          <cell r="G5104" t="str">
            <v>75 cl x 6</v>
          </cell>
          <cell r="H5104" t="str">
            <v>U</v>
          </cell>
          <cell r="I5104" t="str">
            <v>Spain</v>
          </cell>
          <cell r="J5104" t="str">
            <v>European Union</v>
          </cell>
          <cell r="K5104" t="str">
            <v>European Union</v>
          </cell>
          <cell r="L5104" t="str">
            <v>Still Red</v>
          </cell>
          <cell r="M5104" t="str">
            <v>Price Fighter</v>
          </cell>
          <cell r="N5104">
            <v>1.242</v>
          </cell>
          <cell r="O5104">
            <v>2.3513000000000002</v>
          </cell>
        </row>
        <row r="5105">
          <cell r="B5105">
            <v>39468</v>
          </cell>
          <cell r="C5105" t="str">
            <v>ORATOIRE ST PIERRE ROSE 75X6</v>
          </cell>
          <cell r="D5105" t="str">
            <v>Oratoire St Pierre Vin Rosé</v>
          </cell>
          <cell r="E5105" t="str">
            <v>EA</v>
          </cell>
          <cell r="F5105">
            <v>6</v>
          </cell>
          <cell r="G5105" t="str">
            <v>75 cl x 6</v>
          </cell>
          <cell r="H5105" t="str">
            <v>U</v>
          </cell>
          <cell r="I5105" t="str">
            <v>Spain</v>
          </cell>
          <cell r="J5105" t="str">
            <v>European Union</v>
          </cell>
          <cell r="K5105" t="str">
            <v>European Union</v>
          </cell>
          <cell r="L5105" t="str">
            <v>Still Rose</v>
          </cell>
          <cell r="M5105" t="str">
            <v>Price Fighter</v>
          </cell>
          <cell r="N5105">
            <v>1.242</v>
          </cell>
          <cell r="O5105">
            <v>2.2444000000000002</v>
          </cell>
        </row>
        <row r="5106">
          <cell r="B5106">
            <v>33601</v>
          </cell>
          <cell r="C5106" t="str">
            <v>DE CASTELLANE BRUT NV 75X6</v>
          </cell>
          <cell r="D5106" t="str">
            <v>Champagne de Castellane Brut NV</v>
          </cell>
          <cell r="E5106" t="str">
            <v>EA</v>
          </cell>
          <cell r="F5106">
            <v>6</v>
          </cell>
          <cell r="G5106" t="str">
            <v>75 cl x 6</v>
          </cell>
          <cell r="H5106" t="str">
            <v>S</v>
          </cell>
          <cell r="I5106" t="str">
            <v>France</v>
          </cell>
          <cell r="J5106" t="str">
            <v>France</v>
          </cell>
          <cell r="K5106" t="str">
            <v>Champagne</v>
          </cell>
          <cell r="L5106" t="str">
            <v>Sparkling White</v>
          </cell>
          <cell r="M5106" t="str">
            <v>Price Fighter</v>
          </cell>
          <cell r="N5106">
            <v>14.292400000000001</v>
          </cell>
          <cell r="O5106">
            <v>2.6718999999999999</v>
          </cell>
        </row>
        <row r="5107">
          <cell r="B5107">
            <v>33604</v>
          </cell>
          <cell r="C5107" t="str">
            <v>DE CASTELLANE ROSE NV 75X6</v>
          </cell>
          <cell r="D5107" t="str">
            <v>Champagne de Castellane Rosé NV</v>
          </cell>
          <cell r="E5107" t="str">
            <v>EA</v>
          </cell>
          <cell r="F5107">
            <v>6</v>
          </cell>
          <cell r="G5107" t="str">
            <v>75 cl x 6</v>
          </cell>
          <cell r="H5107" t="str">
            <v>S</v>
          </cell>
          <cell r="I5107" t="str">
            <v>France</v>
          </cell>
          <cell r="J5107" t="str">
            <v>France</v>
          </cell>
          <cell r="K5107" t="str">
            <v>Champagne</v>
          </cell>
          <cell r="L5107" t="str">
            <v>Sparkling Rose</v>
          </cell>
          <cell r="M5107" t="str">
            <v>Good</v>
          </cell>
          <cell r="N5107">
            <v>17.1433</v>
          </cell>
          <cell r="O5107">
            <v>2.6718999999999999</v>
          </cell>
        </row>
        <row r="5108">
          <cell r="B5108">
            <v>33603</v>
          </cell>
          <cell r="C5108" t="str">
            <v>DE CASTELLANE BRUT NV 37.5X12</v>
          </cell>
          <cell r="D5108" t="str">
            <v>Champagne de Castellane Brut NV</v>
          </cell>
          <cell r="E5108" t="str">
            <v>EA</v>
          </cell>
          <cell r="F5108">
            <v>12</v>
          </cell>
          <cell r="G5108" t="str">
            <v>37.5 cl x 12</v>
          </cell>
          <cell r="H5108" t="str">
            <v>U</v>
          </cell>
          <cell r="I5108" t="str">
            <v>France</v>
          </cell>
          <cell r="J5108" t="str">
            <v>France</v>
          </cell>
          <cell r="K5108" t="str">
            <v>Champagne</v>
          </cell>
          <cell r="L5108" t="str">
            <v>Sparkling White</v>
          </cell>
          <cell r="M5108" t="str">
            <v>Price Fighter</v>
          </cell>
          <cell r="N5108">
            <v>7.7686999999999999</v>
          </cell>
          <cell r="O5108">
            <v>1.3359000000000001</v>
          </cell>
        </row>
        <row r="5109">
          <cell r="B5109">
            <v>40886</v>
          </cell>
          <cell r="C5109" t="str">
            <v>DE CASTELLANE BRUT NV 150X3</v>
          </cell>
          <cell r="D5109" t="str">
            <v>Champagne de Castellane Brut NV</v>
          </cell>
          <cell r="E5109" t="str">
            <v>EA</v>
          </cell>
          <cell r="F5109">
            <v>3</v>
          </cell>
          <cell r="G5109" t="str">
            <v>150cl x 3</v>
          </cell>
          <cell r="H5109" t="str">
            <v>S</v>
          </cell>
          <cell r="I5109" t="str">
            <v>France</v>
          </cell>
          <cell r="J5109" t="str">
            <v>France</v>
          </cell>
          <cell r="K5109" t="str">
            <v>Champagne</v>
          </cell>
          <cell r="L5109" t="str">
            <v>Champagne White</v>
          </cell>
          <cell r="M5109" t="str">
            <v>Price Fighter</v>
          </cell>
          <cell r="N5109">
            <v>32.532600000000002</v>
          </cell>
          <cell r="O5109">
            <v>5.3437999999999999</v>
          </cell>
        </row>
        <row r="5110">
          <cell r="B5110">
            <v>43346</v>
          </cell>
          <cell r="C5110" t="str">
            <v>LA GUITA MANZANILLA RAMA 50X6</v>
          </cell>
          <cell r="D5110" t="str">
            <v>La Guita Manzanilla Pasada en Rama, SanLucar</v>
          </cell>
          <cell r="E5110" t="str">
            <v>EA</v>
          </cell>
          <cell r="F5110">
            <v>6</v>
          </cell>
          <cell r="G5110" t="str">
            <v>50 cl x 6</v>
          </cell>
          <cell r="H5110" t="str">
            <v>S</v>
          </cell>
          <cell r="I5110" t="str">
            <v>Spain</v>
          </cell>
          <cell r="J5110" t="str">
            <v>Spain</v>
          </cell>
          <cell r="K5110" t="str">
            <v>Andalucía</v>
          </cell>
          <cell r="M5110" t="str">
            <v>Fortified Wine</v>
          </cell>
          <cell r="N5110">
            <v>9.1957000000000004</v>
          </cell>
          <cell r="O5110">
            <v>2.2799999999999998</v>
          </cell>
        </row>
        <row r="5111">
          <cell r="B5111">
            <v>43348</v>
          </cell>
          <cell r="C5111" t="str">
            <v>LA GUITA AMONTILLADO RAMA 50X6</v>
          </cell>
          <cell r="D5111" t="str">
            <v>La Guita Amontillado En Rama, Sanlucar</v>
          </cell>
          <cell r="E5111" t="str">
            <v>EA</v>
          </cell>
          <cell r="F5111">
            <v>6</v>
          </cell>
          <cell r="G5111" t="str">
            <v>50 cl x 6</v>
          </cell>
          <cell r="H5111" t="str">
            <v>S</v>
          </cell>
          <cell r="I5111" t="str">
            <v>Spain</v>
          </cell>
          <cell r="J5111" t="str">
            <v>Spain</v>
          </cell>
          <cell r="K5111" t="str">
            <v>Andalucía</v>
          </cell>
          <cell r="M5111" t="str">
            <v>Best</v>
          </cell>
          <cell r="N5111">
            <v>14.767300000000001</v>
          </cell>
          <cell r="O5111">
            <v>2.5649999999999999</v>
          </cell>
        </row>
        <row r="5112">
          <cell r="B5112">
            <v>35085</v>
          </cell>
          <cell r="C5112" t="str">
            <v>LA GUITA EN RAMA 37.5X12</v>
          </cell>
          <cell r="D5112" t="str">
            <v>La Guita En Rama, Manzanilla</v>
          </cell>
          <cell r="E5112" t="str">
            <v>EA</v>
          </cell>
          <cell r="F5112">
            <v>12</v>
          </cell>
          <cell r="G5112" t="str">
            <v>37.5 cl x 12</v>
          </cell>
          <cell r="H5112" t="str">
            <v>S</v>
          </cell>
          <cell r="I5112" t="str">
            <v>Spain</v>
          </cell>
          <cell r="J5112" t="str">
            <v>Spain</v>
          </cell>
          <cell r="K5112" t="str">
            <v>Andalucía</v>
          </cell>
          <cell r="L5112" t="str">
            <v>Still White</v>
          </cell>
          <cell r="M5112" t="str">
            <v>Good</v>
          </cell>
          <cell r="N5112">
            <v>4.2220000000000004</v>
          </cell>
          <cell r="O5112">
            <v>1.6031</v>
          </cell>
        </row>
        <row r="5113">
          <cell r="B5113">
            <v>40781</v>
          </cell>
          <cell r="C5113" t="str">
            <v>I HEART PROSECCO 75X6</v>
          </cell>
          <cell r="D5113" t="str">
            <v>I Heart Prosecco</v>
          </cell>
          <cell r="E5113" t="str">
            <v>EA</v>
          </cell>
          <cell r="F5113">
            <v>6</v>
          </cell>
          <cell r="G5113" t="str">
            <v>75 cl x 6</v>
          </cell>
          <cell r="H5113" t="str">
            <v>U</v>
          </cell>
          <cell r="I5113" t="str">
            <v>Italy</v>
          </cell>
          <cell r="J5113" t="str">
            <v>Italy</v>
          </cell>
          <cell r="K5113" t="str">
            <v>Veneto</v>
          </cell>
          <cell r="L5113" t="str">
            <v>Sparkling White</v>
          </cell>
          <cell r="M5113" t="str">
            <v>Good</v>
          </cell>
          <cell r="N5113">
            <v>3.3847</v>
          </cell>
          <cell r="O5113">
            <v>2.3513000000000002</v>
          </cell>
        </row>
        <row r="5114">
          <cell r="B5114">
            <v>41196</v>
          </cell>
          <cell r="C5114" t="str">
            <v>FW PRATS SYMNGTN CHRISEIA 75X6</v>
          </cell>
          <cell r="D5114" t="str">
            <v>Prats &amp; Symington Chryseia, Douro Valley</v>
          </cell>
          <cell r="E5114" t="str">
            <v>EA</v>
          </cell>
          <cell r="F5114">
            <v>6</v>
          </cell>
          <cell r="G5114" t="str">
            <v>75 cl x 6</v>
          </cell>
          <cell r="H5114" t="str">
            <v>S</v>
          </cell>
          <cell r="I5114" t="str">
            <v>Portugal</v>
          </cell>
          <cell r="J5114" t="str">
            <v>Portugal</v>
          </cell>
          <cell r="K5114" t="str">
            <v>Douro</v>
          </cell>
          <cell r="L5114" t="str">
            <v>Still Red</v>
          </cell>
          <cell r="M5114" t="str">
            <v>Fine Wine</v>
          </cell>
          <cell r="N5114">
            <v>36.857700000000001</v>
          </cell>
          <cell r="O5114">
            <v>2.6718999999999999</v>
          </cell>
        </row>
        <row r="5115">
          <cell r="B5115">
            <v>41765</v>
          </cell>
          <cell r="C5115" t="str">
            <v>SIERRA ALTA MALBEC 75X6</v>
          </cell>
          <cell r="D5115" t="str">
            <v>Sierra Alta Malbec, Mendoza</v>
          </cell>
          <cell r="E5115" t="str">
            <v>EA</v>
          </cell>
          <cell r="F5115">
            <v>6</v>
          </cell>
          <cell r="G5115" t="str">
            <v>75 cl x 6</v>
          </cell>
          <cell r="H5115" t="str">
            <v>U</v>
          </cell>
          <cell r="I5115" t="str">
            <v>Argentina</v>
          </cell>
          <cell r="J5115" t="str">
            <v>Argentina</v>
          </cell>
          <cell r="K5115" t="str">
            <v>Mendoza</v>
          </cell>
          <cell r="L5115" t="str">
            <v>Still Red</v>
          </cell>
          <cell r="M5115" t="str">
            <v>Good</v>
          </cell>
          <cell r="N5115">
            <v>2.0217999999999998</v>
          </cell>
          <cell r="O5115">
            <v>2.6718999999999999</v>
          </cell>
        </row>
        <row r="5116">
          <cell r="B5116">
            <v>40813</v>
          </cell>
          <cell r="C5116" t="str">
            <v>BANSHEE PINOT NOIR 75X12</v>
          </cell>
          <cell r="D5116" t="str">
            <v>Banshee Pinot Noir, Sonoma</v>
          </cell>
          <cell r="E5116" t="str">
            <v>EA</v>
          </cell>
          <cell r="F5116">
            <v>12</v>
          </cell>
          <cell r="G5116" t="str">
            <v>75 cl x 12</v>
          </cell>
          <cell r="H5116" t="str">
            <v>S</v>
          </cell>
          <cell r="I5116" t="str">
            <v>United States</v>
          </cell>
          <cell r="J5116" t="str">
            <v>USA</v>
          </cell>
          <cell r="K5116" t="str">
            <v>California</v>
          </cell>
          <cell r="L5116" t="str">
            <v>Still Red</v>
          </cell>
          <cell r="M5116" t="str">
            <v>Better</v>
          </cell>
          <cell r="N5116">
            <v>9.1058000000000003</v>
          </cell>
          <cell r="O5116">
            <v>2.6718999999999999</v>
          </cell>
        </row>
        <row r="5117">
          <cell r="B5117">
            <v>40814</v>
          </cell>
          <cell r="C5117" t="str">
            <v>BANSHEE CAB SAUV SONOMA 75X12</v>
          </cell>
          <cell r="D5117" t="str">
            <v>Banshee Cabernet Sauvignon, Sonoma County</v>
          </cell>
          <cell r="E5117" t="str">
            <v>EA</v>
          </cell>
          <cell r="F5117">
            <v>12</v>
          </cell>
          <cell r="G5117" t="str">
            <v>75 cl x 12</v>
          </cell>
          <cell r="H5117" t="str">
            <v>S</v>
          </cell>
          <cell r="I5117" t="str">
            <v>United States</v>
          </cell>
          <cell r="J5117" t="str">
            <v>USA</v>
          </cell>
          <cell r="K5117" t="str">
            <v>California</v>
          </cell>
          <cell r="L5117" t="str">
            <v>Still Red</v>
          </cell>
          <cell r="M5117" t="str">
            <v>Better</v>
          </cell>
          <cell r="N5117">
            <v>9.1058000000000003</v>
          </cell>
          <cell r="O5117">
            <v>2.6718999999999999</v>
          </cell>
        </row>
        <row r="5118">
          <cell r="B5118">
            <v>40815</v>
          </cell>
          <cell r="C5118" t="str">
            <v>BANSHEE NAPA CAB SAUVIG 75X12</v>
          </cell>
          <cell r="D5118" t="str">
            <v>Banshee Cabernet Sauvignon, Napa Valley</v>
          </cell>
          <cell r="E5118" t="str">
            <v>EA</v>
          </cell>
          <cell r="F5118">
            <v>12</v>
          </cell>
          <cell r="G5118" t="str">
            <v>75 cl x 12</v>
          </cell>
          <cell r="H5118" t="str">
            <v>S</v>
          </cell>
          <cell r="I5118" t="str">
            <v>United States</v>
          </cell>
          <cell r="J5118" t="str">
            <v>USA</v>
          </cell>
          <cell r="K5118" t="str">
            <v>California</v>
          </cell>
          <cell r="L5118" t="str">
            <v>Still Red</v>
          </cell>
          <cell r="M5118" t="str">
            <v>Best</v>
          </cell>
          <cell r="N5118">
            <v>15.6973</v>
          </cell>
          <cell r="O5118">
            <v>2.6718999999999999</v>
          </cell>
        </row>
        <row r="5119">
          <cell r="B5119">
            <v>40816</v>
          </cell>
          <cell r="C5119" t="str">
            <v>BANSHEE CHARDONNAY 75X12</v>
          </cell>
          <cell r="D5119" t="str">
            <v>Banshee Chardonnay, Sonoma Coast</v>
          </cell>
          <cell r="E5119" t="str">
            <v>EA</v>
          </cell>
          <cell r="F5119">
            <v>12</v>
          </cell>
          <cell r="G5119" t="str">
            <v>75 cl x 12</v>
          </cell>
          <cell r="H5119" t="str">
            <v>S</v>
          </cell>
          <cell r="I5119" t="str">
            <v>United States</v>
          </cell>
          <cell r="J5119" t="str">
            <v>USA</v>
          </cell>
          <cell r="K5119" t="str">
            <v>California</v>
          </cell>
          <cell r="L5119" t="str">
            <v>Still White</v>
          </cell>
          <cell r="M5119" t="str">
            <v>Better</v>
          </cell>
          <cell r="N5119">
            <v>8.2452000000000005</v>
          </cell>
          <cell r="O5119">
            <v>2.6718999999999999</v>
          </cell>
        </row>
        <row r="5120">
          <cell r="B5120">
            <v>40817</v>
          </cell>
          <cell r="C5120" t="str">
            <v>BANSHEE MORDECAI RED 75X12</v>
          </cell>
          <cell r="D5120" t="str">
            <v>Banshee Mordecai Red, California</v>
          </cell>
          <cell r="E5120" t="str">
            <v>EA</v>
          </cell>
          <cell r="F5120">
            <v>12</v>
          </cell>
          <cell r="G5120" t="str">
            <v>75 cl x 12</v>
          </cell>
          <cell r="H5120" t="str">
            <v>S</v>
          </cell>
          <cell r="I5120" t="str">
            <v>United States</v>
          </cell>
          <cell r="J5120" t="str">
            <v>USA</v>
          </cell>
          <cell r="K5120" t="str">
            <v>California</v>
          </cell>
          <cell r="L5120" t="str">
            <v>Still Red</v>
          </cell>
          <cell r="M5120" t="str">
            <v>Better</v>
          </cell>
          <cell r="N5120">
            <v>9.1058000000000003</v>
          </cell>
          <cell r="O5120">
            <v>2.6718999999999999</v>
          </cell>
        </row>
        <row r="5121">
          <cell r="B5121">
            <v>41685</v>
          </cell>
          <cell r="C5121" t="str">
            <v>HARDY BRAVE N WORLD CHARD 75x6</v>
          </cell>
          <cell r="D5121" t="str">
            <v>Hardy's Brave New World Chardonnay, South Eastern Australia (JDW)</v>
          </cell>
          <cell r="E5121" t="str">
            <v>EA</v>
          </cell>
          <cell r="F5121">
            <v>6</v>
          </cell>
          <cell r="G5121" t="str">
            <v>75 cl x 6</v>
          </cell>
          <cell r="H5121" t="str">
            <v>U</v>
          </cell>
          <cell r="I5121" t="str">
            <v>Australia</v>
          </cell>
          <cell r="J5121" t="str">
            <v>Australia</v>
          </cell>
          <cell r="K5121" t="str">
            <v>South Eastern Australia</v>
          </cell>
          <cell r="L5121" t="str">
            <v>Still White</v>
          </cell>
          <cell r="M5121" t="str">
            <v>Good</v>
          </cell>
          <cell r="N5121">
            <v>1.5461</v>
          </cell>
          <cell r="O5121">
            <v>2.6718999999999999</v>
          </cell>
        </row>
        <row r="5122">
          <cell r="B5122">
            <v>34008</v>
          </cell>
          <cell r="C5122" t="str">
            <v>HAMILTON RUSSELL CHARD 75X6</v>
          </cell>
          <cell r="D5122" t="str">
            <v>Hamilton Russell Chardonnay, Hemel-en-Aarde Valley</v>
          </cell>
          <cell r="E5122" t="str">
            <v>EA</v>
          </cell>
          <cell r="F5122">
            <v>6</v>
          </cell>
          <cell r="G5122" t="str">
            <v>75 cl x 6</v>
          </cell>
          <cell r="H5122" t="str">
            <v>U</v>
          </cell>
          <cell r="I5122" t="str">
            <v>South Africa</v>
          </cell>
          <cell r="J5122" t="str">
            <v>South Africa</v>
          </cell>
          <cell r="K5122" t="str">
            <v>South Africa</v>
          </cell>
          <cell r="L5122" t="str">
            <v>Still White</v>
          </cell>
          <cell r="M5122" t="str">
            <v>Best</v>
          </cell>
          <cell r="N5122">
            <v>19.276499999999999</v>
          </cell>
          <cell r="O5122">
            <v>2.6718999999999999</v>
          </cell>
        </row>
        <row r="5123">
          <cell r="B5123">
            <v>34009</v>
          </cell>
          <cell r="C5123" t="str">
            <v>HAMILTON RUSSELL PINOT 75X6</v>
          </cell>
          <cell r="D5123" t="str">
            <v>Hamilton Russell Pinot Noir, Hemel-en-Aarde Valley</v>
          </cell>
          <cell r="E5123" t="str">
            <v>EA</v>
          </cell>
          <cell r="F5123">
            <v>6</v>
          </cell>
          <cell r="G5123" t="str">
            <v>75 cl x 6</v>
          </cell>
          <cell r="H5123" t="str">
            <v>U</v>
          </cell>
          <cell r="I5123" t="str">
            <v>South Africa</v>
          </cell>
          <cell r="J5123" t="str">
            <v>South Africa</v>
          </cell>
          <cell r="K5123" t="str">
            <v>South Africa</v>
          </cell>
          <cell r="L5123" t="str">
            <v>Still Red</v>
          </cell>
          <cell r="M5123" t="str">
            <v>Best</v>
          </cell>
          <cell r="N5123">
            <v>20.4649</v>
          </cell>
          <cell r="O5123">
            <v>2.6718999999999999</v>
          </cell>
        </row>
        <row r="5124">
          <cell r="B5124">
            <v>74062</v>
          </cell>
          <cell r="C5124" t="str">
            <v>CROSER NV 75X6</v>
          </cell>
          <cell r="D5124" t="str">
            <v>Croser NV</v>
          </cell>
          <cell r="E5124" t="str">
            <v>EA</v>
          </cell>
          <cell r="F5124">
            <v>6</v>
          </cell>
          <cell r="G5124" t="str">
            <v>75 cl x 6</v>
          </cell>
          <cell r="H5124" t="str">
            <v>S</v>
          </cell>
          <cell r="I5124" t="str">
            <v>Australia</v>
          </cell>
          <cell r="J5124" t="str">
            <v>Australia</v>
          </cell>
          <cell r="K5124" t="str">
            <v>South Australia</v>
          </cell>
          <cell r="L5124" t="str">
            <v>Sparkling White</v>
          </cell>
          <cell r="M5124" t="str">
            <v>Better</v>
          </cell>
          <cell r="N5124">
            <v>7.8727</v>
          </cell>
          <cell r="O5124">
            <v>2.6718999999999999</v>
          </cell>
        </row>
        <row r="5125">
          <cell r="B5125">
            <v>75975</v>
          </cell>
          <cell r="C5125" t="str">
            <v>CROSER BRUT ROSE NV 75X6</v>
          </cell>
          <cell r="D5125" t="str">
            <v>Croser Sparkling Rose NV</v>
          </cell>
          <cell r="E5125" t="str">
            <v>EA</v>
          </cell>
          <cell r="F5125">
            <v>6</v>
          </cell>
          <cell r="G5125" t="str">
            <v>75 cl x 6</v>
          </cell>
          <cell r="H5125" t="str">
            <v>S</v>
          </cell>
          <cell r="I5125" t="str">
            <v>Australia</v>
          </cell>
          <cell r="J5125" t="str">
            <v>Australia</v>
          </cell>
          <cell r="K5125" t="str">
            <v>South Australia</v>
          </cell>
          <cell r="L5125" t="str">
            <v>Sparkling Rose</v>
          </cell>
          <cell r="M5125" t="str">
            <v>Best</v>
          </cell>
          <cell r="N5125">
            <v>10.2614</v>
          </cell>
          <cell r="O5125">
            <v>2.6718999999999999</v>
          </cell>
        </row>
        <row r="5126">
          <cell r="B5126">
            <v>75976</v>
          </cell>
          <cell r="C5126" t="str">
            <v>CROSER BRUT 75X6</v>
          </cell>
          <cell r="D5126" t="str">
            <v>Croser Brut Vintage</v>
          </cell>
          <cell r="E5126" t="str">
            <v>EA</v>
          </cell>
          <cell r="F5126">
            <v>6</v>
          </cell>
          <cell r="G5126" t="str">
            <v>75 cl x 6</v>
          </cell>
          <cell r="H5126" t="str">
            <v>S</v>
          </cell>
          <cell r="I5126" t="str">
            <v>Australia</v>
          </cell>
          <cell r="J5126" t="str">
            <v>Australia</v>
          </cell>
          <cell r="K5126" t="str">
            <v>South Australia</v>
          </cell>
          <cell r="L5126" t="str">
            <v>Sparkling White</v>
          </cell>
          <cell r="M5126" t="str">
            <v>Best</v>
          </cell>
          <cell r="N5126">
            <v>14.2211</v>
          </cell>
          <cell r="O5126">
            <v>2.6718999999999999</v>
          </cell>
        </row>
        <row r="5127">
          <cell r="B5127">
            <v>37601</v>
          </cell>
          <cell r="C5127" t="str">
            <v>CHAMPAGNE MARTEL ROSE 75X6</v>
          </cell>
          <cell r="D5127" t="str">
            <v>Champagne Martel Rosé Brut</v>
          </cell>
          <cell r="E5127" t="str">
            <v>EA</v>
          </cell>
          <cell r="F5127">
            <v>6</v>
          </cell>
          <cell r="G5127" t="str">
            <v>75 cl x 6</v>
          </cell>
          <cell r="H5127" t="str">
            <v>S</v>
          </cell>
          <cell r="I5127" t="str">
            <v>France</v>
          </cell>
          <cell r="J5127" t="str">
            <v>France</v>
          </cell>
          <cell r="K5127" t="str">
            <v>Champagne</v>
          </cell>
          <cell r="L5127" t="str">
            <v>Champagne Rose</v>
          </cell>
          <cell r="M5127" t="str">
            <v>Good</v>
          </cell>
          <cell r="N5127">
            <v>14.4148</v>
          </cell>
          <cell r="O5127">
            <v>2.6718999999999999</v>
          </cell>
        </row>
        <row r="5128">
          <cell r="B5128">
            <v>37602</v>
          </cell>
          <cell r="C5128" t="str">
            <v>CHAMPAGNE MARTEL VINTAGE 75X6</v>
          </cell>
          <cell r="D5128" t="str">
            <v>Champagne Martel Vintage Brut</v>
          </cell>
          <cell r="E5128" t="str">
            <v>EA</v>
          </cell>
          <cell r="F5128">
            <v>6</v>
          </cell>
          <cell r="G5128" t="str">
            <v>75 cl x 6</v>
          </cell>
          <cell r="H5128" t="str">
            <v>S</v>
          </cell>
          <cell r="I5128" t="str">
            <v>France</v>
          </cell>
          <cell r="J5128" t="str">
            <v>France</v>
          </cell>
          <cell r="K5128" t="str">
            <v>Champagne</v>
          </cell>
          <cell r="L5128" t="str">
            <v>Champagne White</v>
          </cell>
          <cell r="M5128" t="str">
            <v>Good</v>
          </cell>
          <cell r="N5128">
            <v>15.1899</v>
          </cell>
          <cell r="O5128">
            <v>2.6718999999999999</v>
          </cell>
        </row>
        <row r="5129">
          <cell r="B5129">
            <v>37603</v>
          </cell>
          <cell r="C5129" t="str">
            <v>CHAMPAGNE MARTEL BRUT 75X6</v>
          </cell>
          <cell r="D5129" t="str">
            <v>Champagne Martel Prestige Brut</v>
          </cell>
          <cell r="E5129" t="str">
            <v>EA</v>
          </cell>
          <cell r="F5129">
            <v>6</v>
          </cell>
          <cell r="G5129" t="str">
            <v>75 cl x 6</v>
          </cell>
          <cell r="H5129" t="str">
            <v>S</v>
          </cell>
          <cell r="I5129" t="str">
            <v>France</v>
          </cell>
          <cell r="J5129" t="str">
            <v>France</v>
          </cell>
          <cell r="K5129" t="str">
            <v>Champagne</v>
          </cell>
          <cell r="L5129" t="str">
            <v>Champagne White</v>
          </cell>
          <cell r="M5129" t="str">
            <v>Price Fighter</v>
          </cell>
          <cell r="N5129">
            <v>12.0395</v>
          </cell>
          <cell r="O5129">
            <v>2.6718999999999999</v>
          </cell>
        </row>
        <row r="5130">
          <cell r="B5130">
            <v>42093</v>
          </cell>
          <cell r="C5130" t="str">
            <v>CHAMPAGNE MARTEL BRUT 37.5X12</v>
          </cell>
          <cell r="D5130" t="str">
            <v>Champagne Martel Prestige Brut</v>
          </cell>
          <cell r="E5130" t="str">
            <v>CS</v>
          </cell>
          <cell r="F5130">
            <v>1</v>
          </cell>
          <cell r="G5130" t="str">
            <v>37.5 cl x 12</v>
          </cell>
          <cell r="H5130" t="str">
            <v>U</v>
          </cell>
          <cell r="I5130" t="str">
            <v>France</v>
          </cell>
          <cell r="J5130" t="str">
            <v>France</v>
          </cell>
          <cell r="K5130" t="str">
            <v>Champagne</v>
          </cell>
          <cell r="L5130" t="str">
            <v>Sparkling White</v>
          </cell>
          <cell r="M5130" t="str">
            <v>Price Fighter</v>
          </cell>
          <cell r="N5130">
            <v>83.392399999999995</v>
          </cell>
          <cell r="O5130">
            <v>16.031300000000002</v>
          </cell>
        </row>
        <row r="5131">
          <cell r="B5131">
            <v>38157</v>
          </cell>
          <cell r="C5131" t="str">
            <v>AIX PROVENCE ROSE 75X6</v>
          </cell>
          <cell r="D5131" t="str">
            <v>Côtes de Provence Rosé, AIX</v>
          </cell>
          <cell r="E5131" t="str">
            <v>EA</v>
          </cell>
          <cell r="F5131">
            <v>6</v>
          </cell>
          <cell r="G5131" t="str">
            <v>75 cl x 6</v>
          </cell>
          <cell r="H5131" t="str">
            <v>S</v>
          </cell>
          <cell r="I5131" t="str">
            <v>France</v>
          </cell>
          <cell r="J5131" t="str">
            <v>France</v>
          </cell>
          <cell r="K5131" t="str">
            <v>Provence</v>
          </cell>
          <cell r="L5131" t="str">
            <v>Still Rose</v>
          </cell>
          <cell r="M5131" t="str">
            <v>Better</v>
          </cell>
          <cell r="N5131">
            <v>9.1580999999999992</v>
          </cell>
          <cell r="O5131">
            <v>2.6718999999999999</v>
          </cell>
        </row>
        <row r="5132">
          <cell r="B5132">
            <v>38158</v>
          </cell>
          <cell r="C5132" t="str">
            <v>AIX PROVENCE ROSE 150X3</v>
          </cell>
          <cell r="D5132" t="str">
            <v>Côtes de Provence Rosé, AIX</v>
          </cell>
          <cell r="E5132" t="str">
            <v>EA</v>
          </cell>
          <cell r="F5132">
            <v>3</v>
          </cell>
          <cell r="G5132" t="str">
            <v>1.5 lt x 3</v>
          </cell>
          <cell r="H5132" t="str">
            <v>U</v>
          </cell>
          <cell r="I5132" t="str">
            <v>France</v>
          </cell>
          <cell r="J5132" t="str">
            <v>France</v>
          </cell>
          <cell r="K5132" t="str">
            <v>Provence</v>
          </cell>
          <cell r="L5132" t="str">
            <v>Still Rose</v>
          </cell>
          <cell r="M5132" t="str">
            <v>Better</v>
          </cell>
          <cell r="N5132">
            <v>16.046399999999998</v>
          </cell>
          <cell r="O5132">
            <v>5.3437999999999999</v>
          </cell>
        </row>
        <row r="5133">
          <cell r="B5133">
            <v>45560</v>
          </cell>
          <cell r="C5133" t="str">
            <v>ORG CHASSENAY EXTRA BR NV 75x6</v>
          </cell>
          <cell r="D5133" t="str">
            <v>Chassenay Blanc de Noirs Extra Brut Origine Organic NV</v>
          </cell>
          <cell r="E5133" t="str">
            <v>EA</v>
          </cell>
          <cell r="F5133">
            <v>6</v>
          </cell>
          <cell r="G5133" t="str">
            <v>75 cl x 6</v>
          </cell>
          <cell r="H5133" t="str">
            <v>S</v>
          </cell>
          <cell r="I5133" t="str">
            <v>France</v>
          </cell>
          <cell r="J5133" t="str">
            <v>France</v>
          </cell>
          <cell r="K5133" t="str">
            <v>Champagne</v>
          </cell>
          <cell r="L5133" t="str">
            <v>Champagne White</v>
          </cell>
          <cell r="M5133" t="str">
            <v>Good</v>
          </cell>
          <cell r="N5133">
            <v>14.996600000000001</v>
          </cell>
          <cell r="O5133">
            <v>2.6718999999999999</v>
          </cell>
        </row>
        <row r="5134">
          <cell r="B5134">
            <v>45562</v>
          </cell>
          <cell r="C5134" t="str">
            <v>CHASS CUVEE PREM BRUT NV 75x6</v>
          </cell>
          <cell r="D5134" t="str">
            <v>Chassenay Cuvée Premiere Brut NV</v>
          </cell>
          <cell r="E5134" t="str">
            <v>EA</v>
          </cell>
          <cell r="F5134">
            <v>6</v>
          </cell>
          <cell r="G5134" t="str">
            <v>75 cl x 6</v>
          </cell>
          <cell r="H5134" t="str">
            <v>S</v>
          </cell>
          <cell r="I5134" t="str">
            <v>France</v>
          </cell>
          <cell r="J5134" t="str">
            <v>France</v>
          </cell>
          <cell r="K5134" t="str">
            <v>Champagne</v>
          </cell>
          <cell r="L5134" t="str">
            <v>Champagne White</v>
          </cell>
          <cell r="M5134" t="str">
            <v>Good</v>
          </cell>
          <cell r="N5134">
            <v>12.757300000000001</v>
          </cell>
          <cell r="O5134">
            <v>2.6718999999999999</v>
          </cell>
        </row>
        <row r="5135">
          <cell r="B5135">
            <v>45563</v>
          </cell>
          <cell r="C5135" t="str">
            <v>CHASSENAY ROSE NV 75x6</v>
          </cell>
          <cell r="D5135" t="str">
            <v>Chassenay  Cuvée Rosé NV</v>
          </cell>
          <cell r="E5135" t="str">
            <v>EA</v>
          </cell>
          <cell r="F5135">
            <v>6</v>
          </cell>
          <cell r="G5135" t="str">
            <v>75 cl x 6</v>
          </cell>
          <cell r="H5135" t="str">
            <v>S</v>
          </cell>
          <cell r="I5135" t="str">
            <v>France</v>
          </cell>
          <cell r="J5135" t="str">
            <v>France</v>
          </cell>
          <cell r="K5135" t="str">
            <v>Champagne</v>
          </cell>
          <cell r="L5135" t="str">
            <v>Sparkling Rose</v>
          </cell>
          <cell r="M5135" t="str">
            <v>Good</v>
          </cell>
          <cell r="N5135">
            <v>14.0731</v>
          </cell>
          <cell r="O5135">
            <v>2.6718999999999999</v>
          </cell>
        </row>
        <row r="5136">
          <cell r="B5136">
            <v>69125</v>
          </cell>
          <cell r="C5136" t="str">
            <v>CUVEE THE IVY COLLECTION 75X6</v>
          </cell>
          <cell r="D5136" t="str">
            <v>Cuvee The Ivy Collection NV</v>
          </cell>
          <cell r="E5136" t="str">
            <v>EA</v>
          </cell>
          <cell r="F5136">
            <v>6</v>
          </cell>
          <cell r="G5136" t="str">
            <v>75 cl x 6</v>
          </cell>
          <cell r="H5136" t="str">
            <v>U</v>
          </cell>
          <cell r="I5136" t="str">
            <v>France</v>
          </cell>
          <cell r="J5136" t="str">
            <v>France</v>
          </cell>
          <cell r="K5136" t="str">
            <v>Champagne</v>
          </cell>
          <cell r="L5136" t="str">
            <v>Sparkling White</v>
          </cell>
          <cell r="M5136" t="str">
            <v>Price Fighter</v>
          </cell>
          <cell r="N5136">
            <v>11.0906</v>
          </cell>
          <cell r="O5136">
            <v>2.6718999999999999</v>
          </cell>
        </row>
        <row r="5137">
          <cell r="B5137">
            <v>40819</v>
          </cell>
          <cell r="C5137" t="str">
            <v>LINCOURT RSR CHARDONN 17 75X12</v>
          </cell>
          <cell r="D5137" t="str">
            <v>Lincourt Rancho Santa Rosa Chardonnay 2017, Santa Rita Hills</v>
          </cell>
          <cell r="E5137" t="str">
            <v>EA</v>
          </cell>
          <cell r="F5137">
            <v>12</v>
          </cell>
          <cell r="G5137" t="str">
            <v>75 cl x 12</v>
          </cell>
          <cell r="H5137" t="str">
            <v>U</v>
          </cell>
          <cell r="I5137" t="str">
            <v>United States</v>
          </cell>
          <cell r="J5137" t="str">
            <v>USA</v>
          </cell>
          <cell r="K5137" t="str">
            <v>California</v>
          </cell>
          <cell r="L5137" t="str">
            <v>Still White</v>
          </cell>
          <cell r="M5137" t="str">
            <v>Better</v>
          </cell>
          <cell r="N5137">
            <v>8.7506000000000004</v>
          </cell>
          <cell r="O5137">
            <v>2.6718999999999999</v>
          </cell>
        </row>
        <row r="5138">
          <cell r="B5138">
            <v>40820</v>
          </cell>
          <cell r="C5138" t="str">
            <v>LINCOURT RSR PINOT NOIR 75X12</v>
          </cell>
          <cell r="D5138" t="str">
            <v>Lincourt Rancho Santa Rosa Pinot Noir, Santa Rita Hills</v>
          </cell>
          <cell r="E5138" t="str">
            <v>EA</v>
          </cell>
          <cell r="F5138">
            <v>12</v>
          </cell>
          <cell r="G5138" t="str">
            <v>75 cl x 12</v>
          </cell>
          <cell r="H5138" t="str">
            <v>S</v>
          </cell>
          <cell r="I5138" t="str">
            <v>United States</v>
          </cell>
          <cell r="J5138" t="str">
            <v>USA</v>
          </cell>
          <cell r="K5138" t="str">
            <v>California</v>
          </cell>
          <cell r="L5138" t="str">
            <v>Still Red</v>
          </cell>
          <cell r="M5138" t="str">
            <v>Best</v>
          </cell>
          <cell r="N5138">
            <v>9.8571000000000009</v>
          </cell>
          <cell r="O5138">
            <v>2.6718999999999999</v>
          </cell>
        </row>
        <row r="5139">
          <cell r="B5139">
            <v>46046</v>
          </cell>
          <cell r="C5139" t="str">
            <v>LINCOURT RSR CHARDONN 20 75X12</v>
          </cell>
          <cell r="D5139" t="str">
            <v>Lincourt Rancho Santa Rosa Chardonnay 2020, Santa Rita Hills</v>
          </cell>
          <cell r="E5139" t="str">
            <v>EA</v>
          </cell>
          <cell r="F5139">
            <v>12</v>
          </cell>
          <cell r="G5139" t="str">
            <v>75 cl x 12</v>
          </cell>
          <cell r="H5139" t="str">
            <v>S</v>
          </cell>
          <cell r="I5139" t="str">
            <v>United States</v>
          </cell>
          <cell r="J5139" t="str">
            <v>USA</v>
          </cell>
          <cell r="K5139" t="str">
            <v>California</v>
          </cell>
          <cell r="L5139" t="str">
            <v>Still White</v>
          </cell>
          <cell r="M5139" t="str">
            <v>Better</v>
          </cell>
          <cell r="N5139">
            <v>8.7779000000000007</v>
          </cell>
          <cell r="O5139">
            <v>2.6718999999999999</v>
          </cell>
        </row>
        <row r="5140">
          <cell r="B5140">
            <v>14703</v>
          </cell>
          <cell r="C5140" t="str">
            <v>ALFIERI MARSALA 75x6</v>
          </cell>
          <cell r="D5140" t="str">
            <v>Alfieri Marsala Fine</v>
          </cell>
          <cell r="E5140" t="str">
            <v>EA</v>
          </cell>
          <cell r="F5140">
            <v>6</v>
          </cell>
          <cell r="G5140" t="str">
            <v>75 cl x 6</v>
          </cell>
          <cell r="H5140" t="str">
            <v>S</v>
          </cell>
          <cell r="I5140" t="str">
            <v>Italy</v>
          </cell>
          <cell r="J5140" t="str">
            <v>Italy</v>
          </cell>
          <cell r="K5140" t="str">
            <v>Sicilia</v>
          </cell>
          <cell r="M5140" t="str">
            <v>Fortified Wine</v>
          </cell>
          <cell r="N5140">
            <v>3.2841</v>
          </cell>
          <cell r="O5140">
            <v>3.6337999999999999</v>
          </cell>
        </row>
        <row r="5141">
          <cell r="B5141">
            <v>38580</v>
          </cell>
          <cell r="C5141" t="str">
            <v>ARRAS BRUT ELITE 75X6</v>
          </cell>
          <cell r="D5141" t="str">
            <v>House of Arras Brut Elite Sparkling, Tasmania</v>
          </cell>
          <cell r="E5141" t="str">
            <v>EA</v>
          </cell>
          <cell r="F5141">
            <v>6</v>
          </cell>
          <cell r="G5141" t="str">
            <v>75 cl x 6</v>
          </cell>
          <cell r="H5141" t="str">
            <v>U</v>
          </cell>
          <cell r="I5141" t="str">
            <v>Australia</v>
          </cell>
          <cell r="J5141" t="str">
            <v>Australia</v>
          </cell>
          <cell r="K5141" t="str">
            <v>Tasmania</v>
          </cell>
          <cell r="L5141" t="str">
            <v>Sparkling White</v>
          </cell>
          <cell r="M5141" t="str">
            <v>Best</v>
          </cell>
          <cell r="N5141">
            <v>15.0261</v>
          </cell>
          <cell r="O5141">
            <v>2.6718999999999999</v>
          </cell>
        </row>
        <row r="5142">
          <cell r="B5142">
            <v>37717</v>
          </cell>
          <cell r="C5142" t="str">
            <v>LOUIS POMMERY ENG SPK 75X6</v>
          </cell>
          <cell r="D5142" t="str">
            <v>Louis Pommery England Sparkling, Hampshire</v>
          </cell>
          <cell r="E5142" t="str">
            <v>EA</v>
          </cell>
          <cell r="F5142">
            <v>6</v>
          </cell>
          <cell r="G5142" t="str">
            <v>75 cl x 6</v>
          </cell>
          <cell r="H5142" t="str">
            <v>S</v>
          </cell>
          <cell r="I5142" t="str">
            <v>United Kingdom</v>
          </cell>
          <cell r="J5142" t="str">
            <v>England</v>
          </cell>
          <cell r="K5142" t="str">
            <v>England</v>
          </cell>
          <cell r="L5142" t="str">
            <v>Sparkling White</v>
          </cell>
          <cell r="M5142" t="str">
            <v>Best</v>
          </cell>
          <cell r="N5142">
            <v>18.1541</v>
          </cell>
          <cell r="O5142">
            <v>2.6718999999999999</v>
          </cell>
        </row>
        <row r="5143">
          <cell r="B5143">
            <v>38663</v>
          </cell>
          <cell r="C5143" t="str">
            <v>GAJA BARBARESCO 75X6</v>
          </cell>
          <cell r="D5143" t="str">
            <v>Gaja Barbaresco, Piedmont</v>
          </cell>
          <cell r="E5143" t="str">
            <v>EA</v>
          </cell>
          <cell r="F5143">
            <v>6</v>
          </cell>
          <cell r="G5143" t="str">
            <v>75 cl x 6</v>
          </cell>
          <cell r="H5143" t="str">
            <v>U</v>
          </cell>
          <cell r="I5143" t="str">
            <v>Italy</v>
          </cell>
          <cell r="J5143" t="str">
            <v>Italy</v>
          </cell>
          <cell r="K5143" t="str">
            <v>Campania</v>
          </cell>
          <cell r="L5143" t="str">
            <v>Still Red</v>
          </cell>
          <cell r="M5143" t="str">
            <v>Best</v>
          </cell>
          <cell r="N5143">
            <v>89.763199999999998</v>
          </cell>
          <cell r="O5143">
            <v>2.6718999999999999</v>
          </cell>
        </row>
        <row r="5144">
          <cell r="B5144">
            <v>38666</v>
          </cell>
          <cell r="C5144" t="str">
            <v>GAJA SITO MORESCO 75X6</v>
          </cell>
          <cell r="D5144" t="str">
            <v>Gaja Sito Moresco, Langhe</v>
          </cell>
          <cell r="E5144" t="str">
            <v>EA</v>
          </cell>
          <cell r="F5144">
            <v>6</v>
          </cell>
          <cell r="G5144" t="str">
            <v>75 cl x 6</v>
          </cell>
          <cell r="H5144" t="str">
            <v>U</v>
          </cell>
          <cell r="I5144" t="str">
            <v>Italy</v>
          </cell>
          <cell r="J5144" t="str">
            <v>Italy</v>
          </cell>
          <cell r="K5144" t="str">
            <v>Piemonte</v>
          </cell>
          <cell r="L5144" t="str">
            <v>Still Red</v>
          </cell>
          <cell r="M5144" t="str">
            <v>Best</v>
          </cell>
          <cell r="N5144">
            <v>22.0212</v>
          </cell>
          <cell r="O5144">
            <v>2.6718999999999999</v>
          </cell>
        </row>
        <row r="5145">
          <cell r="B5145">
            <v>38667</v>
          </cell>
          <cell r="C5145" t="str">
            <v>GAJA VISTAMARE 75X6</v>
          </cell>
          <cell r="D5145" t="str">
            <v>Gaja Vistamare Bolgheri, Toscana</v>
          </cell>
          <cell r="E5145" t="str">
            <v>EA</v>
          </cell>
          <cell r="F5145">
            <v>6</v>
          </cell>
          <cell r="G5145" t="str">
            <v>75 cl x 6</v>
          </cell>
          <cell r="H5145" t="str">
            <v>U</v>
          </cell>
          <cell r="I5145" t="str">
            <v>Italy</v>
          </cell>
          <cell r="J5145" t="str">
            <v>Italy</v>
          </cell>
          <cell r="K5145" t="str">
            <v>Toscana</v>
          </cell>
          <cell r="L5145" t="str">
            <v>Still White</v>
          </cell>
          <cell r="M5145" t="str">
            <v>Best</v>
          </cell>
          <cell r="N5145">
            <v>18.946200000000001</v>
          </cell>
          <cell r="O5145">
            <v>2.6718999999999999</v>
          </cell>
        </row>
        <row r="5146">
          <cell r="B5146">
            <v>39303</v>
          </cell>
          <cell r="C5146" t="str">
            <v>CA MARCANDA MAGARI GAJA 75X6</v>
          </cell>
          <cell r="D5146" t="str">
            <v>Ca'Marcanda Magari Gaja, Toscana</v>
          </cell>
          <cell r="E5146" t="str">
            <v>EA</v>
          </cell>
          <cell r="F5146">
            <v>6</v>
          </cell>
          <cell r="G5146" t="str">
            <v>75 cl x 6</v>
          </cell>
          <cell r="H5146" t="str">
            <v>U</v>
          </cell>
          <cell r="I5146" t="str">
            <v>Italy</v>
          </cell>
          <cell r="J5146" t="str">
            <v>Italy</v>
          </cell>
          <cell r="K5146" t="str">
            <v>Toscana</v>
          </cell>
          <cell r="L5146" t="str">
            <v>Still Red</v>
          </cell>
          <cell r="M5146" t="str">
            <v>Best</v>
          </cell>
          <cell r="N5146">
            <v>28.5749</v>
          </cell>
          <cell r="O5146">
            <v>2.6718999999999999</v>
          </cell>
        </row>
        <row r="5147">
          <cell r="B5147">
            <v>40572</v>
          </cell>
          <cell r="C5147" t="str">
            <v>FW GAIA &amp; REY GAJA 2018 75X6</v>
          </cell>
          <cell r="D5147" t="str">
            <v>Gaia &amp; Rey Gaja 2018, Piemonte</v>
          </cell>
          <cell r="E5147" t="str">
            <v>EA</v>
          </cell>
          <cell r="F5147">
            <v>6</v>
          </cell>
          <cell r="G5147" t="str">
            <v>75 cl x 6</v>
          </cell>
          <cell r="H5147" t="str">
            <v>U</v>
          </cell>
          <cell r="I5147" t="str">
            <v>Italy</v>
          </cell>
          <cell r="J5147" t="str">
            <v>Italy</v>
          </cell>
          <cell r="K5147" t="str">
            <v>Campania</v>
          </cell>
          <cell r="L5147" t="str">
            <v>Still White</v>
          </cell>
          <cell r="M5147" t="str">
            <v>Fine Wine</v>
          </cell>
          <cell r="N5147">
            <v>111.85809999999999</v>
          </cell>
          <cell r="O5147">
            <v>2.6718999999999999</v>
          </cell>
        </row>
        <row r="5148">
          <cell r="B5148">
            <v>40740</v>
          </cell>
          <cell r="C5148" t="str">
            <v>PROMIS CA'MARCANDA 75X6</v>
          </cell>
          <cell r="D5148" t="str">
            <v>Promis Ca'marcanda, Toscana IGP</v>
          </cell>
          <cell r="E5148" t="str">
            <v>EA</v>
          </cell>
          <cell r="F5148">
            <v>6</v>
          </cell>
          <cell r="G5148" t="str">
            <v>75 cl x 6</v>
          </cell>
          <cell r="H5148" t="str">
            <v>U</v>
          </cell>
          <cell r="I5148" t="str">
            <v>Italy</v>
          </cell>
          <cell r="J5148" t="str">
            <v>Italy</v>
          </cell>
          <cell r="K5148" t="str">
            <v>Toscana</v>
          </cell>
          <cell r="L5148" t="str">
            <v>Still Red</v>
          </cell>
          <cell r="M5148" t="str">
            <v>Best</v>
          </cell>
          <cell r="N5148">
            <v>20.258099999999999</v>
          </cell>
          <cell r="O5148">
            <v>2.6718999999999999</v>
          </cell>
        </row>
        <row r="5149">
          <cell r="B5149">
            <v>43130</v>
          </cell>
          <cell r="C5149" t="str">
            <v>GAJA SPERRS BAROLO 17 75X6</v>
          </cell>
          <cell r="D5149" t="str">
            <v>Gaja Sperss Barolo 2017, Piedmont</v>
          </cell>
          <cell r="E5149" t="str">
            <v>EA</v>
          </cell>
          <cell r="F5149">
            <v>6</v>
          </cell>
          <cell r="G5149" t="str">
            <v>75 cl x 6</v>
          </cell>
          <cell r="H5149" t="str">
            <v>Z</v>
          </cell>
          <cell r="I5149" t="str">
            <v>Italy</v>
          </cell>
          <cell r="J5149" t="str">
            <v>Italy</v>
          </cell>
          <cell r="K5149" t="str">
            <v>Barolo</v>
          </cell>
          <cell r="L5149" t="str">
            <v>Still Red</v>
          </cell>
          <cell r="M5149" t="str">
            <v>Best</v>
          </cell>
          <cell r="N5149">
            <v>206.82810000000001</v>
          </cell>
          <cell r="O5149">
            <v>2.6718999999999999</v>
          </cell>
        </row>
        <row r="5150">
          <cell r="B5150">
            <v>43131</v>
          </cell>
          <cell r="C5150" t="str">
            <v>GAJA DAGROMIS VAROLO 17 75X6</v>
          </cell>
          <cell r="D5150" t="str">
            <v>Gaja Dagromis Barolo 2017, Piedmont</v>
          </cell>
          <cell r="E5150" t="str">
            <v>EA</v>
          </cell>
          <cell r="F5150">
            <v>6</v>
          </cell>
          <cell r="G5150" t="str">
            <v>75 cl x 6</v>
          </cell>
          <cell r="H5150" t="str">
            <v>Z</v>
          </cell>
          <cell r="I5150" t="str">
            <v>Italy</v>
          </cell>
          <cell r="J5150" t="str">
            <v>Italy</v>
          </cell>
          <cell r="K5150" t="str">
            <v>Barolo</v>
          </cell>
          <cell r="L5150" t="str">
            <v>Still Red</v>
          </cell>
          <cell r="M5150" t="str">
            <v>Best</v>
          </cell>
          <cell r="N5150">
            <v>47.628100000000003</v>
          </cell>
          <cell r="O5150">
            <v>2.6718999999999999</v>
          </cell>
        </row>
        <row r="5151">
          <cell r="B5151">
            <v>43325</v>
          </cell>
          <cell r="C5151" t="str">
            <v>FW GAJA SPERR BAROLO 17 75X6</v>
          </cell>
          <cell r="D5151" t="str">
            <v>Gaja Sperss Barolo 2017, Piedmont</v>
          </cell>
          <cell r="E5151" t="str">
            <v>EA</v>
          </cell>
          <cell r="F5151">
            <v>6</v>
          </cell>
          <cell r="G5151" t="str">
            <v>75 cl x 6</v>
          </cell>
          <cell r="H5151" t="str">
            <v>S</v>
          </cell>
          <cell r="I5151" t="str">
            <v>Italy</v>
          </cell>
          <cell r="J5151" t="str">
            <v>Italy</v>
          </cell>
          <cell r="K5151" t="str">
            <v>Campania</v>
          </cell>
          <cell r="M5151" t="str">
            <v>Best</v>
          </cell>
          <cell r="N5151">
            <v>206.82810000000001</v>
          </cell>
          <cell r="O5151">
            <v>2.6718999999999999</v>
          </cell>
        </row>
        <row r="5152">
          <cell r="B5152">
            <v>43326</v>
          </cell>
          <cell r="C5152" t="str">
            <v>FW GAJA DAGRO BAROLO 17 75X6</v>
          </cell>
          <cell r="D5152" t="str">
            <v>Gaja Dagromis Barolo 2017, Piedmont</v>
          </cell>
          <cell r="E5152" t="str">
            <v>EA</v>
          </cell>
          <cell r="F5152">
            <v>6</v>
          </cell>
          <cell r="G5152" t="str">
            <v>75 cl x 6</v>
          </cell>
          <cell r="H5152" t="str">
            <v>S</v>
          </cell>
          <cell r="I5152" t="str">
            <v>Italy</v>
          </cell>
          <cell r="J5152" t="str">
            <v>Italy</v>
          </cell>
          <cell r="K5152" t="str">
            <v>Campania</v>
          </cell>
          <cell r="M5152" t="str">
            <v>Best</v>
          </cell>
          <cell r="N5152">
            <v>47.628100000000003</v>
          </cell>
          <cell r="O5152">
            <v>2.6718999999999999</v>
          </cell>
        </row>
        <row r="5153">
          <cell r="B5153">
            <v>40821</v>
          </cell>
          <cell r="C5153" t="str">
            <v>SIDURI ANDERSON P NOIR 75X6</v>
          </cell>
          <cell r="D5153" t="str">
            <v>Siduri Anderson Pinot Noir, California</v>
          </cell>
          <cell r="E5153" t="str">
            <v>EA</v>
          </cell>
          <cell r="F5153">
            <v>6</v>
          </cell>
          <cell r="G5153" t="str">
            <v>75 cl x 6</v>
          </cell>
          <cell r="H5153" t="str">
            <v>U</v>
          </cell>
          <cell r="I5153" t="str">
            <v>United States</v>
          </cell>
          <cell r="J5153" t="str">
            <v>USA</v>
          </cell>
          <cell r="K5153" t="str">
            <v>California</v>
          </cell>
          <cell r="L5153" t="str">
            <v>Still Red</v>
          </cell>
          <cell r="M5153" t="str">
            <v>Best</v>
          </cell>
          <cell r="N5153">
            <v>16.432600000000001</v>
          </cell>
          <cell r="O5153">
            <v>2.6718999999999999</v>
          </cell>
        </row>
        <row r="5154">
          <cell r="B5154">
            <v>40822</v>
          </cell>
          <cell r="C5154" t="str">
            <v>SIDURI STA BARBARA P NOIR 75X6</v>
          </cell>
          <cell r="D5154" t="str">
            <v>Siduri Santa Barbara Pinot Noir, California</v>
          </cell>
          <cell r="E5154" t="str">
            <v>EA</v>
          </cell>
          <cell r="F5154">
            <v>6</v>
          </cell>
          <cell r="G5154" t="str">
            <v>75 cl x 6</v>
          </cell>
          <cell r="H5154" t="str">
            <v>U</v>
          </cell>
          <cell r="I5154" t="str">
            <v>United States</v>
          </cell>
          <cell r="J5154" t="str">
            <v>USA</v>
          </cell>
          <cell r="K5154" t="str">
            <v>California</v>
          </cell>
          <cell r="L5154" t="str">
            <v>Still Red</v>
          </cell>
          <cell r="M5154" t="str">
            <v>Best</v>
          </cell>
          <cell r="N5154">
            <v>13.017300000000001</v>
          </cell>
          <cell r="O5154">
            <v>2.6718999999999999</v>
          </cell>
        </row>
        <row r="5155">
          <cell r="B5155">
            <v>40823</v>
          </cell>
          <cell r="C5155" t="str">
            <v>SIDURI CHARDONNAY 75X6</v>
          </cell>
          <cell r="D5155" t="str">
            <v>Siduri Willamette Chardonnay, Oregon</v>
          </cell>
          <cell r="E5155" t="str">
            <v>EA</v>
          </cell>
          <cell r="F5155">
            <v>6</v>
          </cell>
          <cell r="G5155" t="str">
            <v>75 cl x 6</v>
          </cell>
          <cell r="H5155" t="str">
            <v>U</v>
          </cell>
          <cell r="I5155" t="str">
            <v>United States</v>
          </cell>
          <cell r="J5155" t="str">
            <v>USA</v>
          </cell>
          <cell r="K5155" t="str">
            <v>Oregon</v>
          </cell>
          <cell r="L5155" t="str">
            <v>Still White</v>
          </cell>
          <cell r="M5155" t="str">
            <v>Best</v>
          </cell>
          <cell r="N5155">
            <v>15.4763</v>
          </cell>
          <cell r="O5155">
            <v>2.6718999999999999</v>
          </cell>
        </row>
        <row r="5156">
          <cell r="B5156">
            <v>40639</v>
          </cell>
          <cell r="C5156" t="str">
            <v>SCHIEFERKOPF RIESLING 75X6</v>
          </cell>
          <cell r="D5156" t="str">
            <v>Schieferkopf Riesling 2018 Direct Delivery Hilton London Met</v>
          </cell>
          <cell r="E5156" t="str">
            <v>EA</v>
          </cell>
          <cell r="F5156">
            <v>6</v>
          </cell>
          <cell r="G5156" t="str">
            <v>75 cl x 6</v>
          </cell>
          <cell r="H5156" t="str">
            <v>U</v>
          </cell>
          <cell r="I5156" t="str">
            <v>Germany</v>
          </cell>
          <cell r="J5156" t="str">
            <v>Germany</v>
          </cell>
          <cell r="K5156" t="str">
            <v>Germany</v>
          </cell>
          <cell r="M5156" t="str">
            <v>Fine Wine</v>
          </cell>
          <cell r="N5156">
            <v>5.2576999999999998</v>
          </cell>
          <cell r="O5156">
            <v>2.6718999999999999</v>
          </cell>
        </row>
        <row r="5157">
          <cell r="B5157">
            <v>40831</v>
          </cell>
          <cell r="C5157" t="str">
            <v>ANAPAI RIVER SAUV BLANC 75X6</v>
          </cell>
          <cell r="D5157" t="str">
            <v>Anapai River Sauvignon Blanc, New Zealand</v>
          </cell>
          <cell r="E5157" t="str">
            <v>EA</v>
          </cell>
          <cell r="F5157">
            <v>6</v>
          </cell>
          <cell r="G5157" t="str">
            <v>75 cl x 6</v>
          </cell>
          <cell r="H5157" t="str">
            <v>U</v>
          </cell>
          <cell r="I5157" t="str">
            <v>New Zealand</v>
          </cell>
          <cell r="J5157" t="str">
            <v>New Zealand</v>
          </cell>
          <cell r="K5157" t="str">
            <v>Marlborough</v>
          </cell>
          <cell r="L5157" t="str">
            <v>Still White</v>
          </cell>
          <cell r="M5157" t="str">
            <v>Good</v>
          </cell>
          <cell r="N5157">
            <v>2.7267000000000001</v>
          </cell>
          <cell r="O5157">
            <v>2.6718999999999999</v>
          </cell>
        </row>
        <row r="5158">
          <cell r="B5158">
            <v>34484</v>
          </cell>
          <cell r="C5158" t="str">
            <v>QUINTA DOS MURCAS MINAS 75X6</v>
          </cell>
          <cell r="D5158" t="str">
            <v>Quinta dos Murças Minas, Douro</v>
          </cell>
          <cell r="E5158" t="str">
            <v>EA</v>
          </cell>
          <cell r="F5158">
            <v>6</v>
          </cell>
          <cell r="G5158" t="str">
            <v>75 cl x 6</v>
          </cell>
          <cell r="H5158" t="str">
            <v>S</v>
          </cell>
          <cell r="I5158" t="str">
            <v>Portugal</v>
          </cell>
          <cell r="J5158" t="str">
            <v>Portugal</v>
          </cell>
          <cell r="K5158" t="str">
            <v>Douro</v>
          </cell>
          <cell r="L5158" t="str">
            <v>Still Red</v>
          </cell>
          <cell r="M5158" t="str">
            <v>Better</v>
          </cell>
          <cell r="N5158">
            <v>6.0039999999999996</v>
          </cell>
          <cell r="O5158">
            <v>2.6718999999999999</v>
          </cell>
        </row>
        <row r="5159">
          <cell r="B5159">
            <v>34169</v>
          </cell>
          <cell r="C5159" t="str">
            <v>QUINTA DAS MURCAS RESERVA 75X3</v>
          </cell>
          <cell r="D5159" t="str">
            <v>Quinta dos Murças Reserva, Douro</v>
          </cell>
          <cell r="E5159" t="str">
            <v>EA</v>
          </cell>
          <cell r="F5159">
            <v>3</v>
          </cell>
          <cell r="G5159" t="str">
            <v>75 cl x 3</v>
          </cell>
          <cell r="H5159" t="str">
            <v>S</v>
          </cell>
          <cell r="I5159" t="str">
            <v>Portugal</v>
          </cell>
          <cell r="J5159" t="str">
            <v>Portugal</v>
          </cell>
          <cell r="K5159" t="str">
            <v>Douro</v>
          </cell>
          <cell r="L5159" t="str">
            <v>Still Red</v>
          </cell>
          <cell r="M5159" t="str">
            <v>Best</v>
          </cell>
          <cell r="N5159">
            <v>11.9467</v>
          </cell>
          <cell r="O5159">
            <v>2.6718999999999999</v>
          </cell>
        </row>
        <row r="5160">
          <cell r="B5160">
            <v>44151</v>
          </cell>
          <cell r="C5160" t="str">
            <v>QUINTA DOS MURCAS VV47 15 75X1</v>
          </cell>
          <cell r="D5160" t="str">
            <v>Quinta dos Murcas VV47 2015</v>
          </cell>
          <cell r="E5160" t="str">
            <v>CS</v>
          </cell>
          <cell r="F5160">
            <v>1</v>
          </cell>
          <cell r="G5160" t="str">
            <v>75 cl x 1</v>
          </cell>
          <cell r="H5160" t="str">
            <v>S</v>
          </cell>
          <cell r="I5160" t="str">
            <v>Portugal</v>
          </cell>
          <cell r="J5160" t="str">
            <v>50y</v>
          </cell>
          <cell r="K5160" t="str">
            <v>Douro</v>
          </cell>
          <cell r="L5160" t="str">
            <v>Still Red</v>
          </cell>
          <cell r="M5160" t="str">
            <v>Best</v>
          </cell>
          <cell r="N5160">
            <v>39.614400000000003</v>
          </cell>
          <cell r="O5160">
            <v>2.6718999999999999</v>
          </cell>
        </row>
        <row r="5161">
          <cell r="B5161">
            <v>35119</v>
          </cell>
          <cell r="C5161" t="str">
            <v>STEFAN WINTER DITTELSHEIM 75X6</v>
          </cell>
          <cell r="D5161" t="str">
            <v>Weingut Winter Dittelsheim Riesling, Rheinhessen</v>
          </cell>
          <cell r="E5161" t="str">
            <v>EA</v>
          </cell>
          <cell r="F5161">
            <v>6</v>
          </cell>
          <cell r="G5161" t="str">
            <v>75 cl x 6</v>
          </cell>
          <cell r="H5161" t="str">
            <v>U</v>
          </cell>
          <cell r="I5161" t="str">
            <v>Germany</v>
          </cell>
          <cell r="J5161" t="str">
            <v>Germany</v>
          </cell>
          <cell r="K5161" t="str">
            <v>Rheinhessen</v>
          </cell>
          <cell r="L5161" t="str">
            <v>Still White</v>
          </cell>
          <cell r="M5161" t="str">
            <v>Better</v>
          </cell>
          <cell r="N5161">
            <v>6.2525000000000004</v>
          </cell>
          <cell r="O5161">
            <v>2.6718999999999999</v>
          </cell>
        </row>
        <row r="5162">
          <cell r="B5162">
            <v>36316</v>
          </cell>
          <cell r="C5162" t="str">
            <v>AKASHI TAI JUMANI SAKE 72X6</v>
          </cell>
          <cell r="D5162" t="str">
            <v>AKASHI-TAI Junmai Tokubetsu Yamadanishiki</v>
          </cell>
          <cell r="E5162" t="str">
            <v>EA</v>
          </cell>
          <cell r="F5162">
            <v>6</v>
          </cell>
          <cell r="G5162" t="str">
            <v>72 cl x 6</v>
          </cell>
          <cell r="H5162" t="str">
            <v>S</v>
          </cell>
          <cell r="I5162" t="str">
            <v>Japan</v>
          </cell>
          <cell r="J5162" t="str">
            <v>Japan</v>
          </cell>
          <cell r="K5162" t="str">
            <v>Japan</v>
          </cell>
          <cell r="M5162" t="str">
            <v>Sake</v>
          </cell>
          <cell r="N5162">
            <v>16.6965</v>
          </cell>
          <cell r="O5162">
            <v>3.0779999999999998</v>
          </cell>
        </row>
        <row r="5163">
          <cell r="B5163">
            <v>20930</v>
          </cell>
          <cell r="C5163" t="str">
            <v>LES BARTAVELLES CH NEUF 75x12</v>
          </cell>
          <cell r="D5163" t="str">
            <v>Châteauneuf-du-Pape, Les Bartavelles, Jean-Luc Colombo</v>
          </cell>
          <cell r="E5163" t="str">
            <v>EA</v>
          </cell>
          <cell r="F5163">
            <v>12</v>
          </cell>
          <cell r="G5163" t="str">
            <v>75 cl x 12</v>
          </cell>
          <cell r="H5163" t="str">
            <v>U</v>
          </cell>
          <cell r="I5163" t="str">
            <v>France</v>
          </cell>
          <cell r="J5163" t="str">
            <v>France</v>
          </cell>
          <cell r="K5163" t="str">
            <v>Rhône Valley</v>
          </cell>
          <cell r="L5163" t="str">
            <v>Still Red</v>
          </cell>
          <cell r="M5163" t="str">
            <v>Estate</v>
          </cell>
          <cell r="N5163">
            <v>14.3796</v>
          </cell>
          <cell r="O5163">
            <v>2.6718999999999999</v>
          </cell>
        </row>
        <row r="5164">
          <cell r="B5164">
            <v>39760</v>
          </cell>
          <cell r="C5164" t="str">
            <v>CANSECCO BIANCO 20X24</v>
          </cell>
          <cell r="D5164" t="str">
            <v>Cansecco Bianco, Emilia-Romagna</v>
          </cell>
          <cell r="E5164" t="str">
            <v>CS</v>
          </cell>
          <cell r="F5164">
            <v>1</v>
          </cell>
          <cell r="G5164" t="str">
            <v>20 cl x 24</v>
          </cell>
          <cell r="H5164" t="str">
            <v>U</v>
          </cell>
          <cell r="I5164" t="str">
            <v>Italy</v>
          </cell>
          <cell r="J5164" t="str">
            <v>Italy</v>
          </cell>
          <cell r="K5164" t="str">
            <v>Emilia Romagna</v>
          </cell>
          <cell r="L5164" t="str">
            <v>Sparkling White</v>
          </cell>
          <cell r="M5164" t="str">
            <v>Price Fighter</v>
          </cell>
          <cell r="N5164">
            <v>25.204799999999999</v>
          </cell>
          <cell r="O5164">
            <v>14.364000000000001</v>
          </cell>
        </row>
        <row r="5165">
          <cell r="B5165">
            <v>40270</v>
          </cell>
          <cell r="C5165" t="str">
            <v>CANSECCO ROSE 20X24</v>
          </cell>
          <cell r="D5165" t="str">
            <v>Cansecco Rose, Emilia-Romagna</v>
          </cell>
          <cell r="E5165" t="str">
            <v>CS</v>
          </cell>
          <cell r="F5165">
            <v>1</v>
          </cell>
          <cell r="G5165" t="str">
            <v>20 cl x 24</v>
          </cell>
          <cell r="H5165" t="str">
            <v>U</v>
          </cell>
          <cell r="I5165" t="str">
            <v>Italy</v>
          </cell>
          <cell r="J5165" t="str">
            <v>Italy</v>
          </cell>
          <cell r="K5165" t="str">
            <v>Emilia Romagna</v>
          </cell>
          <cell r="L5165" t="str">
            <v>Sparkling Rose</v>
          </cell>
          <cell r="M5165" t="str">
            <v>Good</v>
          </cell>
          <cell r="N5165">
            <v>25.5014</v>
          </cell>
          <cell r="O5165">
            <v>14.364000000000001</v>
          </cell>
        </row>
        <row r="5166">
          <cell r="B5166">
            <v>40957</v>
          </cell>
          <cell r="C5166" t="str">
            <v>ACCADEMIA ROSE PROSECCO 75X6</v>
          </cell>
          <cell r="D5166" t="str">
            <v>Accademia Prosecco Rosé</v>
          </cell>
          <cell r="E5166" t="str">
            <v>EA</v>
          </cell>
          <cell r="F5166">
            <v>6</v>
          </cell>
          <cell r="G5166" t="str">
            <v>75 cl x 6</v>
          </cell>
          <cell r="H5166" t="str">
            <v>U</v>
          </cell>
          <cell r="I5166" t="str">
            <v>Italy</v>
          </cell>
          <cell r="J5166" t="str">
            <v>Italy</v>
          </cell>
          <cell r="K5166" t="str">
            <v>Prosecco</v>
          </cell>
          <cell r="L5166" t="str">
            <v>Sparkling Rose</v>
          </cell>
          <cell r="M5166" t="str">
            <v>Better</v>
          </cell>
          <cell r="N5166">
            <v>4.992</v>
          </cell>
          <cell r="O5166">
            <v>2.3513000000000002</v>
          </cell>
        </row>
        <row r="5167">
          <cell r="B5167">
            <v>40958</v>
          </cell>
          <cell r="C5167" t="str">
            <v>ACCADEMIA PROSECCO 75X6</v>
          </cell>
          <cell r="D5167" t="str">
            <v>Accademia Prosecco</v>
          </cell>
          <cell r="E5167" t="str">
            <v>EA</v>
          </cell>
          <cell r="F5167">
            <v>6</v>
          </cell>
          <cell r="G5167" t="str">
            <v>75 cl x 6</v>
          </cell>
          <cell r="H5167" t="str">
            <v>U</v>
          </cell>
          <cell r="I5167" t="str">
            <v>Italy</v>
          </cell>
          <cell r="J5167" t="str">
            <v>Italy</v>
          </cell>
          <cell r="K5167" t="str">
            <v>Prosecco</v>
          </cell>
          <cell r="L5167" t="str">
            <v>Sparkling White</v>
          </cell>
          <cell r="M5167" t="str">
            <v>Better</v>
          </cell>
          <cell r="N5167">
            <v>5.1527000000000003</v>
          </cell>
          <cell r="O5167">
            <v>2.3513000000000002</v>
          </cell>
        </row>
        <row r="5168">
          <cell r="B5168">
            <v>34164</v>
          </cell>
          <cell r="C5168" t="str">
            <v>ASSOBIO TINTO 75X6</v>
          </cell>
          <cell r="D5168" t="str">
            <v>Quinta dos Murças Assobio Tinto, Douro</v>
          </cell>
          <cell r="E5168" t="str">
            <v>EA</v>
          </cell>
          <cell r="F5168">
            <v>6</v>
          </cell>
          <cell r="G5168" t="str">
            <v>75 cl x 6</v>
          </cell>
          <cell r="H5168" t="str">
            <v>U</v>
          </cell>
          <cell r="I5168" t="str">
            <v>Portugal</v>
          </cell>
          <cell r="J5168" t="str">
            <v>Portugal</v>
          </cell>
          <cell r="K5168" t="str">
            <v>Douro</v>
          </cell>
          <cell r="L5168" t="str">
            <v>Still Red</v>
          </cell>
          <cell r="M5168" t="str">
            <v>Good</v>
          </cell>
          <cell r="N5168">
            <v>4.0124000000000004</v>
          </cell>
          <cell r="O5168">
            <v>2.6718999999999999</v>
          </cell>
        </row>
        <row r="5169">
          <cell r="B5169">
            <v>34165</v>
          </cell>
          <cell r="C5169" t="str">
            <v>ASSOBIO ROSE 75X6</v>
          </cell>
          <cell r="D5169" t="str">
            <v>Quinta dos Murças Assobio Rosé, Douro</v>
          </cell>
          <cell r="E5169" t="str">
            <v>EA</v>
          </cell>
          <cell r="F5169">
            <v>6</v>
          </cell>
          <cell r="G5169" t="str">
            <v>75 cl x 6</v>
          </cell>
          <cell r="H5169" t="str">
            <v>S</v>
          </cell>
          <cell r="I5169" t="str">
            <v>Portugal</v>
          </cell>
          <cell r="J5169" t="str">
            <v>Portugal</v>
          </cell>
          <cell r="K5169" t="str">
            <v>Douro</v>
          </cell>
          <cell r="L5169" t="str">
            <v>Still Red</v>
          </cell>
          <cell r="M5169" t="str">
            <v>Good</v>
          </cell>
          <cell r="N5169">
            <v>4.1494</v>
          </cell>
          <cell r="O5169">
            <v>2.6718999999999999</v>
          </cell>
        </row>
        <row r="5170">
          <cell r="B5170">
            <v>34292</v>
          </cell>
          <cell r="C5170" t="str">
            <v>ASSOBIO BRANCO 75X6</v>
          </cell>
          <cell r="D5170" t="str">
            <v>Quinta dos Murças Assobio Branco, Douro</v>
          </cell>
          <cell r="E5170" t="str">
            <v>EA</v>
          </cell>
          <cell r="F5170">
            <v>6</v>
          </cell>
          <cell r="G5170" t="str">
            <v>75 cl x 6</v>
          </cell>
          <cell r="H5170" t="str">
            <v>S</v>
          </cell>
          <cell r="I5170" t="str">
            <v>Portugal</v>
          </cell>
          <cell r="J5170" t="str">
            <v>Portugal</v>
          </cell>
          <cell r="K5170" t="str">
            <v>Douro</v>
          </cell>
          <cell r="L5170" t="str">
            <v>Still White</v>
          </cell>
          <cell r="M5170" t="str">
            <v>Good</v>
          </cell>
          <cell r="N5170">
            <v>4.0124000000000004</v>
          </cell>
          <cell r="O5170">
            <v>2.6718999999999999</v>
          </cell>
        </row>
        <row r="5171">
          <cell r="B5171">
            <v>35120</v>
          </cell>
          <cell r="C5171" t="str">
            <v>STEFAN WINTER GUTSWEIN 75X6</v>
          </cell>
          <cell r="D5171" t="str">
            <v>Weingut Winter Riesling Trocken, Rheinhessen</v>
          </cell>
          <cell r="E5171" t="str">
            <v>EA</v>
          </cell>
          <cell r="F5171">
            <v>6</v>
          </cell>
          <cell r="G5171" t="str">
            <v>75 cl x 6</v>
          </cell>
          <cell r="H5171" t="str">
            <v>S</v>
          </cell>
          <cell r="I5171" t="str">
            <v>Germany</v>
          </cell>
          <cell r="J5171" t="str">
            <v>Germany</v>
          </cell>
          <cell r="K5171" t="str">
            <v>Rheinhessen</v>
          </cell>
          <cell r="L5171" t="str">
            <v>Still White</v>
          </cell>
          <cell r="M5171" t="str">
            <v>Good</v>
          </cell>
          <cell r="N5171">
            <v>4.5255000000000001</v>
          </cell>
          <cell r="O5171">
            <v>2.6718999999999999</v>
          </cell>
        </row>
        <row r="5172">
          <cell r="B5172">
            <v>35785</v>
          </cell>
          <cell r="C5172" t="str">
            <v>WINTER SPATBURGUNDER  75X6</v>
          </cell>
          <cell r="D5172" t="str">
            <v>Weingut Winter Spätburgunder Gutswein, Rheinhessen</v>
          </cell>
          <cell r="E5172" t="str">
            <v>EA</v>
          </cell>
          <cell r="F5172">
            <v>6</v>
          </cell>
          <cell r="G5172" t="str">
            <v>75 cl x 6</v>
          </cell>
          <cell r="H5172" t="str">
            <v>U</v>
          </cell>
          <cell r="I5172" t="str">
            <v>Germany</v>
          </cell>
          <cell r="J5172" t="str">
            <v>Germany</v>
          </cell>
          <cell r="K5172" t="str">
            <v>Rheinhessen</v>
          </cell>
          <cell r="L5172" t="str">
            <v>Still Red</v>
          </cell>
          <cell r="M5172" t="str">
            <v>Better</v>
          </cell>
          <cell r="N5172">
            <v>4.5380000000000003</v>
          </cell>
          <cell r="O5172">
            <v>2.6718999999999999</v>
          </cell>
        </row>
        <row r="5173">
          <cell r="B5173">
            <v>40779</v>
          </cell>
          <cell r="C5173" t="str">
            <v>S WINTER ORSTWEIN PINOT N 75X6</v>
          </cell>
          <cell r="D5173" t="str">
            <v>Weingut Winter Ortswein Spätburgunder, Rheinhessen</v>
          </cell>
          <cell r="E5173" t="str">
            <v>EA</v>
          </cell>
          <cell r="F5173">
            <v>6</v>
          </cell>
          <cell r="G5173" t="str">
            <v>75 cl x 6</v>
          </cell>
          <cell r="H5173" t="str">
            <v>U</v>
          </cell>
          <cell r="I5173" t="str">
            <v>Germany</v>
          </cell>
          <cell r="J5173" t="str">
            <v>Germany</v>
          </cell>
          <cell r="K5173" t="str">
            <v>Rheinhessen</v>
          </cell>
          <cell r="L5173" t="str">
            <v>Still Red</v>
          </cell>
          <cell r="M5173" t="str">
            <v>Better</v>
          </cell>
          <cell r="N5173">
            <v>11.542999999999999</v>
          </cell>
          <cell r="O5173">
            <v>2.6718999999999999</v>
          </cell>
        </row>
        <row r="5174">
          <cell r="B5174">
            <v>42890</v>
          </cell>
          <cell r="C5174" t="str">
            <v>STEFAN WINTER KALKSTEIN 75X6</v>
          </cell>
          <cell r="D5174" t="str">
            <v>Weingut Winter Kalkstein Riesling, Rheinhessen</v>
          </cell>
          <cell r="E5174" t="str">
            <v>EA</v>
          </cell>
          <cell r="F5174">
            <v>6</v>
          </cell>
          <cell r="G5174" t="str">
            <v>75 cl x 6</v>
          </cell>
          <cell r="H5174" t="str">
            <v>S</v>
          </cell>
          <cell r="I5174" t="str">
            <v>Germany</v>
          </cell>
          <cell r="J5174" t="str">
            <v>Germany</v>
          </cell>
          <cell r="K5174" t="str">
            <v>Rheinhessen</v>
          </cell>
          <cell r="M5174" t="str">
            <v>Better</v>
          </cell>
          <cell r="N5174">
            <v>6.8939000000000004</v>
          </cell>
          <cell r="O5174">
            <v>2.6718999999999999</v>
          </cell>
        </row>
        <row r="5175">
          <cell r="B5175">
            <v>42891</v>
          </cell>
          <cell r="C5175" t="str">
            <v>STEFAN WINTER DITTELSH EL 75X6</v>
          </cell>
          <cell r="D5175" t="str">
            <v>Weingut Winter Dittelsheim Riesling VDP Ersten Lagen, Rheinhessen</v>
          </cell>
          <cell r="E5175" t="str">
            <v>EA</v>
          </cell>
          <cell r="F5175">
            <v>6</v>
          </cell>
          <cell r="G5175" t="str">
            <v>75 cl x 6</v>
          </cell>
          <cell r="H5175" t="str">
            <v>S</v>
          </cell>
          <cell r="I5175" t="str">
            <v>Germany</v>
          </cell>
          <cell r="J5175" t="str">
            <v>Germany</v>
          </cell>
          <cell r="K5175" t="str">
            <v>Rheinhessen</v>
          </cell>
          <cell r="M5175" t="str">
            <v>Better</v>
          </cell>
          <cell r="N5175">
            <v>9.2622999999999998</v>
          </cell>
          <cell r="O5175">
            <v>2.6718999999999999</v>
          </cell>
        </row>
        <row r="5176">
          <cell r="B5176">
            <v>28217</v>
          </cell>
          <cell r="C5176" t="str">
            <v>COLOMBO LES PINS ROSE 150X6</v>
          </cell>
          <cell r="D5176" t="str">
            <v>Jean-Luc Colombo Les Pins Couches Rosé, Méditerranée</v>
          </cell>
          <cell r="E5176" t="str">
            <v>EA</v>
          </cell>
          <cell r="F5176">
            <v>6</v>
          </cell>
          <cell r="G5176" t="str">
            <v>1.5 lt x 6</v>
          </cell>
          <cell r="H5176" t="str">
            <v>U</v>
          </cell>
          <cell r="I5176" t="str">
            <v>France</v>
          </cell>
          <cell r="J5176" t="str">
            <v>France</v>
          </cell>
          <cell r="K5176" t="str">
            <v>Provence</v>
          </cell>
          <cell r="L5176" t="str">
            <v>Still Rose</v>
          </cell>
          <cell r="M5176" t="str">
            <v>Good</v>
          </cell>
          <cell r="N5176">
            <v>7.1593</v>
          </cell>
          <cell r="O5176">
            <v>5.3437999999999999</v>
          </cell>
        </row>
        <row r="5177">
          <cell r="B5177">
            <v>39661</v>
          </cell>
          <cell r="C5177" t="str">
            <v>HEADLINER MERLOT rPET 75X6</v>
          </cell>
          <cell r="D5177" t="str">
            <v>Headliner Merlot rPET, Bulgaria</v>
          </cell>
          <cell r="E5177" t="str">
            <v>EA</v>
          </cell>
          <cell r="F5177">
            <v>6</v>
          </cell>
          <cell r="G5177" t="str">
            <v>75 cl x 6</v>
          </cell>
          <cell r="H5177" t="str">
            <v>U</v>
          </cell>
          <cell r="I5177" t="str">
            <v>Bulgaria</v>
          </cell>
          <cell r="J5177" t="str">
            <v>Bulgaria</v>
          </cell>
          <cell r="K5177" t="str">
            <v>Bulgaria</v>
          </cell>
          <cell r="L5177" t="str">
            <v>Still Red</v>
          </cell>
          <cell r="M5177" t="str">
            <v>Price Fighter</v>
          </cell>
          <cell r="N5177">
            <v>1.7211000000000001</v>
          </cell>
          <cell r="O5177">
            <v>2.6718999999999999</v>
          </cell>
        </row>
        <row r="5178">
          <cell r="B5178">
            <v>39662</v>
          </cell>
          <cell r="C5178" t="str">
            <v>HEADLINER ROSE rPET 75X6</v>
          </cell>
          <cell r="D5178" t="str">
            <v>Headliner Rosé rPET, Bulgaria</v>
          </cell>
          <cell r="E5178" t="str">
            <v>EA</v>
          </cell>
          <cell r="F5178">
            <v>6</v>
          </cell>
          <cell r="G5178" t="str">
            <v>75 cl x 6</v>
          </cell>
          <cell r="H5178" t="str">
            <v>S</v>
          </cell>
          <cell r="I5178" t="str">
            <v>Bulgaria</v>
          </cell>
          <cell r="J5178" t="str">
            <v>Bulgaria</v>
          </cell>
          <cell r="K5178" t="str">
            <v>Bulgaria</v>
          </cell>
          <cell r="L5178" t="str">
            <v>Still Rose</v>
          </cell>
          <cell r="M5178" t="str">
            <v>Price Fighter</v>
          </cell>
          <cell r="N5178">
            <v>1.7485999999999999</v>
          </cell>
          <cell r="O5178">
            <v>2.6718999999999999</v>
          </cell>
        </row>
        <row r="5179">
          <cell r="B5179">
            <v>39663</v>
          </cell>
          <cell r="C5179" t="str">
            <v>HEADLINER SAUV BLANC rPET 75X6</v>
          </cell>
          <cell r="D5179" t="str">
            <v>Headliner Sauvignon Blanc rPET, Bulgaria</v>
          </cell>
          <cell r="E5179" t="str">
            <v>EA</v>
          </cell>
          <cell r="F5179">
            <v>6</v>
          </cell>
          <cell r="G5179" t="str">
            <v>75 cl x 6</v>
          </cell>
          <cell r="H5179" t="str">
            <v>U</v>
          </cell>
          <cell r="I5179" t="str">
            <v>Bulgaria</v>
          </cell>
          <cell r="J5179" t="str">
            <v>Bulgaria</v>
          </cell>
          <cell r="K5179" t="str">
            <v>Bulgaria</v>
          </cell>
          <cell r="L5179" t="str">
            <v>Still White</v>
          </cell>
          <cell r="M5179" t="str">
            <v>Price Fighter</v>
          </cell>
          <cell r="N5179">
            <v>1.7211000000000001</v>
          </cell>
          <cell r="O5179">
            <v>2.6718999999999999</v>
          </cell>
        </row>
        <row r="5180">
          <cell r="B5180">
            <v>40753</v>
          </cell>
          <cell r="C5180" t="str">
            <v>FES HEADLINER MERLOT rPET 75X6</v>
          </cell>
          <cell r="D5180" t="str">
            <v>Headliner Merlot rPET, Bulgaria (Festival &amp; Events Only)</v>
          </cell>
          <cell r="E5180" t="str">
            <v>EA</v>
          </cell>
          <cell r="F5180">
            <v>6</v>
          </cell>
          <cell r="G5180" t="str">
            <v>75 cl x 6</v>
          </cell>
          <cell r="H5180" t="str">
            <v>U</v>
          </cell>
          <cell r="I5180" t="str">
            <v>Bulgaria</v>
          </cell>
          <cell r="J5180" t="str">
            <v>Bulgaria</v>
          </cell>
          <cell r="K5180" t="str">
            <v>Bulgaria</v>
          </cell>
          <cell r="L5180" t="str">
            <v>Still Red</v>
          </cell>
          <cell r="M5180" t="str">
            <v>Price Fighter</v>
          </cell>
          <cell r="N5180">
            <v>2.4689000000000001</v>
          </cell>
          <cell r="O5180">
            <v>2.6718999999999999</v>
          </cell>
        </row>
        <row r="5181">
          <cell r="B5181">
            <v>40754</v>
          </cell>
          <cell r="C5181" t="str">
            <v>FES HEADLINER ROSE rPET 75X6</v>
          </cell>
          <cell r="D5181" t="str">
            <v>Headliner Rosé rPET, Bulgaria (Festival &amp; Events Only)</v>
          </cell>
          <cell r="E5181" t="str">
            <v>EA</v>
          </cell>
          <cell r="F5181">
            <v>6</v>
          </cell>
          <cell r="G5181" t="str">
            <v>75 cl x 6</v>
          </cell>
          <cell r="H5181" t="str">
            <v>U</v>
          </cell>
          <cell r="I5181" t="str">
            <v>Bulgaria</v>
          </cell>
          <cell r="J5181" t="str">
            <v>Bulgaria</v>
          </cell>
          <cell r="K5181" t="str">
            <v>Bulgaria</v>
          </cell>
          <cell r="L5181" t="str">
            <v>Still Rose</v>
          </cell>
          <cell r="M5181" t="str">
            <v>Price Fighter</v>
          </cell>
          <cell r="N5181">
            <v>2.4689000000000001</v>
          </cell>
          <cell r="O5181">
            <v>2.6718999999999999</v>
          </cell>
        </row>
        <row r="5182">
          <cell r="B5182">
            <v>40755</v>
          </cell>
          <cell r="C5182" t="str">
            <v>FES HEADLINER SAUV B rPET 75X6</v>
          </cell>
          <cell r="D5182" t="str">
            <v>Headliner Sauvignon Blanc rPET, Bulgaria (Festival &amp; Events Only)</v>
          </cell>
          <cell r="E5182" t="str">
            <v>EA</v>
          </cell>
          <cell r="F5182">
            <v>6</v>
          </cell>
          <cell r="G5182" t="str">
            <v>75 cl x 6</v>
          </cell>
          <cell r="H5182" t="str">
            <v>U</v>
          </cell>
          <cell r="I5182" t="str">
            <v>Bulgaria</v>
          </cell>
          <cell r="J5182" t="str">
            <v>Bulgaria</v>
          </cell>
          <cell r="K5182" t="str">
            <v>Bulgaria</v>
          </cell>
          <cell r="L5182" t="str">
            <v>Still White</v>
          </cell>
          <cell r="M5182" t="str">
            <v>Price Fighter</v>
          </cell>
          <cell r="N5182">
            <v>2.4681000000000002</v>
          </cell>
          <cell r="O5182">
            <v>2.6718999999999999</v>
          </cell>
        </row>
        <row r="5183">
          <cell r="B5183">
            <v>40777</v>
          </cell>
          <cell r="C5183" t="str">
            <v>FES HEADLINER PG rPET 75X6</v>
          </cell>
          <cell r="D5183" t="str">
            <v>Headliner Pinot Grigio rPET, Bulgaria (Festival &amp; Events Only)</v>
          </cell>
          <cell r="E5183" t="str">
            <v>EA</v>
          </cell>
          <cell r="F5183">
            <v>6</v>
          </cell>
          <cell r="G5183" t="str">
            <v>75 cl x 6</v>
          </cell>
          <cell r="H5183" t="str">
            <v>U</v>
          </cell>
          <cell r="I5183" t="str">
            <v>Bulgaria</v>
          </cell>
          <cell r="J5183" t="str">
            <v>Bulgaria</v>
          </cell>
          <cell r="K5183" t="str">
            <v>Bulgaria</v>
          </cell>
          <cell r="M5183" t="str">
            <v>Good</v>
          </cell>
          <cell r="N5183">
            <v>2.4687000000000001</v>
          </cell>
          <cell r="O5183">
            <v>2.3513000000000002</v>
          </cell>
        </row>
        <row r="5184">
          <cell r="B5184">
            <v>34349</v>
          </cell>
          <cell r="C5184" t="str">
            <v>HEADLINER ROSE 37.5X12</v>
          </cell>
          <cell r="D5184" t="str">
            <v>Headliner Rose, Spain</v>
          </cell>
          <cell r="E5184" t="str">
            <v>EA</v>
          </cell>
          <cell r="F5184">
            <v>12</v>
          </cell>
          <cell r="G5184" t="str">
            <v>37.5 cl x 12</v>
          </cell>
          <cell r="H5184" t="str">
            <v>U</v>
          </cell>
          <cell r="I5184" t="str">
            <v>Spain</v>
          </cell>
          <cell r="J5184" t="str">
            <v>Spain</v>
          </cell>
          <cell r="K5184" t="str">
            <v>Spain</v>
          </cell>
          <cell r="L5184" t="str">
            <v>Still Rose</v>
          </cell>
          <cell r="M5184" t="str">
            <v>Price Fighter</v>
          </cell>
          <cell r="N5184">
            <v>1.0959000000000001</v>
          </cell>
          <cell r="O5184">
            <v>1.3359000000000001</v>
          </cell>
        </row>
        <row r="5185">
          <cell r="B5185">
            <v>34350</v>
          </cell>
          <cell r="C5185" t="str">
            <v>HEADLINER WHITE 37.5X12</v>
          </cell>
          <cell r="D5185" t="str">
            <v>Headliner White PET, Bulgaria</v>
          </cell>
          <cell r="E5185" t="str">
            <v>EA</v>
          </cell>
          <cell r="F5185">
            <v>12</v>
          </cell>
          <cell r="G5185" t="str">
            <v>37.5 cl x 12</v>
          </cell>
          <cell r="H5185" t="str">
            <v>U</v>
          </cell>
          <cell r="I5185" t="str">
            <v>Italy</v>
          </cell>
          <cell r="J5185" t="str">
            <v>Bulgaria</v>
          </cell>
          <cell r="K5185" t="str">
            <v>Bulgaria</v>
          </cell>
          <cell r="L5185" t="str">
            <v>Still White</v>
          </cell>
          <cell r="M5185" t="str">
            <v>Price Fighter</v>
          </cell>
          <cell r="N5185">
            <v>1.0959000000000001</v>
          </cell>
          <cell r="O5185">
            <v>1.3359000000000001</v>
          </cell>
        </row>
        <row r="5186">
          <cell r="B5186">
            <v>34351</v>
          </cell>
          <cell r="C5186" t="str">
            <v>HEADLINER RED 37.5X12</v>
          </cell>
          <cell r="D5186" t="str">
            <v>Headliner Red PET, Bulgaria</v>
          </cell>
          <cell r="E5186" t="str">
            <v>EA</v>
          </cell>
          <cell r="F5186">
            <v>12</v>
          </cell>
          <cell r="G5186" t="str">
            <v>37.5 cl x 12</v>
          </cell>
          <cell r="H5186" t="str">
            <v>U</v>
          </cell>
          <cell r="I5186" t="str">
            <v>Spain</v>
          </cell>
          <cell r="J5186" t="str">
            <v>Bulgaria</v>
          </cell>
          <cell r="K5186" t="str">
            <v>Bulgaria</v>
          </cell>
          <cell r="L5186" t="str">
            <v>Still White</v>
          </cell>
          <cell r="M5186" t="str">
            <v>Price Fighter</v>
          </cell>
          <cell r="N5186">
            <v>1.0959000000000001</v>
          </cell>
          <cell r="O5186">
            <v>1.3359000000000001</v>
          </cell>
        </row>
        <row r="5187">
          <cell r="B5187">
            <v>38608</v>
          </cell>
          <cell r="C5187" t="str">
            <v>APPLAUSE WHITE 37.5X12</v>
          </cell>
          <cell r="D5187" t="str">
            <v>Applause White PET</v>
          </cell>
          <cell r="E5187" t="str">
            <v>EA</v>
          </cell>
          <cell r="F5187">
            <v>12</v>
          </cell>
          <cell r="G5187" t="str">
            <v>37.5 cl x 12</v>
          </cell>
          <cell r="H5187" t="str">
            <v>U</v>
          </cell>
          <cell r="I5187" t="str">
            <v>Bulgaria</v>
          </cell>
          <cell r="J5187" t="str">
            <v>Bulgaria</v>
          </cell>
          <cell r="K5187" t="str">
            <v>Bulgaria</v>
          </cell>
          <cell r="L5187" t="str">
            <v>Still White</v>
          </cell>
          <cell r="M5187" t="str">
            <v>Price Fighter</v>
          </cell>
          <cell r="N5187">
            <v>1.0959000000000001</v>
          </cell>
          <cell r="O5187">
            <v>1.3359000000000001</v>
          </cell>
        </row>
        <row r="5188">
          <cell r="B5188">
            <v>40778</v>
          </cell>
          <cell r="C5188" t="str">
            <v>FES HEADLINER PG rPET 37.5X12</v>
          </cell>
          <cell r="D5188" t="str">
            <v>Headliner Pinot Grigio rPET, Bulgaria (Festival &amp; Events Only)</v>
          </cell>
          <cell r="E5188" t="str">
            <v>EA</v>
          </cell>
          <cell r="F5188">
            <v>12</v>
          </cell>
          <cell r="G5188" t="str">
            <v>37.5 cl x 12</v>
          </cell>
          <cell r="H5188" t="str">
            <v>U</v>
          </cell>
          <cell r="I5188" t="str">
            <v>Bulgaria</v>
          </cell>
          <cell r="J5188" t="str">
            <v>Bulgaria</v>
          </cell>
          <cell r="K5188" t="str">
            <v>Bulgaria</v>
          </cell>
          <cell r="L5188" t="str">
            <v>Still White</v>
          </cell>
          <cell r="M5188" t="str">
            <v>Good</v>
          </cell>
          <cell r="N5188">
            <v>1.4443999999999999</v>
          </cell>
          <cell r="O5188">
            <v>1.1756</v>
          </cell>
        </row>
        <row r="5189">
          <cell r="B5189">
            <v>39664</v>
          </cell>
          <cell r="C5189" t="str">
            <v>HEADLINER MERLOT rPET 37.5X12</v>
          </cell>
          <cell r="D5189" t="str">
            <v>Headliner Merlot rPET, Bulgaria</v>
          </cell>
          <cell r="E5189" t="str">
            <v>EA</v>
          </cell>
          <cell r="F5189">
            <v>12</v>
          </cell>
          <cell r="G5189" t="str">
            <v>375 ml x 12</v>
          </cell>
          <cell r="H5189" t="str">
            <v>U</v>
          </cell>
          <cell r="I5189" t="str">
            <v>Bulgaria</v>
          </cell>
          <cell r="J5189" t="str">
            <v>Bulgaria</v>
          </cell>
          <cell r="K5189" t="str">
            <v>Bulgaria</v>
          </cell>
          <cell r="L5189" t="str">
            <v>Still Red</v>
          </cell>
          <cell r="M5189" t="str">
            <v>Price Fighter</v>
          </cell>
          <cell r="N5189">
            <v>1.1455</v>
          </cell>
          <cell r="O5189">
            <v>1.3359000000000001</v>
          </cell>
        </row>
        <row r="5190">
          <cell r="B5190">
            <v>39665</v>
          </cell>
          <cell r="C5190" t="str">
            <v>HEADLINER ROSE rPET 37.5X12</v>
          </cell>
          <cell r="D5190" t="str">
            <v>Headliner Rosé rPET, Bulgaria</v>
          </cell>
          <cell r="E5190" t="str">
            <v>EA</v>
          </cell>
          <cell r="F5190">
            <v>12</v>
          </cell>
          <cell r="G5190" t="str">
            <v>375 ml x 12</v>
          </cell>
          <cell r="H5190" t="str">
            <v>U</v>
          </cell>
          <cell r="I5190" t="str">
            <v>Bulgaria</v>
          </cell>
          <cell r="J5190" t="str">
            <v>Bulgaria</v>
          </cell>
          <cell r="K5190" t="str">
            <v>Bulgaria</v>
          </cell>
          <cell r="L5190" t="str">
            <v>Still Rose</v>
          </cell>
          <cell r="M5190" t="str">
            <v>Price Fighter</v>
          </cell>
          <cell r="N5190">
            <v>1.1455</v>
          </cell>
          <cell r="O5190">
            <v>1.3359000000000001</v>
          </cell>
        </row>
        <row r="5191">
          <cell r="B5191">
            <v>39666</v>
          </cell>
          <cell r="C5191" t="str">
            <v>HEADLINER SAUV rPET 37.5X12</v>
          </cell>
          <cell r="D5191" t="str">
            <v>Headliner Sauvignon Blanc rPET, Bulgaria</v>
          </cell>
          <cell r="E5191" t="str">
            <v>EA</v>
          </cell>
          <cell r="F5191">
            <v>12</v>
          </cell>
          <cell r="G5191" t="str">
            <v>375 ml x 12</v>
          </cell>
          <cell r="H5191" t="str">
            <v>U</v>
          </cell>
          <cell r="I5191" t="str">
            <v>Bulgaria</v>
          </cell>
          <cell r="J5191" t="str">
            <v>Bulgaria</v>
          </cell>
          <cell r="K5191" t="str">
            <v>Bulgaria</v>
          </cell>
          <cell r="L5191" t="str">
            <v>Still White</v>
          </cell>
          <cell r="M5191" t="str">
            <v>Price Fighter</v>
          </cell>
          <cell r="N5191">
            <v>1.1455</v>
          </cell>
          <cell r="O5191">
            <v>1.3359000000000001</v>
          </cell>
        </row>
        <row r="5192">
          <cell r="B5192">
            <v>40756</v>
          </cell>
          <cell r="C5192" t="str">
            <v>FES HEADLINER MER rPET 37.5X12</v>
          </cell>
          <cell r="D5192" t="str">
            <v>Headliner Merlot rPET, Bulgaria (Festival &amp; Events Only)</v>
          </cell>
          <cell r="E5192" t="str">
            <v>EA</v>
          </cell>
          <cell r="F5192">
            <v>12</v>
          </cell>
          <cell r="G5192" t="str">
            <v>375 ml x 12</v>
          </cell>
          <cell r="H5192" t="str">
            <v>U</v>
          </cell>
          <cell r="I5192" t="str">
            <v>Bulgaria</v>
          </cell>
          <cell r="J5192" t="str">
            <v>Bulgaria</v>
          </cell>
          <cell r="K5192" t="str">
            <v>Bulgaria</v>
          </cell>
          <cell r="L5192" t="str">
            <v>Still Red</v>
          </cell>
          <cell r="M5192" t="str">
            <v>Price Fighter</v>
          </cell>
          <cell r="N5192">
            <v>1.4440999999999999</v>
          </cell>
          <cell r="O5192">
            <v>1.3359000000000001</v>
          </cell>
        </row>
        <row r="5193">
          <cell r="B5193">
            <v>40757</v>
          </cell>
          <cell r="C5193" t="str">
            <v>FES HEADLINER ROSE rPET37.5X12</v>
          </cell>
          <cell r="D5193" t="str">
            <v>Headliner Rosé rPET, Bulgaria (Festival &amp; Events Only)</v>
          </cell>
          <cell r="E5193" t="str">
            <v>EA</v>
          </cell>
          <cell r="F5193">
            <v>12</v>
          </cell>
          <cell r="G5193" t="str">
            <v>375 ml x 12</v>
          </cell>
          <cell r="H5193" t="str">
            <v>U</v>
          </cell>
          <cell r="I5193" t="str">
            <v>Bulgaria</v>
          </cell>
          <cell r="J5193" t="str">
            <v>Bulgaria</v>
          </cell>
          <cell r="K5193" t="str">
            <v>Bulgaria</v>
          </cell>
          <cell r="L5193" t="str">
            <v>Still Rose</v>
          </cell>
          <cell r="M5193" t="str">
            <v>Price Fighter</v>
          </cell>
          <cell r="N5193">
            <v>1.4440999999999999</v>
          </cell>
          <cell r="O5193">
            <v>1.3359000000000001</v>
          </cell>
        </row>
        <row r="5194">
          <cell r="B5194">
            <v>40758</v>
          </cell>
          <cell r="C5194" t="str">
            <v>FES HEADLINER SAUV rPET37.5X12</v>
          </cell>
          <cell r="D5194" t="str">
            <v>Headliner Sauvignon Blanc rPET, Bulgaria (Festival &amp; Events Only)</v>
          </cell>
          <cell r="E5194" t="str">
            <v>EA</v>
          </cell>
          <cell r="F5194">
            <v>12</v>
          </cell>
          <cell r="G5194" t="str">
            <v>375 ml x 12</v>
          </cell>
          <cell r="H5194" t="str">
            <v>U</v>
          </cell>
          <cell r="I5194" t="str">
            <v>Bulgaria</v>
          </cell>
          <cell r="J5194" t="str">
            <v>Bulgaria</v>
          </cell>
          <cell r="K5194" t="str">
            <v>Bulgaria</v>
          </cell>
          <cell r="L5194" t="str">
            <v>Still White</v>
          </cell>
          <cell r="M5194" t="str">
            <v>Price Fighter</v>
          </cell>
          <cell r="N5194">
            <v>1.4440999999999999</v>
          </cell>
          <cell r="O5194">
            <v>1.3359000000000001</v>
          </cell>
        </row>
        <row r="5195">
          <cell r="B5195">
            <v>35118</v>
          </cell>
          <cell r="C5195" t="str">
            <v>STEFAN WINTER KLOPPBERG 75X6</v>
          </cell>
          <cell r="D5195" t="str">
            <v>Weingut Winter Kloppberg Riesling, Rheinhessen</v>
          </cell>
          <cell r="E5195" t="str">
            <v>EA</v>
          </cell>
          <cell r="F5195">
            <v>6</v>
          </cell>
          <cell r="G5195" t="str">
            <v>75 cl x 6</v>
          </cell>
          <cell r="H5195" t="str">
            <v>U</v>
          </cell>
          <cell r="I5195" t="str">
            <v>Germany</v>
          </cell>
          <cell r="J5195" t="str">
            <v>Germany</v>
          </cell>
          <cell r="K5195" t="str">
            <v>Rheinhessen</v>
          </cell>
          <cell r="L5195" t="str">
            <v>Still White</v>
          </cell>
          <cell r="M5195" t="str">
            <v>Best</v>
          </cell>
          <cell r="N5195">
            <v>15.0518</v>
          </cell>
          <cell r="O5195">
            <v>2.6718999999999999</v>
          </cell>
        </row>
        <row r="5196">
          <cell r="B5196">
            <v>34543</v>
          </cell>
          <cell r="C5196" t="str">
            <v>VILLA MARIA LIGHTER SAUV 75x6</v>
          </cell>
          <cell r="D5196" t="str">
            <v>Villa Maria Lighter Sauvignon Blanc, Marlborough</v>
          </cell>
          <cell r="E5196" t="str">
            <v>EA</v>
          </cell>
          <cell r="F5196">
            <v>6</v>
          </cell>
          <cell r="G5196" t="str">
            <v>75 cl x 6</v>
          </cell>
          <cell r="H5196" t="str">
            <v>U</v>
          </cell>
          <cell r="I5196" t="str">
            <v>New Zealand</v>
          </cell>
          <cell r="J5196" t="str">
            <v>New Zealand</v>
          </cell>
          <cell r="K5196" t="str">
            <v>Marlborough</v>
          </cell>
          <cell r="L5196" t="str">
            <v>Still White</v>
          </cell>
          <cell r="M5196" t="str">
            <v>Good</v>
          </cell>
          <cell r="N5196">
            <v>4.2774000000000001</v>
          </cell>
          <cell r="O5196">
            <v>1.9238</v>
          </cell>
        </row>
        <row r="5197">
          <cell r="B5197">
            <v>39898</v>
          </cell>
          <cell r="C5197" t="str">
            <v>KUMALA KOLOURS CHENIN 75X6</v>
          </cell>
          <cell r="D5197" t="str">
            <v>Kumala 'Kolours' Chenin Blanc, Western Cape</v>
          </cell>
          <cell r="E5197" t="str">
            <v>EA</v>
          </cell>
          <cell r="F5197">
            <v>6</v>
          </cell>
          <cell r="G5197" t="str">
            <v>75 cl x 6</v>
          </cell>
          <cell r="H5197" t="str">
            <v>U</v>
          </cell>
          <cell r="I5197" t="str">
            <v>South Africa</v>
          </cell>
          <cell r="J5197" t="str">
            <v>South Africa</v>
          </cell>
          <cell r="K5197" t="str">
            <v>Western Cape</v>
          </cell>
          <cell r="L5197" t="str">
            <v>Still White</v>
          </cell>
          <cell r="M5197" t="str">
            <v>Price Fighter</v>
          </cell>
          <cell r="N5197">
            <v>1.5182</v>
          </cell>
          <cell r="O5197">
            <v>2.6718999999999999</v>
          </cell>
        </row>
        <row r="5198">
          <cell r="B5198">
            <v>39899</v>
          </cell>
          <cell r="C5198" t="str">
            <v>KUMALA KOLOURS PINOTAGE 75X6</v>
          </cell>
          <cell r="D5198" t="str">
            <v>Kumala 'Kolours' Pinotage, Western Cape</v>
          </cell>
          <cell r="E5198" t="str">
            <v>EA</v>
          </cell>
          <cell r="F5198">
            <v>6</v>
          </cell>
          <cell r="G5198" t="str">
            <v>75 cl x 6</v>
          </cell>
          <cell r="H5198" t="str">
            <v>U</v>
          </cell>
          <cell r="I5198" t="str">
            <v>South Africa</v>
          </cell>
          <cell r="J5198" t="str">
            <v>South Africa</v>
          </cell>
          <cell r="K5198" t="str">
            <v>Western Cape</v>
          </cell>
          <cell r="L5198" t="str">
            <v>Still White</v>
          </cell>
          <cell r="M5198" t="str">
            <v>Price Fighter</v>
          </cell>
          <cell r="N5198">
            <v>1.5182</v>
          </cell>
          <cell r="O5198">
            <v>2.6718999999999999</v>
          </cell>
        </row>
        <row r="5199">
          <cell r="B5199">
            <v>38412</v>
          </cell>
          <cell r="C5199" t="str">
            <v>AIX PROVENCE ROSE 15LX1</v>
          </cell>
          <cell r="D5199" t="str">
            <v>Côtes de Provence Rosé, AIX</v>
          </cell>
          <cell r="E5199" t="str">
            <v>CS</v>
          </cell>
          <cell r="F5199">
            <v>1</v>
          </cell>
          <cell r="G5199" t="str">
            <v>15 lt x 1</v>
          </cell>
          <cell r="H5199" t="str">
            <v>U</v>
          </cell>
          <cell r="I5199" t="str">
            <v>France</v>
          </cell>
          <cell r="J5199" t="str">
            <v>France</v>
          </cell>
          <cell r="K5199" t="str">
            <v>Provence</v>
          </cell>
          <cell r="L5199" t="str">
            <v>Still Rose</v>
          </cell>
          <cell r="M5199" t="str">
            <v>Better</v>
          </cell>
          <cell r="N5199">
            <v>362.54250000000002</v>
          </cell>
          <cell r="O5199">
            <v>53.4375</v>
          </cell>
        </row>
        <row r="5200">
          <cell r="B5200">
            <v>38411</v>
          </cell>
          <cell r="C5200" t="str">
            <v>AIX PROVENCE ROSE 6LX1</v>
          </cell>
          <cell r="D5200" t="str">
            <v>Côtes de Provence Rosé, AIX</v>
          </cell>
          <cell r="E5200" t="str">
            <v>CS</v>
          </cell>
          <cell r="F5200">
            <v>1</v>
          </cell>
          <cell r="G5200" t="str">
            <v>6 lt x 1</v>
          </cell>
          <cell r="H5200" t="str">
            <v>U</v>
          </cell>
          <cell r="I5200" t="str">
            <v>France</v>
          </cell>
          <cell r="J5200" t="str">
            <v>France</v>
          </cell>
          <cell r="K5200" t="str">
            <v>Provence</v>
          </cell>
          <cell r="L5200" t="str">
            <v>Still Rose</v>
          </cell>
          <cell r="M5200" t="str">
            <v>Better</v>
          </cell>
          <cell r="N5200">
            <v>116.4258</v>
          </cell>
          <cell r="O5200">
            <v>21.375</v>
          </cell>
        </row>
        <row r="5201">
          <cell r="B5201">
            <v>40481</v>
          </cell>
          <cell r="C5201" t="str">
            <v>HAYCOCK PROSEC EX DRY 75x6</v>
          </cell>
          <cell r="D5201" t="str">
            <v>Haycock Manor Spumante Prosecco Doc Extra Dry</v>
          </cell>
          <cell r="E5201" t="str">
            <v>EA</v>
          </cell>
          <cell r="F5201">
            <v>6</v>
          </cell>
          <cell r="G5201" t="str">
            <v>75 cl x 6</v>
          </cell>
          <cell r="H5201" t="str">
            <v>U</v>
          </cell>
          <cell r="I5201" t="str">
            <v>Italy</v>
          </cell>
          <cell r="J5201" t="str">
            <v>Italy</v>
          </cell>
          <cell r="K5201" t="str">
            <v>Friuli-Venezia Giulia</v>
          </cell>
          <cell r="M5201" t="str">
            <v>Price Fighter</v>
          </cell>
          <cell r="N5201">
            <v>3.9946999999999999</v>
          </cell>
          <cell r="O5201">
            <v>2.6718999999999999</v>
          </cell>
        </row>
        <row r="5202">
          <cell r="B5202">
            <v>75111</v>
          </cell>
          <cell r="C5202" t="str">
            <v>CH LA CONSEILLANTE 11 75X12</v>
          </cell>
          <cell r="D5202" t="str">
            <v>Chateau La Conseillante 2011</v>
          </cell>
          <cell r="E5202" t="str">
            <v>EA</v>
          </cell>
          <cell r="F5202">
            <v>12</v>
          </cell>
          <cell r="G5202" t="str">
            <v>75 cl x 12</v>
          </cell>
          <cell r="H5202" t="str">
            <v>U</v>
          </cell>
          <cell r="I5202" t="str">
            <v>France</v>
          </cell>
          <cell r="J5202" t="str">
            <v>France</v>
          </cell>
          <cell r="K5202" t="str">
            <v>Bordeaux</v>
          </cell>
          <cell r="M5202" t="str">
            <v>Fine Wine</v>
          </cell>
          <cell r="N5202">
            <v>68.398399999999995</v>
          </cell>
          <cell r="O5202">
            <v>2.6718999999999999</v>
          </cell>
        </row>
        <row r="5203">
          <cell r="B5203">
            <v>41801</v>
          </cell>
          <cell r="C5203" t="str">
            <v>FW VIK 15 75x6</v>
          </cell>
          <cell r="D5203" t="str">
            <v>VIK Millahue Valley Colchagua 2015</v>
          </cell>
          <cell r="E5203" t="str">
            <v>EA</v>
          </cell>
          <cell r="F5203">
            <v>6</v>
          </cell>
          <cell r="G5203" t="str">
            <v>75 cl x 6</v>
          </cell>
          <cell r="H5203" t="str">
            <v>S</v>
          </cell>
          <cell r="I5203" t="str">
            <v>Chile</v>
          </cell>
          <cell r="J5203" t="str">
            <v>Chile</v>
          </cell>
          <cell r="K5203" t="str">
            <v>Colchagua Valley</v>
          </cell>
          <cell r="L5203" t="str">
            <v>Still Red</v>
          </cell>
          <cell r="M5203" t="str">
            <v>Fine Wine</v>
          </cell>
          <cell r="N5203">
            <v>57.816600000000001</v>
          </cell>
          <cell r="O5203">
            <v>2.6718999999999999</v>
          </cell>
        </row>
        <row r="5204">
          <cell r="B5204">
            <v>41811</v>
          </cell>
          <cell r="C5204" t="str">
            <v>FW MILLA CALA 18 75x6</v>
          </cell>
          <cell r="D5204" t="str">
            <v>Milla Cala</v>
          </cell>
          <cell r="E5204" t="str">
            <v>EA</v>
          </cell>
          <cell r="F5204">
            <v>6</v>
          </cell>
          <cell r="G5204" t="str">
            <v>75 cl x 6</v>
          </cell>
          <cell r="H5204" t="str">
            <v>S</v>
          </cell>
          <cell r="I5204" t="str">
            <v>Chile</v>
          </cell>
          <cell r="J5204" t="str">
            <v>Chile</v>
          </cell>
          <cell r="K5204" t="str">
            <v>Colchagua Valley</v>
          </cell>
          <cell r="M5204" t="str">
            <v>Best</v>
          </cell>
          <cell r="N5204">
            <v>14.374000000000001</v>
          </cell>
          <cell r="O5204">
            <v>2.6718999999999999</v>
          </cell>
        </row>
        <row r="5205">
          <cell r="B5205">
            <v>44562</v>
          </cell>
          <cell r="C5205" t="str">
            <v>FW VIK LA PIU BELLE RD 21 75X6</v>
          </cell>
          <cell r="D5205" t="str">
            <v>VIK La Piu Belle Carmenere 2021, Cachapoal</v>
          </cell>
          <cell r="E5205" t="str">
            <v>EA</v>
          </cell>
          <cell r="F5205">
            <v>6</v>
          </cell>
          <cell r="G5205" t="str">
            <v>75 cl x 6</v>
          </cell>
          <cell r="H5205" t="str">
            <v>S</v>
          </cell>
          <cell r="I5205" t="str">
            <v>Chile</v>
          </cell>
          <cell r="J5205" t="str">
            <v>Chile</v>
          </cell>
          <cell r="K5205" t="str">
            <v>Chile</v>
          </cell>
          <cell r="L5205" t="str">
            <v>Still Red</v>
          </cell>
          <cell r="M5205" t="str">
            <v>Fine Wine</v>
          </cell>
          <cell r="N5205">
            <v>26.6691</v>
          </cell>
          <cell r="O5205">
            <v>2.6718999999999999</v>
          </cell>
        </row>
        <row r="5206">
          <cell r="B5206">
            <v>44564</v>
          </cell>
          <cell r="C5206" t="str">
            <v>VIK LA PIU BELLE ROSE 23 75X6</v>
          </cell>
          <cell r="D5206" t="str">
            <v>VIK La Pui Belle Rosé 2023, Cachapoal</v>
          </cell>
          <cell r="E5206" t="str">
            <v>EA</v>
          </cell>
          <cell r="F5206">
            <v>6</v>
          </cell>
          <cell r="G5206" t="str">
            <v>75 cl x 6</v>
          </cell>
          <cell r="H5206" t="str">
            <v>S</v>
          </cell>
          <cell r="I5206" t="str">
            <v>Chile</v>
          </cell>
          <cell r="J5206" t="str">
            <v>Chile</v>
          </cell>
          <cell r="K5206" t="str">
            <v>Chile</v>
          </cell>
          <cell r="L5206" t="str">
            <v>Still Red</v>
          </cell>
          <cell r="M5206" t="str">
            <v>Better</v>
          </cell>
          <cell r="N5206">
            <v>6.9969999999999999</v>
          </cell>
          <cell r="O5206">
            <v>2.6718999999999999</v>
          </cell>
        </row>
        <row r="5207">
          <cell r="B5207">
            <v>44700</v>
          </cell>
          <cell r="C5207" t="str">
            <v>VIK A CAB SAUVINGON 75X6</v>
          </cell>
          <cell r="D5207" t="str">
            <v>VIK A Cabernet Sauvignon, Cachapoal</v>
          </cell>
          <cell r="E5207" t="str">
            <v>EA</v>
          </cell>
          <cell r="F5207">
            <v>6</v>
          </cell>
          <cell r="G5207" t="str">
            <v>75 cl x 6</v>
          </cell>
          <cell r="H5207" t="str">
            <v>S</v>
          </cell>
          <cell r="I5207" t="str">
            <v>Chile</v>
          </cell>
          <cell r="J5207" t="str">
            <v>Chile</v>
          </cell>
          <cell r="L5207" t="str">
            <v>Still Red</v>
          </cell>
          <cell r="M5207" t="str">
            <v>Better</v>
          </cell>
          <cell r="N5207">
            <v>7.0869999999999997</v>
          </cell>
          <cell r="O5207">
            <v>2.6718999999999999</v>
          </cell>
        </row>
        <row r="5208">
          <cell r="B5208">
            <v>38977</v>
          </cell>
          <cell r="C5208" t="str">
            <v>SASSICAIA 2010 75X12</v>
          </cell>
          <cell r="D5208" t="str">
            <v>Sassicaia 2010</v>
          </cell>
          <cell r="E5208" t="str">
            <v>EA</v>
          </cell>
          <cell r="F5208">
            <v>12</v>
          </cell>
          <cell r="G5208" t="str">
            <v>75 cl x 12</v>
          </cell>
          <cell r="H5208" t="str">
            <v>U</v>
          </cell>
          <cell r="I5208" t="str">
            <v>Italy</v>
          </cell>
          <cell r="J5208" t="str">
            <v>Italy</v>
          </cell>
          <cell r="K5208" t="str">
            <v>Toscana</v>
          </cell>
          <cell r="L5208" t="str">
            <v>Still Red</v>
          </cell>
          <cell r="M5208" t="str">
            <v>Best</v>
          </cell>
          <cell r="N5208">
            <v>145.1241</v>
          </cell>
          <cell r="O5208">
            <v>2.6718999999999999</v>
          </cell>
        </row>
        <row r="5209">
          <cell r="B5209">
            <v>38784</v>
          </cell>
          <cell r="C5209" t="str">
            <v>SASSICAIA 2010 6X75</v>
          </cell>
          <cell r="D5209" t="str">
            <v>Sassicaia 2010</v>
          </cell>
          <cell r="E5209" t="str">
            <v>EA</v>
          </cell>
          <cell r="F5209">
            <v>6</v>
          </cell>
          <cell r="G5209" t="str">
            <v>75 cl x 6</v>
          </cell>
          <cell r="H5209" t="str">
            <v>U</v>
          </cell>
          <cell r="I5209" t="str">
            <v>Italy</v>
          </cell>
          <cell r="J5209" t="str">
            <v>Italy</v>
          </cell>
          <cell r="K5209" t="str">
            <v>Toscana</v>
          </cell>
          <cell r="L5209" t="str">
            <v>Still Red</v>
          </cell>
          <cell r="M5209" t="str">
            <v>Best</v>
          </cell>
          <cell r="N5209">
            <v>145.1968</v>
          </cell>
          <cell r="O5209">
            <v>2.6718999999999999</v>
          </cell>
        </row>
        <row r="5210">
          <cell r="B5210">
            <v>40897</v>
          </cell>
          <cell r="C5210" t="str">
            <v>DICEY PINOT NOIR 75X6</v>
          </cell>
          <cell r="D5210" t="str">
            <v>Dicey Pinot Noir, Central Otago</v>
          </cell>
          <cell r="E5210" t="str">
            <v>EA</v>
          </cell>
          <cell r="F5210">
            <v>6</v>
          </cell>
          <cell r="G5210" t="str">
            <v>75 cl x 6</v>
          </cell>
          <cell r="H5210" t="str">
            <v>S</v>
          </cell>
          <cell r="I5210" t="str">
            <v>New Zealand</v>
          </cell>
          <cell r="J5210" t="str">
            <v>New Zealand</v>
          </cell>
          <cell r="K5210" t="str">
            <v>Central Otago</v>
          </cell>
          <cell r="L5210" t="str">
            <v>Still Red</v>
          </cell>
          <cell r="M5210" t="str">
            <v>Better</v>
          </cell>
          <cell r="N5210">
            <v>9.9458000000000002</v>
          </cell>
          <cell r="O5210">
            <v>2.6718999999999999</v>
          </cell>
        </row>
        <row r="5211">
          <cell r="B5211">
            <v>46362</v>
          </cell>
          <cell r="C5211" t="str">
            <v>DICEY PINOT GRIS 75X6</v>
          </cell>
          <cell r="D5211" t="str">
            <v>Dicey Pinot Gris, Bannockburn, Central Otago</v>
          </cell>
          <cell r="E5211" t="str">
            <v>EA</v>
          </cell>
          <cell r="F5211">
            <v>6</v>
          </cell>
          <cell r="G5211" t="str">
            <v>75 cl x 6</v>
          </cell>
          <cell r="H5211" t="str">
            <v>S</v>
          </cell>
          <cell r="I5211" t="str">
            <v>New Zealand</v>
          </cell>
          <cell r="J5211" t="str">
            <v>New Zealand</v>
          </cell>
          <cell r="K5211" t="str">
            <v>Central Otago</v>
          </cell>
          <cell r="L5211" t="str">
            <v>Still White</v>
          </cell>
          <cell r="M5211" t="str">
            <v>Better</v>
          </cell>
          <cell r="N5211">
            <v>6.3628999999999998</v>
          </cell>
          <cell r="O5211">
            <v>2.6718999999999999</v>
          </cell>
        </row>
        <row r="5212">
          <cell r="B5212">
            <v>35112</v>
          </cell>
          <cell r="C5212" t="str">
            <v>XYZIN ZINFANDEL 75X6</v>
          </cell>
          <cell r="D5212" t="str">
            <v>XYZin Zinfandel, California</v>
          </cell>
          <cell r="E5212" t="str">
            <v>EA</v>
          </cell>
          <cell r="F5212">
            <v>6</v>
          </cell>
          <cell r="G5212" t="str">
            <v>75 cl x 6</v>
          </cell>
          <cell r="H5212" t="str">
            <v>U</v>
          </cell>
          <cell r="I5212" t="str">
            <v>United States</v>
          </cell>
          <cell r="J5212" t="str">
            <v>USA</v>
          </cell>
          <cell r="K5212" t="str">
            <v>California</v>
          </cell>
          <cell r="L5212" t="str">
            <v>Still Red</v>
          </cell>
          <cell r="M5212" t="str">
            <v>Good</v>
          </cell>
          <cell r="N5212">
            <v>2.98</v>
          </cell>
          <cell r="O5212">
            <v>2.6718999999999999</v>
          </cell>
        </row>
        <row r="5213">
          <cell r="B5213">
            <v>39144</v>
          </cell>
          <cell r="C5213" t="str">
            <v>FW SANTA RITA BOUGAINVILL 75X6</v>
          </cell>
          <cell r="D5213" t="str">
            <v>Santa Rita Bougainville, Maipo</v>
          </cell>
          <cell r="E5213" t="str">
            <v>EA</v>
          </cell>
          <cell r="F5213">
            <v>6</v>
          </cell>
          <cell r="G5213" t="str">
            <v>75 cl x 6</v>
          </cell>
          <cell r="H5213" t="str">
            <v>S</v>
          </cell>
          <cell r="I5213" t="str">
            <v>Chile</v>
          </cell>
          <cell r="J5213" t="str">
            <v>Chile</v>
          </cell>
          <cell r="K5213" t="str">
            <v>Maipo Valley</v>
          </cell>
          <cell r="L5213" t="str">
            <v>Still Red</v>
          </cell>
          <cell r="M5213" t="str">
            <v>Best</v>
          </cell>
          <cell r="N5213">
            <v>25.439599999999999</v>
          </cell>
          <cell r="O5213">
            <v>2.6718999999999999</v>
          </cell>
        </row>
        <row r="5214">
          <cell r="B5214">
            <v>41159</v>
          </cell>
          <cell r="C5214" t="str">
            <v>FW PIO CESARE BAROLO 2017 75X6</v>
          </cell>
          <cell r="D5214" t="str">
            <v>Pio Cesare Barolo 2017</v>
          </cell>
          <cell r="E5214" t="str">
            <v>EA</v>
          </cell>
          <cell r="F5214">
            <v>6</v>
          </cell>
          <cell r="G5214" t="str">
            <v>75 cl x 6</v>
          </cell>
          <cell r="H5214" t="str">
            <v>U</v>
          </cell>
          <cell r="I5214" t="str">
            <v>Italy</v>
          </cell>
          <cell r="J5214" t="str">
            <v>Italy</v>
          </cell>
          <cell r="K5214" t="str">
            <v>Campania</v>
          </cell>
          <cell r="L5214" t="str">
            <v>Still Red</v>
          </cell>
          <cell r="M5214" t="str">
            <v>Fine Wine</v>
          </cell>
          <cell r="N5214">
            <v>35.117699999999999</v>
          </cell>
          <cell r="O5214">
            <v>2.6718999999999999</v>
          </cell>
        </row>
        <row r="5215">
          <cell r="B5215">
            <v>46720</v>
          </cell>
          <cell r="C5215" t="str">
            <v>FW PIO CESARE BAROLO 2019 75X6</v>
          </cell>
          <cell r="D5215" t="str">
            <v>Pio Cesare Barolo 2019</v>
          </cell>
          <cell r="E5215" t="str">
            <v>EA</v>
          </cell>
          <cell r="F5215">
            <v>6</v>
          </cell>
          <cell r="G5215" t="str">
            <v>75 cl x 6</v>
          </cell>
          <cell r="H5215" t="str">
            <v>S</v>
          </cell>
          <cell r="I5215" t="str">
            <v>Italy</v>
          </cell>
          <cell r="J5215" t="str">
            <v>Italy</v>
          </cell>
          <cell r="K5215" t="str">
            <v>Campania</v>
          </cell>
          <cell r="L5215" t="str">
            <v>Still Red</v>
          </cell>
          <cell r="M5215" t="str">
            <v>Fine Wine</v>
          </cell>
          <cell r="N5215">
            <v>35.117699999999999</v>
          </cell>
          <cell r="O5215">
            <v>2.6718999999999999</v>
          </cell>
        </row>
        <row r="5216">
          <cell r="B5216">
            <v>39145</v>
          </cell>
          <cell r="C5216" t="str">
            <v>FW SANTA RITA PEWEN 75X6</v>
          </cell>
          <cell r="D5216" t="str">
            <v>Santa Rita Pewen, Maipo</v>
          </cell>
          <cell r="E5216" t="str">
            <v>EA</v>
          </cell>
          <cell r="F5216">
            <v>6</v>
          </cell>
          <cell r="G5216" t="str">
            <v>75 cl x 6</v>
          </cell>
          <cell r="H5216" t="str">
            <v>S</v>
          </cell>
          <cell r="I5216" t="str">
            <v>Chile</v>
          </cell>
          <cell r="J5216" t="str">
            <v>Chile</v>
          </cell>
          <cell r="K5216" t="str">
            <v>Apalta</v>
          </cell>
          <cell r="L5216" t="str">
            <v>Still Red</v>
          </cell>
          <cell r="M5216" t="str">
            <v>Best</v>
          </cell>
          <cell r="N5216">
            <v>25.439599999999999</v>
          </cell>
          <cell r="O5216">
            <v>2.6718999999999999</v>
          </cell>
        </row>
        <row r="5217">
          <cell r="B5217">
            <v>44124</v>
          </cell>
          <cell r="C5217" t="str">
            <v>EL BANDARRA AL FRESCO 1LX6</v>
          </cell>
          <cell r="D5217" t="str">
            <v>El Bandarra Al Fresco Aperitivo</v>
          </cell>
          <cell r="E5217" t="str">
            <v>EA</v>
          </cell>
          <cell r="F5217">
            <v>6</v>
          </cell>
          <cell r="G5217" t="str">
            <v>1LT x 6</v>
          </cell>
          <cell r="H5217" t="str">
            <v>S</v>
          </cell>
          <cell r="I5217" t="str">
            <v>Spain</v>
          </cell>
          <cell r="J5217" t="str">
            <v>Spain</v>
          </cell>
          <cell r="K5217" t="str">
            <v>Spain</v>
          </cell>
          <cell r="M5217" t="str">
            <v>Fortified Wine</v>
          </cell>
          <cell r="N5217">
            <v>10.89</v>
          </cell>
          <cell r="O5217">
            <v>3.99</v>
          </cell>
        </row>
        <row r="5218">
          <cell r="B5218">
            <v>44125</v>
          </cell>
          <cell r="C5218" t="str">
            <v>EL BANDARRA VERMUT ROSE 1LX6</v>
          </cell>
          <cell r="D5218" t="str">
            <v>El Bandarra Rose VermoutH</v>
          </cell>
          <cell r="E5218" t="str">
            <v>EA</v>
          </cell>
          <cell r="F5218">
            <v>6</v>
          </cell>
          <cell r="G5218" t="str">
            <v>1LT x 6</v>
          </cell>
          <cell r="H5218" t="str">
            <v>S</v>
          </cell>
          <cell r="I5218" t="str">
            <v>Spain</v>
          </cell>
          <cell r="J5218" t="str">
            <v>Spain</v>
          </cell>
          <cell r="K5218" t="str">
            <v>Spain</v>
          </cell>
          <cell r="M5218" t="str">
            <v>Fortified Wine</v>
          </cell>
          <cell r="N5218">
            <v>11.316700000000001</v>
          </cell>
          <cell r="O5218">
            <v>4.2750000000000004</v>
          </cell>
        </row>
        <row r="5219">
          <cell r="B5219">
            <v>34544</v>
          </cell>
          <cell r="C5219" t="str">
            <v>SANTERO MALBEC 75X6</v>
          </cell>
          <cell r="D5219" t="str">
            <v>Santero Malbec, Mendoza</v>
          </cell>
          <cell r="E5219" t="str">
            <v>EA</v>
          </cell>
          <cell r="F5219">
            <v>6</v>
          </cell>
          <cell r="G5219" t="str">
            <v>75 cl x 6</v>
          </cell>
          <cell r="H5219" t="str">
            <v>S</v>
          </cell>
          <cell r="I5219" t="str">
            <v>Argentina</v>
          </cell>
          <cell r="J5219" t="str">
            <v>Argentina</v>
          </cell>
          <cell r="K5219" t="str">
            <v>Mendoza</v>
          </cell>
          <cell r="L5219" t="str">
            <v>Still Red</v>
          </cell>
          <cell r="M5219" t="str">
            <v>Good</v>
          </cell>
          <cell r="N5219">
            <v>1.4075</v>
          </cell>
          <cell r="O5219">
            <v>2.6718999999999999</v>
          </cell>
        </row>
        <row r="5220">
          <cell r="B5220">
            <v>39146</v>
          </cell>
          <cell r="C5220" t="str">
            <v>FW SANTA RITA TRIPLE C 75X6</v>
          </cell>
          <cell r="D5220" t="str">
            <v>Santa Rita Triple C, Maipo</v>
          </cell>
          <cell r="E5220" t="str">
            <v>EA</v>
          </cell>
          <cell r="F5220">
            <v>6</v>
          </cell>
          <cell r="G5220" t="str">
            <v>75 cl x 6</v>
          </cell>
          <cell r="H5220" t="str">
            <v>S</v>
          </cell>
          <cell r="I5220" t="str">
            <v>Chile</v>
          </cell>
          <cell r="J5220" t="str">
            <v>Chile</v>
          </cell>
          <cell r="K5220" t="str">
            <v>Maipo Valley</v>
          </cell>
          <cell r="L5220" t="str">
            <v>Still Red</v>
          </cell>
          <cell r="M5220" t="str">
            <v>Best</v>
          </cell>
          <cell r="N5220">
            <v>20.439599999999999</v>
          </cell>
          <cell r="O5220">
            <v>2.6718999999999999</v>
          </cell>
        </row>
        <row r="5221">
          <cell r="B5221">
            <v>46238</v>
          </cell>
          <cell r="C5221" t="str">
            <v>PECKING ORDER CHENIN BLA 75X6</v>
          </cell>
          <cell r="D5221" t="str">
            <v>PECKING ORDER CHENIN BLA6X75CL</v>
          </cell>
          <cell r="E5221" t="str">
            <v>CS</v>
          </cell>
          <cell r="F5221">
            <v>1</v>
          </cell>
          <cell r="G5221" t="str">
            <v>75 cl x 6</v>
          </cell>
          <cell r="H5221" t="str">
            <v>S</v>
          </cell>
          <cell r="I5221" t="str">
            <v>South Africa</v>
          </cell>
          <cell r="J5221" t="str">
            <v>South Africa</v>
          </cell>
          <cell r="K5221" t="str">
            <v>Western Cape</v>
          </cell>
          <cell r="L5221" t="str">
            <v>Still White</v>
          </cell>
          <cell r="M5221" t="str">
            <v>Price Fighter</v>
          </cell>
          <cell r="N5221">
            <v>9.9286999999999992</v>
          </cell>
          <cell r="O5221">
            <v>16.031300000000002</v>
          </cell>
        </row>
        <row r="5222">
          <cell r="B5222">
            <v>46239</v>
          </cell>
          <cell r="C5222" t="str">
            <v>FC PECKING ORDER MERLOT 75X6</v>
          </cell>
          <cell r="D5222" t="str">
            <v>PECKING ORDER MERLOT 6X75CL CS</v>
          </cell>
          <cell r="E5222" t="str">
            <v>CS</v>
          </cell>
          <cell r="F5222">
            <v>1</v>
          </cell>
          <cell r="G5222" t="str">
            <v>75 cl x 6</v>
          </cell>
          <cell r="H5222" t="str">
            <v>S</v>
          </cell>
          <cell r="I5222" t="str">
            <v>South Africa</v>
          </cell>
          <cell r="J5222" t="str">
            <v>South Africa</v>
          </cell>
          <cell r="K5222" t="str">
            <v>Western Cape</v>
          </cell>
          <cell r="L5222" t="str">
            <v>Still Red</v>
          </cell>
          <cell r="M5222" t="str">
            <v>Price Fighter</v>
          </cell>
          <cell r="N5222">
            <v>9.9286999999999992</v>
          </cell>
          <cell r="O5222">
            <v>16.031300000000002</v>
          </cell>
        </row>
        <row r="5223">
          <cell r="B5223">
            <v>45988</v>
          </cell>
          <cell r="C5223" t="str">
            <v>TRULLI PINOT GRIGIO 10.5% 75x6</v>
          </cell>
          <cell r="D5223" t="str">
            <v>TRULLI PINOT GRIGIO 6X75CL</v>
          </cell>
          <cell r="E5223" t="str">
            <v>EA</v>
          </cell>
          <cell r="F5223">
            <v>6</v>
          </cell>
          <cell r="G5223" t="str">
            <v>75 cl x 6</v>
          </cell>
          <cell r="H5223" t="str">
            <v>S</v>
          </cell>
          <cell r="I5223" t="str">
            <v>Italy</v>
          </cell>
          <cell r="J5223" t="str">
            <v>Italy</v>
          </cell>
          <cell r="K5223" t="str">
            <v>Veneto</v>
          </cell>
          <cell r="L5223" t="str">
            <v>Still White</v>
          </cell>
          <cell r="M5223" t="str">
            <v>Price Fighter</v>
          </cell>
          <cell r="N5223">
            <v>1.6821999999999999</v>
          </cell>
          <cell r="O5223">
            <v>2.2444000000000002</v>
          </cell>
        </row>
        <row r="5224">
          <cell r="B5224">
            <v>46410</v>
          </cell>
          <cell r="C5224" t="str">
            <v>TRULLI PINOT GRIGIO 10.5% 75x6</v>
          </cell>
          <cell r="D5224" t="str">
            <v>TRULLI PINOT GRIGIO 6X75CL</v>
          </cell>
          <cell r="E5224" t="str">
            <v>CS</v>
          </cell>
          <cell r="F5224">
            <v>1</v>
          </cell>
          <cell r="G5224" t="str">
            <v>75 cl x 6</v>
          </cell>
          <cell r="H5224" t="str">
            <v>S</v>
          </cell>
          <cell r="I5224" t="str">
            <v>Italy</v>
          </cell>
          <cell r="J5224" t="str">
            <v>Italy</v>
          </cell>
          <cell r="K5224" t="str">
            <v>Veneto</v>
          </cell>
          <cell r="L5224" t="str">
            <v>Still White</v>
          </cell>
          <cell r="M5224" t="str">
            <v>Price Fighter</v>
          </cell>
          <cell r="N5224">
            <v>7.2333999999999996</v>
          </cell>
          <cell r="O5224">
            <v>13.4664</v>
          </cell>
        </row>
        <row r="5225">
          <cell r="B5225">
            <v>45331</v>
          </cell>
          <cell r="C5225" t="str">
            <v>O&amp;G PROSECCO BRUT (FC) 75X6</v>
          </cell>
          <cell r="D5225" t="str">
            <v>Oliver &amp; Greg's Prosecco Brut</v>
          </cell>
          <cell r="E5225" t="str">
            <v>EA</v>
          </cell>
          <cell r="F5225">
            <v>6</v>
          </cell>
          <cell r="G5225" t="str">
            <v>75 cl x 6</v>
          </cell>
          <cell r="H5225" t="str">
            <v>U</v>
          </cell>
          <cell r="I5225" t="str">
            <v>Italy</v>
          </cell>
          <cell r="J5225" t="str">
            <v>Italy</v>
          </cell>
          <cell r="K5225" t="str">
            <v>Italy</v>
          </cell>
          <cell r="L5225" t="str">
            <v>Sparkling White</v>
          </cell>
          <cell r="M5225" t="str">
            <v>Price Fighter</v>
          </cell>
          <cell r="N5225">
            <v>2.0638000000000001</v>
          </cell>
          <cell r="O5225">
            <v>2.2444000000000002</v>
          </cell>
        </row>
        <row r="5226">
          <cell r="B5226">
            <v>45356</v>
          </cell>
          <cell r="C5226" t="str">
            <v>O&amp;G PROSECCO BRUT (FC) 75X6</v>
          </cell>
          <cell r="D5226" t="str">
            <v>Oliver &amp; Greg's Prosecco Brut</v>
          </cell>
          <cell r="E5226" t="str">
            <v>CS</v>
          </cell>
          <cell r="F5226">
            <v>1</v>
          </cell>
          <cell r="G5226" t="str">
            <v>75 cl x 6</v>
          </cell>
          <cell r="H5226" t="str">
            <v>S</v>
          </cell>
          <cell r="I5226" t="str">
            <v>Italy</v>
          </cell>
          <cell r="J5226" t="str">
            <v>Italy</v>
          </cell>
          <cell r="K5226" t="str">
            <v>Italy</v>
          </cell>
          <cell r="L5226" t="str">
            <v>Sparkling White</v>
          </cell>
          <cell r="M5226" t="str">
            <v>Price Fighter</v>
          </cell>
          <cell r="N5226">
            <v>12.3834</v>
          </cell>
          <cell r="O5226">
            <v>13.4663</v>
          </cell>
        </row>
        <row r="5227">
          <cell r="B5227">
            <v>45332</v>
          </cell>
          <cell r="C5227" t="str">
            <v>O&amp;G PROSECCO BRUT (FC) 20X24</v>
          </cell>
          <cell r="D5227" t="str">
            <v>Oliver &amp; Greg's Prosecco Brut</v>
          </cell>
          <cell r="E5227" t="str">
            <v>CS</v>
          </cell>
          <cell r="F5227">
            <v>1</v>
          </cell>
          <cell r="G5227" t="str">
            <v>20 cl x 24</v>
          </cell>
          <cell r="H5227" t="str">
            <v>S</v>
          </cell>
          <cell r="I5227" t="str">
            <v>Italy</v>
          </cell>
          <cell r="J5227" t="str">
            <v>Italy</v>
          </cell>
          <cell r="K5227" t="str">
            <v>Italy</v>
          </cell>
          <cell r="L5227" t="str">
            <v>Sparkling White</v>
          </cell>
          <cell r="M5227" t="str">
            <v>Price Fighter</v>
          </cell>
          <cell r="N5227">
            <v>19.244</v>
          </cell>
          <cell r="O5227">
            <v>15.048</v>
          </cell>
        </row>
        <row r="5228">
          <cell r="B5228">
            <v>46279</v>
          </cell>
          <cell r="C5228" t="str">
            <v>ZARAPITO MALBEC 75x6</v>
          </cell>
          <cell r="D5228" t="str">
            <v>ZARAPITO MALBEC 6X75CL BTL EA</v>
          </cell>
          <cell r="E5228" t="str">
            <v>EA</v>
          </cell>
          <cell r="F5228">
            <v>6</v>
          </cell>
          <cell r="G5228" t="str">
            <v>75 cl x 6</v>
          </cell>
          <cell r="H5228" t="str">
            <v>Z</v>
          </cell>
          <cell r="I5228" t="str">
            <v>Argentina</v>
          </cell>
          <cell r="J5228" t="str">
            <v>Argentina</v>
          </cell>
          <cell r="K5228" t="str">
            <v>Argentina</v>
          </cell>
          <cell r="L5228" t="str">
            <v>Still Red</v>
          </cell>
          <cell r="M5228" t="str">
            <v>Price Fighter</v>
          </cell>
          <cell r="N5228">
            <v>1.863</v>
          </cell>
          <cell r="O5228">
            <v>2.6718999999999999</v>
          </cell>
        </row>
        <row r="5229">
          <cell r="B5229">
            <v>43739</v>
          </cell>
          <cell r="C5229" t="str">
            <v>LUNELLI CARAPACE 75X6</v>
          </cell>
          <cell r="D5229" t="str">
            <v>Lunelli Carapace Montefalco Sagrantino DOCG</v>
          </cell>
          <cell r="E5229" t="str">
            <v>EA</v>
          </cell>
          <cell r="F5229">
            <v>6</v>
          </cell>
          <cell r="G5229" t="str">
            <v>75 cl x 6</v>
          </cell>
          <cell r="H5229" t="str">
            <v>S</v>
          </cell>
          <cell r="I5229" t="str">
            <v>Italy</v>
          </cell>
          <cell r="J5229" t="str">
            <v>Italy</v>
          </cell>
          <cell r="K5229" t="str">
            <v>Umbria</v>
          </cell>
          <cell r="L5229" t="str">
            <v>Still Red</v>
          </cell>
          <cell r="M5229" t="str">
            <v>Better</v>
          </cell>
          <cell r="N5229">
            <v>11.3688</v>
          </cell>
          <cell r="O5229">
            <v>3.2063000000000001</v>
          </cell>
        </row>
        <row r="5230">
          <cell r="B5230">
            <v>43740</v>
          </cell>
          <cell r="C5230" t="str">
            <v>LUNELLI ZIGGURAT 75X6</v>
          </cell>
          <cell r="D5230" t="str">
            <v>Lunelli Ziggurat Montefalco Rosso DOC</v>
          </cell>
          <cell r="E5230" t="str">
            <v>EA</v>
          </cell>
          <cell r="F5230">
            <v>6</v>
          </cell>
          <cell r="G5230" t="str">
            <v>75 cl x 6</v>
          </cell>
          <cell r="H5230" t="str">
            <v>S</v>
          </cell>
          <cell r="I5230" t="str">
            <v>Italy</v>
          </cell>
          <cell r="J5230" t="str">
            <v>Italy</v>
          </cell>
          <cell r="K5230" t="str">
            <v>Umbria</v>
          </cell>
          <cell r="L5230" t="str">
            <v>Still Red</v>
          </cell>
          <cell r="M5230" t="str">
            <v>Good</v>
          </cell>
          <cell r="N5230">
            <v>5.3688000000000002</v>
          </cell>
          <cell r="O5230">
            <v>2.6718999999999999</v>
          </cell>
        </row>
        <row r="5231">
          <cell r="B5231">
            <v>43850</v>
          </cell>
          <cell r="C5231" t="str">
            <v>MISSONI BLACK&amp;WHITE 75X6</v>
          </cell>
          <cell r="D5231" t="str">
            <v>Missoni Black and White Spumante NV</v>
          </cell>
          <cell r="E5231" t="str">
            <v>EA</v>
          </cell>
          <cell r="F5231">
            <v>6</v>
          </cell>
          <cell r="G5231" t="str">
            <v>75 cl x 6</v>
          </cell>
          <cell r="H5231" t="str">
            <v>S</v>
          </cell>
          <cell r="I5231" t="str">
            <v>Italy</v>
          </cell>
          <cell r="J5231" t="str">
            <v>Italy</v>
          </cell>
          <cell r="K5231" t="str">
            <v>Trentino-Alto Adige</v>
          </cell>
          <cell r="L5231" t="str">
            <v>Sparkling White</v>
          </cell>
          <cell r="M5231" t="str">
            <v>Best</v>
          </cell>
          <cell r="N5231">
            <v>19.750299999999999</v>
          </cell>
          <cell r="O5231">
            <v>2.6718999999999999</v>
          </cell>
        </row>
        <row r="5232">
          <cell r="B5232">
            <v>43851</v>
          </cell>
          <cell r="C5232" t="str">
            <v>MISSONI GREEN 75X6</v>
          </cell>
          <cell r="D5232" t="str">
            <v>Missoni Green Spumante NV</v>
          </cell>
          <cell r="E5232" t="str">
            <v>EA</v>
          </cell>
          <cell r="F5232">
            <v>6</v>
          </cell>
          <cell r="G5232" t="str">
            <v>75 cl x 6</v>
          </cell>
          <cell r="H5232" t="str">
            <v>S</v>
          </cell>
          <cell r="I5232" t="str">
            <v>Italy</v>
          </cell>
          <cell r="J5232" t="str">
            <v>Italy</v>
          </cell>
          <cell r="K5232" t="str">
            <v>Trentino-Alto Adige</v>
          </cell>
          <cell r="L5232" t="str">
            <v>Sparkling White</v>
          </cell>
          <cell r="M5232" t="str">
            <v>Best</v>
          </cell>
          <cell r="N5232">
            <v>19.750299999999999</v>
          </cell>
          <cell r="O5232">
            <v>2.6718999999999999</v>
          </cell>
        </row>
        <row r="5233">
          <cell r="B5233">
            <v>43852</v>
          </cell>
          <cell r="C5233" t="str">
            <v>MISSONI RED 75X6</v>
          </cell>
          <cell r="D5233" t="str">
            <v>Missoni Red Spumante NV</v>
          </cell>
          <cell r="E5233" t="str">
            <v>EA</v>
          </cell>
          <cell r="F5233">
            <v>6</v>
          </cell>
          <cell r="G5233" t="str">
            <v>75 cl x 6</v>
          </cell>
          <cell r="H5233" t="str">
            <v>S</v>
          </cell>
          <cell r="I5233" t="str">
            <v>Italy</v>
          </cell>
          <cell r="J5233" t="str">
            <v>Italy</v>
          </cell>
          <cell r="K5233" t="str">
            <v>Trentino-Alto Adige</v>
          </cell>
          <cell r="L5233" t="str">
            <v>Sparkling White</v>
          </cell>
          <cell r="M5233" t="str">
            <v>Best</v>
          </cell>
          <cell r="N5233">
            <v>19.750299999999999</v>
          </cell>
          <cell r="O5233">
            <v>2.6718999999999999</v>
          </cell>
        </row>
        <row r="5234">
          <cell r="B5234">
            <v>43853</v>
          </cell>
          <cell r="C5234" t="str">
            <v>MODERNE ALLEGORIE MOS ROD 75X6</v>
          </cell>
          <cell r="D5234" t="str">
            <v>Moderne Allegorie Peloponnese Moschofilero Roditis</v>
          </cell>
          <cell r="E5234" t="str">
            <v>EA</v>
          </cell>
          <cell r="F5234">
            <v>6</v>
          </cell>
          <cell r="G5234" t="str">
            <v>75 cl x 6</v>
          </cell>
          <cell r="H5234" t="str">
            <v>S</v>
          </cell>
          <cell r="I5234" t="str">
            <v>Greece</v>
          </cell>
          <cell r="J5234" t="str">
            <v>Greece</v>
          </cell>
          <cell r="K5234" t="str">
            <v>Peloponnese</v>
          </cell>
          <cell r="L5234" t="str">
            <v>Still White</v>
          </cell>
          <cell r="M5234" t="str">
            <v>Price Fighter</v>
          </cell>
          <cell r="N5234">
            <v>2.9954000000000001</v>
          </cell>
          <cell r="O5234">
            <v>2.6718999999999999</v>
          </cell>
        </row>
        <row r="5235">
          <cell r="B5235">
            <v>43854</v>
          </cell>
          <cell r="C5235" t="str">
            <v>MODERNE ALLEGORIE AGIORIT 75X6</v>
          </cell>
          <cell r="D5235" t="str">
            <v>Moderne Allegorie Peloponnese Agiorgitiko</v>
          </cell>
          <cell r="E5235" t="str">
            <v>EA</v>
          </cell>
          <cell r="F5235">
            <v>6</v>
          </cell>
          <cell r="G5235" t="str">
            <v>75 cl x 6</v>
          </cell>
          <cell r="H5235" t="str">
            <v>S</v>
          </cell>
          <cell r="I5235" t="str">
            <v>Greece</v>
          </cell>
          <cell r="J5235" t="str">
            <v>Greece</v>
          </cell>
          <cell r="K5235" t="str">
            <v>Peloponnese</v>
          </cell>
          <cell r="L5235" t="str">
            <v>Still Red</v>
          </cell>
          <cell r="M5235" t="str">
            <v>Price Fighter</v>
          </cell>
          <cell r="N5235">
            <v>2.9954000000000001</v>
          </cell>
          <cell r="O5235">
            <v>2.6718999999999999</v>
          </cell>
        </row>
        <row r="5236">
          <cell r="B5236">
            <v>43855</v>
          </cell>
          <cell r="C5236" t="str">
            <v>MODERNE ALLEGORIE ASSYRT 75X6</v>
          </cell>
          <cell r="D5236" t="str">
            <v>Moderne Allegorie Sterea Ellada Assyrtiko</v>
          </cell>
          <cell r="E5236" t="str">
            <v>EA</v>
          </cell>
          <cell r="F5236">
            <v>6</v>
          </cell>
          <cell r="G5236" t="str">
            <v>75 cl x 6</v>
          </cell>
          <cell r="H5236" t="str">
            <v>S</v>
          </cell>
          <cell r="I5236" t="str">
            <v>Greece</v>
          </cell>
          <cell r="J5236" t="str">
            <v>Greece</v>
          </cell>
          <cell r="K5236" t="str">
            <v>Central greece</v>
          </cell>
          <cell r="L5236" t="str">
            <v>Still White</v>
          </cell>
          <cell r="M5236" t="str">
            <v>Price Fighter</v>
          </cell>
          <cell r="N5236">
            <v>2.9954000000000001</v>
          </cell>
          <cell r="O5236">
            <v>2.6718999999999999</v>
          </cell>
        </row>
        <row r="5237">
          <cell r="B5237">
            <v>43858</v>
          </cell>
          <cell r="C5237" t="str">
            <v>ROUVALIS ASPROLITHI 75X6</v>
          </cell>
          <cell r="D5237" t="str">
            <v>Rouvalis Asprolithi PDO Patra 2021</v>
          </cell>
          <cell r="E5237" t="str">
            <v>EA</v>
          </cell>
          <cell r="F5237">
            <v>6</v>
          </cell>
          <cell r="G5237" t="str">
            <v>75 cl x 6</v>
          </cell>
          <cell r="H5237" t="str">
            <v>U</v>
          </cell>
          <cell r="I5237" t="str">
            <v>Greece</v>
          </cell>
          <cell r="J5237" t="str">
            <v>Greece</v>
          </cell>
          <cell r="K5237" t="str">
            <v>Peloponnese</v>
          </cell>
          <cell r="L5237" t="str">
            <v>Still White</v>
          </cell>
          <cell r="M5237" t="str">
            <v>Good</v>
          </cell>
          <cell r="N5237">
            <v>3.9964</v>
          </cell>
          <cell r="O5237">
            <v>2.6718999999999999</v>
          </cell>
        </row>
        <row r="5238">
          <cell r="B5238">
            <v>43906</v>
          </cell>
          <cell r="C5238" t="str">
            <v>SANT MARG PROSECCO P DOC 75X6</v>
          </cell>
          <cell r="D5238" t="str">
            <v>Santa Margherita Prosecco P DOC Extra Dry</v>
          </cell>
          <cell r="E5238" t="str">
            <v>EA</v>
          </cell>
          <cell r="F5238">
            <v>6</v>
          </cell>
          <cell r="G5238" t="str">
            <v>75 cl x 6</v>
          </cell>
          <cell r="H5238" t="str">
            <v>S</v>
          </cell>
          <cell r="I5238" t="str">
            <v>Italy</v>
          </cell>
          <cell r="J5238" t="str">
            <v>Italy</v>
          </cell>
          <cell r="K5238" t="str">
            <v>Veneto</v>
          </cell>
          <cell r="L5238" t="str">
            <v>Sparkling White</v>
          </cell>
          <cell r="M5238" t="str">
            <v>Good</v>
          </cell>
          <cell r="N5238">
            <v>3.7328000000000001</v>
          </cell>
          <cell r="O5238">
            <v>2.3513000000000002</v>
          </cell>
        </row>
        <row r="5239">
          <cell r="B5239">
            <v>43907</v>
          </cell>
          <cell r="C5239" t="str">
            <v>SANT MARG PINOT GRIGIO 75X6</v>
          </cell>
          <cell r="D5239" t="str">
            <v>Santa Margherita Pinot Grigio Valdadige DOC</v>
          </cell>
          <cell r="E5239" t="str">
            <v>EA</v>
          </cell>
          <cell r="F5239">
            <v>6</v>
          </cell>
          <cell r="G5239" t="str">
            <v>75 cl x 6</v>
          </cell>
          <cell r="H5239" t="str">
            <v>S</v>
          </cell>
          <cell r="I5239" t="str">
            <v>Italy</v>
          </cell>
          <cell r="J5239" t="str">
            <v>Italy</v>
          </cell>
          <cell r="K5239" t="str">
            <v>Trentino-Alto Adige</v>
          </cell>
          <cell r="L5239" t="str">
            <v>Still White</v>
          </cell>
          <cell r="M5239" t="str">
            <v>Good</v>
          </cell>
          <cell r="N5239">
            <v>4.9345999999999997</v>
          </cell>
          <cell r="O5239">
            <v>2.6718999999999999</v>
          </cell>
        </row>
        <row r="5240">
          <cell r="B5240">
            <v>43908</v>
          </cell>
          <cell r="C5240" t="str">
            <v>SANT MARG PROSECCO NV 75X6</v>
          </cell>
          <cell r="D5240" t="str">
            <v>Santa Margherita Prosecco Superiore Di Valdobbiadene DOCG</v>
          </cell>
          <cell r="E5240" t="str">
            <v>EA</v>
          </cell>
          <cell r="F5240">
            <v>6</v>
          </cell>
          <cell r="G5240" t="str">
            <v>75 cl x 6</v>
          </cell>
          <cell r="H5240" t="str">
            <v>S</v>
          </cell>
          <cell r="I5240" t="str">
            <v>Italy</v>
          </cell>
          <cell r="J5240" t="str">
            <v>Italy</v>
          </cell>
          <cell r="K5240" t="str">
            <v>Valdepenas</v>
          </cell>
          <cell r="L5240" t="str">
            <v>Sparkling White</v>
          </cell>
          <cell r="M5240" t="str">
            <v>Good</v>
          </cell>
          <cell r="N5240">
            <v>4.9520999999999997</v>
          </cell>
          <cell r="O5240">
            <v>2.6718999999999999</v>
          </cell>
        </row>
        <row r="5241">
          <cell r="B5241">
            <v>43909</v>
          </cell>
          <cell r="C5241" t="str">
            <v>SANT MARG RIVE PROSE DOCG 75X6</v>
          </cell>
          <cell r="D5241" t="str">
            <v>Santa Margherita Prosecco Superiore Di Valdobbiadene Rive Di Refrontolo DOCG</v>
          </cell>
          <cell r="E5241" t="str">
            <v>EA</v>
          </cell>
          <cell r="F5241">
            <v>6</v>
          </cell>
          <cell r="G5241" t="str">
            <v>75 cl x 6</v>
          </cell>
          <cell r="H5241" t="str">
            <v>S</v>
          </cell>
          <cell r="I5241" t="str">
            <v>Italy</v>
          </cell>
          <cell r="J5241" t="str">
            <v>Italy</v>
          </cell>
          <cell r="K5241" t="str">
            <v>Valdepenas</v>
          </cell>
          <cell r="L5241" t="str">
            <v>Sparkling White</v>
          </cell>
          <cell r="M5241" t="str">
            <v>Better</v>
          </cell>
          <cell r="N5241">
            <v>7.2240000000000002</v>
          </cell>
          <cell r="O5241">
            <v>2.6718999999999999</v>
          </cell>
        </row>
        <row r="5242">
          <cell r="B5242">
            <v>43910</v>
          </cell>
          <cell r="C5242" t="str">
            <v>SANT MARG ROSE TREVENEZIE 75X6</v>
          </cell>
          <cell r="D5242" t="str">
            <v>Santa Margherita Rose Trevenezie IGT</v>
          </cell>
          <cell r="E5242" t="str">
            <v>EA</v>
          </cell>
          <cell r="F5242">
            <v>6</v>
          </cell>
          <cell r="G5242" t="str">
            <v>75 cl x 6</v>
          </cell>
          <cell r="H5242" t="str">
            <v>S</v>
          </cell>
          <cell r="I5242" t="str">
            <v>Italy</v>
          </cell>
          <cell r="J5242" t="str">
            <v>Italy</v>
          </cell>
          <cell r="K5242" t="str">
            <v>Trevenezie</v>
          </cell>
          <cell r="L5242" t="str">
            <v>Still White</v>
          </cell>
          <cell r="M5242" t="str">
            <v>Good</v>
          </cell>
          <cell r="N5242">
            <v>5.1275000000000004</v>
          </cell>
          <cell r="O5242">
            <v>2.6718999999999999</v>
          </cell>
        </row>
        <row r="5243">
          <cell r="B5243">
            <v>43911</v>
          </cell>
          <cell r="C5243" t="str">
            <v>SANT MARG SPUM ROSE NV 75X6</v>
          </cell>
          <cell r="D5243" t="str">
            <v>Santa Margherita Vino Spumante Rose Brut</v>
          </cell>
          <cell r="E5243" t="str">
            <v>EA</v>
          </cell>
          <cell r="F5243">
            <v>6</v>
          </cell>
          <cell r="G5243" t="str">
            <v>75 cl x 6</v>
          </cell>
          <cell r="H5243" t="str">
            <v>S</v>
          </cell>
          <cell r="I5243" t="str">
            <v>Italy</v>
          </cell>
          <cell r="J5243" t="str">
            <v>Italy</v>
          </cell>
          <cell r="K5243" t="str">
            <v>Veneto</v>
          </cell>
          <cell r="L5243" t="str">
            <v>Sparkling Rose</v>
          </cell>
          <cell r="M5243" t="str">
            <v>Good</v>
          </cell>
          <cell r="N5243">
            <v>4.9520999999999997</v>
          </cell>
          <cell r="O5243">
            <v>2.6718999999999999</v>
          </cell>
        </row>
        <row r="5244">
          <cell r="B5244">
            <v>44065</v>
          </cell>
          <cell r="C5244" t="str">
            <v>SANTA MARGHERITA MERLOT 75X6</v>
          </cell>
          <cell r="D5244" t="str">
            <v>Santa Margherita Merlot, Veneto</v>
          </cell>
          <cell r="E5244" t="str">
            <v>EA</v>
          </cell>
          <cell r="F5244">
            <v>6</v>
          </cell>
          <cell r="G5244" t="str">
            <v>75 cl x 6</v>
          </cell>
          <cell r="H5244" t="str">
            <v>S</v>
          </cell>
          <cell r="I5244" t="str">
            <v>Italy</v>
          </cell>
          <cell r="J5244" t="str">
            <v>Italy</v>
          </cell>
          <cell r="K5244" t="str">
            <v>Veneto</v>
          </cell>
          <cell r="L5244" t="str">
            <v>Still Red</v>
          </cell>
          <cell r="M5244" t="str">
            <v>Good</v>
          </cell>
          <cell r="N5244">
            <v>4.1889000000000003</v>
          </cell>
          <cell r="O5244">
            <v>2.6718999999999999</v>
          </cell>
        </row>
        <row r="5245">
          <cell r="B5245">
            <v>4387521</v>
          </cell>
          <cell r="C5245" t="str">
            <v>FREEDOM PRESS BACCHUS 21 75X6</v>
          </cell>
          <cell r="D5245" t="str">
            <v>Freedom of the Press Bacchus 2021</v>
          </cell>
          <cell r="E5245" t="str">
            <v>EA</v>
          </cell>
          <cell r="F5245">
            <v>6</v>
          </cell>
          <cell r="G5245" t="str">
            <v>75 cl x 6</v>
          </cell>
          <cell r="H5245" t="str">
            <v>U</v>
          </cell>
          <cell r="I5245" t="str">
            <v>United Kingdom</v>
          </cell>
          <cell r="J5245" t="str">
            <v>England</v>
          </cell>
          <cell r="L5245" t="str">
            <v>Still White</v>
          </cell>
          <cell r="M5245" t="str">
            <v>Better</v>
          </cell>
          <cell r="N5245">
            <v>6.5180999999999996</v>
          </cell>
          <cell r="O5245">
            <v>2.6718999999999999</v>
          </cell>
        </row>
        <row r="5246">
          <cell r="B5246">
            <v>4387621</v>
          </cell>
          <cell r="C5246" t="str">
            <v>FREEDOM PRESS PINOT GR 21 75X6</v>
          </cell>
          <cell r="D5246" t="str">
            <v>Freedom of the Press Pinot Gris 2021</v>
          </cell>
          <cell r="E5246" t="str">
            <v>EA</v>
          </cell>
          <cell r="F5246">
            <v>6</v>
          </cell>
          <cell r="G5246" t="str">
            <v>75 cl x 6</v>
          </cell>
          <cell r="H5246" t="str">
            <v>U</v>
          </cell>
          <cell r="I5246" t="str">
            <v>United Kingdom</v>
          </cell>
          <cell r="J5246" t="str">
            <v>England</v>
          </cell>
          <cell r="L5246" t="str">
            <v>Still White</v>
          </cell>
          <cell r="M5246" t="str">
            <v>Better</v>
          </cell>
          <cell r="N5246">
            <v>9.3280999999999992</v>
          </cell>
          <cell r="O5246">
            <v>2.6718999999999999</v>
          </cell>
        </row>
        <row r="5247">
          <cell r="B5247">
            <v>4387721</v>
          </cell>
          <cell r="C5247" t="str">
            <v>FREEDOM PRESS CHARD 21 75x6</v>
          </cell>
          <cell r="D5247" t="str">
            <v>Freedom of the Press Chardonnay 2021</v>
          </cell>
          <cell r="E5247" t="str">
            <v>EA</v>
          </cell>
          <cell r="F5247">
            <v>6</v>
          </cell>
          <cell r="G5247" t="str">
            <v>75 cl x 6</v>
          </cell>
          <cell r="H5247" t="str">
            <v>U</v>
          </cell>
          <cell r="I5247" t="str">
            <v>United Kingdom</v>
          </cell>
          <cell r="J5247" t="str">
            <v>England</v>
          </cell>
          <cell r="K5247" t="str">
            <v>England</v>
          </cell>
          <cell r="L5247" t="str">
            <v>Still White</v>
          </cell>
          <cell r="M5247" t="str">
            <v>Best</v>
          </cell>
          <cell r="N5247">
            <v>12.062099999999999</v>
          </cell>
          <cell r="O5247">
            <v>2.6718999999999999</v>
          </cell>
        </row>
        <row r="5248">
          <cell r="B5248">
            <v>43912</v>
          </cell>
          <cell r="C5248" t="str">
            <v>MESA PRIMO VERM 75X6</v>
          </cell>
          <cell r="D5248" t="str">
            <v>Cantina Mesa Primo Vermentino di Sardegna DOC</v>
          </cell>
          <cell r="E5248" t="str">
            <v>EA</v>
          </cell>
          <cell r="F5248">
            <v>6</v>
          </cell>
          <cell r="G5248" t="str">
            <v>75 cl x 6</v>
          </cell>
          <cell r="H5248" t="str">
            <v>S</v>
          </cell>
          <cell r="I5248" t="str">
            <v>Italy</v>
          </cell>
          <cell r="J5248" t="str">
            <v>Italy</v>
          </cell>
          <cell r="K5248" t="str">
            <v>Sulcis Area</v>
          </cell>
          <cell r="L5248" t="str">
            <v>Still White</v>
          </cell>
          <cell r="M5248" t="str">
            <v>Good</v>
          </cell>
          <cell r="N5248">
            <v>4.1188000000000002</v>
          </cell>
          <cell r="O5248">
            <v>2.6718999999999999</v>
          </cell>
        </row>
        <row r="5249">
          <cell r="B5249">
            <v>43913</v>
          </cell>
          <cell r="C5249" t="str">
            <v>MESA BUIO CARIGNANO 75X6</v>
          </cell>
          <cell r="D5249" t="str">
            <v>Cantina Mesa Buio Rosso Carignano del Sulcis DOC</v>
          </cell>
          <cell r="E5249" t="str">
            <v>EA</v>
          </cell>
          <cell r="F5249">
            <v>6</v>
          </cell>
          <cell r="G5249" t="str">
            <v>75 cl x 6</v>
          </cell>
          <cell r="H5249" t="str">
            <v>S</v>
          </cell>
          <cell r="I5249" t="str">
            <v>Italy</v>
          </cell>
          <cell r="J5249" t="str">
            <v>Italy</v>
          </cell>
          <cell r="K5249" t="str">
            <v>Sulcis Area</v>
          </cell>
          <cell r="L5249" t="str">
            <v>Still Red</v>
          </cell>
          <cell r="M5249" t="str">
            <v>Better</v>
          </cell>
          <cell r="N5249">
            <v>5.7065000000000001</v>
          </cell>
          <cell r="O5249">
            <v>2.6718999999999999</v>
          </cell>
        </row>
        <row r="5250">
          <cell r="B5250">
            <v>43914</v>
          </cell>
          <cell r="C5250" t="str">
            <v>MESA GIUNCO VERM 75X6</v>
          </cell>
          <cell r="D5250" t="str">
            <v>Cantina Mesa Giunco Vermentino di Sardegna DOC</v>
          </cell>
          <cell r="E5250" t="str">
            <v>EA</v>
          </cell>
          <cell r="F5250">
            <v>6</v>
          </cell>
          <cell r="G5250" t="str">
            <v>75 cl x 6</v>
          </cell>
          <cell r="H5250" t="str">
            <v>S</v>
          </cell>
          <cell r="I5250" t="str">
            <v>Italy</v>
          </cell>
          <cell r="J5250" t="str">
            <v>Italy</v>
          </cell>
          <cell r="K5250" t="str">
            <v>Sulcis Area</v>
          </cell>
          <cell r="L5250" t="str">
            <v>Still White</v>
          </cell>
          <cell r="M5250" t="str">
            <v>Better</v>
          </cell>
          <cell r="N5250">
            <v>5.5046999999999997</v>
          </cell>
          <cell r="O5250">
            <v>2.6718999999999999</v>
          </cell>
        </row>
        <row r="5251">
          <cell r="B5251">
            <v>43915</v>
          </cell>
          <cell r="C5251" t="str">
            <v>MESA PRIMO SCURO CANNONAU 75X6</v>
          </cell>
          <cell r="D5251" t="str">
            <v>Cantina Mesa Primo Scuro Cannonau Di Sardegna DOC</v>
          </cell>
          <cell r="E5251" t="str">
            <v>EA</v>
          </cell>
          <cell r="F5251">
            <v>6</v>
          </cell>
          <cell r="G5251" t="str">
            <v>75 cl x 6</v>
          </cell>
          <cell r="H5251" t="str">
            <v>S</v>
          </cell>
          <cell r="I5251" t="str">
            <v>Italy</v>
          </cell>
          <cell r="J5251" t="str">
            <v>Italy</v>
          </cell>
          <cell r="K5251" t="str">
            <v>Sardegna</v>
          </cell>
          <cell r="L5251" t="str">
            <v>Still Red</v>
          </cell>
          <cell r="M5251" t="str">
            <v>Good</v>
          </cell>
          <cell r="N5251">
            <v>4.1188000000000002</v>
          </cell>
          <cell r="O5251">
            <v>2.6718999999999999</v>
          </cell>
        </row>
        <row r="5252">
          <cell r="B5252">
            <v>43846</v>
          </cell>
          <cell r="C5252" t="str">
            <v>CA MAIOL ROSERI CHIARETTO 75X6</v>
          </cell>
          <cell r="D5252" t="str">
            <v>Ca Maiol Roseri Valtenesi Riviera del Garda DOP Chiaretto</v>
          </cell>
          <cell r="E5252" t="str">
            <v>EA</v>
          </cell>
          <cell r="F5252">
            <v>6</v>
          </cell>
          <cell r="G5252" t="str">
            <v>75 cl x 6</v>
          </cell>
          <cell r="H5252" t="str">
            <v>S</v>
          </cell>
          <cell r="I5252" t="str">
            <v>Italy</v>
          </cell>
          <cell r="J5252" t="str">
            <v>Italy</v>
          </cell>
          <cell r="K5252" t="str">
            <v>Veneto</v>
          </cell>
          <cell r="M5252" t="str">
            <v>Better</v>
          </cell>
          <cell r="N5252">
            <v>5.4520999999999997</v>
          </cell>
          <cell r="O5252">
            <v>2.6718999999999999</v>
          </cell>
        </row>
        <row r="5253">
          <cell r="B5253">
            <v>43923</v>
          </cell>
          <cell r="C5253" t="str">
            <v>CA MAIOL MOLIN LUGANA 75X6</v>
          </cell>
          <cell r="D5253" t="str">
            <v>Ca Maiol Molin Lugana DOP</v>
          </cell>
          <cell r="E5253" t="str">
            <v>EA</v>
          </cell>
          <cell r="F5253">
            <v>6</v>
          </cell>
          <cell r="G5253" t="str">
            <v>75 cl x 6</v>
          </cell>
          <cell r="H5253" t="str">
            <v>S</v>
          </cell>
          <cell r="I5253" t="str">
            <v>Italy</v>
          </cell>
          <cell r="J5253" t="str">
            <v>Italy</v>
          </cell>
          <cell r="K5253" t="str">
            <v>50u</v>
          </cell>
          <cell r="L5253" t="str">
            <v>Still White</v>
          </cell>
          <cell r="M5253" t="str">
            <v>Better</v>
          </cell>
          <cell r="N5253">
            <v>7.4608999999999996</v>
          </cell>
          <cell r="O5253">
            <v>2.6718999999999999</v>
          </cell>
        </row>
        <row r="5254">
          <cell r="B5254">
            <v>43924</v>
          </cell>
          <cell r="C5254" t="str">
            <v>CA MAIOL PRESTIGE LUGANA 75X6</v>
          </cell>
          <cell r="D5254" t="str">
            <v>Ca Maiol Prestige Lugana DOP</v>
          </cell>
          <cell r="E5254" t="str">
            <v>EA</v>
          </cell>
          <cell r="F5254">
            <v>6</v>
          </cell>
          <cell r="G5254" t="str">
            <v>75 cl x 6</v>
          </cell>
          <cell r="H5254" t="str">
            <v>S</v>
          </cell>
          <cell r="I5254" t="str">
            <v>Italy</v>
          </cell>
          <cell r="J5254" t="str">
            <v>Italy</v>
          </cell>
          <cell r="K5254" t="str">
            <v>Veneto</v>
          </cell>
          <cell r="L5254" t="str">
            <v>Still White</v>
          </cell>
          <cell r="M5254" t="str">
            <v>Better</v>
          </cell>
          <cell r="N5254">
            <v>5.4081999999999999</v>
          </cell>
          <cell r="O5254">
            <v>2.6718999999999999</v>
          </cell>
        </row>
        <row r="5255">
          <cell r="B5255">
            <v>43925</v>
          </cell>
          <cell r="C5255" t="str">
            <v>CA MAIOL NEGRESCO ROSSO 75X6</v>
          </cell>
          <cell r="D5255" t="str">
            <v xml:space="preserve">Ca Maiol Negresco Vino Rosso
</v>
          </cell>
          <cell r="E5255" t="str">
            <v>EA</v>
          </cell>
          <cell r="F5255">
            <v>6</v>
          </cell>
          <cell r="G5255" t="str">
            <v>75 cl x 6</v>
          </cell>
          <cell r="H5255" t="str">
            <v>S</v>
          </cell>
          <cell r="I5255" t="str">
            <v>Italy</v>
          </cell>
          <cell r="J5255" t="str">
            <v>Italy</v>
          </cell>
          <cell r="K5255" t="str">
            <v>Italy</v>
          </cell>
          <cell r="L5255" t="str">
            <v>Still Red</v>
          </cell>
          <cell r="M5255" t="str">
            <v>Better</v>
          </cell>
          <cell r="N5255">
            <v>7.0925000000000002</v>
          </cell>
          <cell r="O5255">
            <v>2.6718999999999999</v>
          </cell>
        </row>
        <row r="5256">
          <cell r="B5256">
            <v>44478</v>
          </cell>
          <cell r="C5256" t="str">
            <v>CATENA ROSÉ 75X6</v>
          </cell>
          <cell r="D5256" t="str">
            <v>Catena Rosé de la Provincia de Mendoza</v>
          </cell>
          <cell r="E5256" t="str">
            <v>EA</v>
          </cell>
          <cell r="F5256">
            <v>6</v>
          </cell>
          <cell r="G5256" t="str">
            <v>75 cl x 6</v>
          </cell>
          <cell r="H5256" t="str">
            <v>S</v>
          </cell>
          <cell r="I5256" t="str">
            <v>Argentina</v>
          </cell>
          <cell r="J5256" t="str">
            <v>Argentina</v>
          </cell>
          <cell r="K5256" t="str">
            <v>Argentina</v>
          </cell>
          <cell r="L5256" t="str">
            <v>Still Rose</v>
          </cell>
          <cell r="M5256" t="str">
            <v>Good</v>
          </cell>
          <cell r="N5256">
            <v>5.0610999999999997</v>
          </cell>
          <cell r="O5256">
            <v>2.6718999999999999</v>
          </cell>
        </row>
        <row r="5257">
          <cell r="B5257">
            <v>46241</v>
          </cell>
          <cell r="C5257" t="str">
            <v>MASCHIO DEI CAV ROSE SPUM6X75C</v>
          </cell>
          <cell r="D5257" t="str">
            <v>MASCHIO DEI CAV ROSE SPUM6X75C</v>
          </cell>
          <cell r="E5257" t="str">
            <v>EA</v>
          </cell>
          <cell r="F5257">
            <v>6</v>
          </cell>
          <cell r="G5257" t="str">
            <v>75 cl x 6</v>
          </cell>
          <cell r="H5257" t="str">
            <v>S</v>
          </cell>
          <cell r="I5257" t="str">
            <v>Italy</v>
          </cell>
          <cell r="J5257" t="str">
            <v>Italy</v>
          </cell>
          <cell r="K5257" t="str">
            <v>Prosecco</v>
          </cell>
          <cell r="L5257" t="str">
            <v>Sparkling Rose</v>
          </cell>
          <cell r="M5257" t="str">
            <v>Price Fighter</v>
          </cell>
          <cell r="N5257">
            <v>2.0678999999999998</v>
          </cell>
          <cell r="O5257">
            <v>2.6718999999999999</v>
          </cell>
        </row>
        <row r="5258">
          <cell r="B5258">
            <v>46276</v>
          </cell>
          <cell r="C5258" t="str">
            <v>FC PECKING ORDER PIN ROSE 75X6</v>
          </cell>
          <cell r="D5258" t="str">
            <v>PECKING ORDER PINOT ROSE6X75CL</v>
          </cell>
          <cell r="E5258" t="str">
            <v>CS</v>
          </cell>
          <cell r="F5258">
            <v>1</v>
          </cell>
          <cell r="G5258" t="str">
            <v>75 cl x 6</v>
          </cell>
          <cell r="H5258" t="str">
            <v>S</v>
          </cell>
          <cell r="I5258" t="str">
            <v>South Africa</v>
          </cell>
          <cell r="J5258" t="str">
            <v>South Africa</v>
          </cell>
          <cell r="K5258" t="str">
            <v>Western Cape</v>
          </cell>
          <cell r="L5258" t="str">
            <v>Still Red</v>
          </cell>
          <cell r="M5258" t="str">
            <v>Price Fighter</v>
          </cell>
          <cell r="N5258">
            <v>9.9286999999999992</v>
          </cell>
          <cell r="O5258">
            <v>16.031300000000002</v>
          </cell>
        </row>
        <row r="5259">
          <cell r="B5259">
            <v>44554</v>
          </cell>
          <cell r="C5259" t="str">
            <v>FW ECHO LYNCH BAGES 17 75X6</v>
          </cell>
          <cell r="D5259" t="str">
            <v>Echo de Lynch Bages Chateau Lynch-Bages 2017</v>
          </cell>
          <cell r="E5259" t="str">
            <v>EA</v>
          </cell>
          <cell r="F5259">
            <v>6</v>
          </cell>
          <cell r="G5259" t="str">
            <v>75 cl x 6</v>
          </cell>
          <cell r="H5259" t="str">
            <v>S</v>
          </cell>
          <cell r="I5259" t="str">
            <v>France</v>
          </cell>
          <cell r="J5259" t="str">
            <v>France</v>
          </cell>
          <cell r="K5259" t="str">
            <v>Bordeaux</v>
          </cell>
          <cell r="L5259" t="str">
            <v>Still Red</v>
          </cell>
          <cell r="M5259" t="str">
            <v>Fine Wine</v>
          </cell>
          <cell r="N5259">
            <v>19.336200000000002</v>
          </cell>
          <cell r="O5259">
            <v>2.6718999999999999</v>
          </cell>
        </row>
        <row r="5260">
          <cell r="B5260">
            <v>46346</v>
          </cell>
          <cell r="C5260" t="str">
            <v>FW ECHO LYNCH BAGES 18 75X6</v>
          </cell>
          <cell r="D5260" t="str">
            <v>Echo de Lynch Bages Chateau Lynch-Bages 2018</v>
          </cell>
          <cell r="E5260" t="str">
            <v>EA</v>
          </cell>
          <cell r="F5260">
            <v>6</v>
          </cell>
          <cell r="G5260" t="str">
            <v>Small Pack</v>
          </cell>
          <cell r="H5260" t="str">
            <v>S</v>
          </cell>
          <cell r="I5260" t="str">
            <v>France</v>
          </cell>
          <cell r="J5260" t="str">
            <v>France</v>
          </cell>
          <cell r="K5260" t="str">
            <v>Bordeaux</v>
          </cell>
          <cell r="L5260" t="str">
            <v>Still Red</v>
          </cell>
          <cell r="M5260" t="str">
            <v>Fine Wine</v>
          </cell>
          <cell r="N5260">
            <v>25.995899999999999</v>
          </cell>
          <cell r="O5260">
            <v>2.6718999999999999</v>
          </cell>
        </row>
        <row r="5261">
          <cell r="B5261">
            <v>41766</v>
          </cell>
          <cell r="C5261" t="str">
            <v>MADE IN MENDOZA MALBEC 75X6</v>
          </cell>
          <cell r="D5261" t="str">
            <v>Made in Mendoza Malbec, Mendoza</v>
          </cell>
          <cell r="E5261" t="str">
            <v>EA</v>
          </cell>
          <cell r="F5261">
            <v>6</v>
          </cell>
          <cell r="G5261" t="str">
            <v>75 cl x 6</v>
          </cell>
          <cell r="H5261" t="str">
            <v>U</v>
          </cell>
          <cell r="I5261" t="str">
            <v>Argentina</v>
          </cell>
          <cell r="J5261" t="str">
            <v>Argentina</v>
          </cell>
          <cell r="K5261" t="str">
            <v>Mendoza</v>
          </cell>
          <cell r="L5261" t="str">
            <v>Still Red</v>
          </cell>
          <cell r="M5261" t="str">
            <v>Good</v>
          </cell>
          <cell r="N5261">
            <v>2.0217999999999998</v>
          </cell>
          <cell r="O5261">
            <v>2.6718999999999999</v>
          </cell>
        </row>
        <row r="5262">
          <cell r="B5262">
            <v>45637</v>
          </cell>
          <cell r="C5262" t="str">
            <v>CHATEAU CLINET 13 75X12</v>
          </cell>
          <cell r="D5262" t="str">
            <v>Chateau Clinet 2013 2013</v>
          </cell>
          <cell r="E5262" t="str">
            <v>EA</v>
          </cell>
          <cell r="F5262">
            <v>12</v>
          </cell>
          <cell r="G5262" t="str">
            <v>75 cl x 12</v>
          </cell>
          <cell r="H5262" t="str">
            <v>S</v>
          </cell>
          <cell r="I5262" t="str">
            <v>France</v>
          </cell>
          <cell r="J5262" t="str">
            <v>France</v>
          </cell>
          <cell r="K5262" t="str">
            <v>Bordeaux</v>
          </cell>
          <cell r="L5262" t="str">
            <v>Still Red</v>
          </cell>
          <cell r="M5262" t="str">
            <v>Fine Wine</v>
          </cell>
          <cell r="N5262">
            <v>54.776200000000003</v>
          </cell>
          <cell r="O5262">
            <v>2.6718999999999999</v>
          </cell>
        </row>
        <row r="5263">
          <cell r="B5263">
            <v>45520</v>
          </cell>
          <cell r="C5263" t="str">
            <v>PICHON BARON 15 75X6</v>
          </cell>
          <cell r="D5263" t="str">
            <v>Chateau Pichon Baron 2015</v>
          </cell>
          <cell r="E5263" t="str">
            <v>EA</v>
          </cell>
          <cell r="F5263">
            <v>6</v>
          </cell>
          <cell r="G5263" t="str">
            <v>75 cl x 6</v>
          </cell>
          <cell r="H5263" t="str">
            <v>S</v>
          </cell>
          <cell r="I5263" t="str">
            <v>France</v>
          </cell>
          <cell r="J5263" t="str">
            <v>France</v>
          </cell>
          <cell r="K5263" t="str">
            <v>Bordeaux</v>
          </cell>
          <cell r="L5263" t="str">
            <v>Still Red</v>
          </cell>
          <cell r="M5263" t="str">
            <v>Fine Wine</v>
          </cell>
          <cell r="N5263">
            <v>105.7398</v>
          </cell>
          <cell r="O5263">
            <v>2.6718999999999999</v>
          </cell>
        </row>
        <row r="5264">
          <cell r="B5264">
            <v>45636</v>
          </cell>
          <cell r="C5264" t="str">
            <v>FW LE PETIT MOUTON 16 75X6</v>
          </cell>
          <cell r="D5264" t="str">
            <v>Le Petit Mouton de Mouton Rothschild 2016</v>
          </cell>
          <cell r="E5264" t="str">
            <v>EA</v>
          </cell>
          <cell r="F5264">
            <v>6</v>
          </cell>
          <cell r="G5264" t="str">
            <v>75 cl x 6</v>
          </cell>
          <cell r="H5264" t="str">
            <v>S</v>
          </cell>
          <cell r="I5264" t="str">
            <v>France</v>
          </cell>
          <cell r="J5264" t="str">
            <v>France</v>
          </cell>
          <cell r="K5264" t="str">
            <v>Bordeaux</v>
          </cell>
          <cell r="L5264" t="str">
            <v>Still Red</v>
          </cell>
          <cell r="M5264" t="str">
            <v>Fine Wine</v>
          </cell>
          <cell r="N5264">
            <v>182.93270000000001</v>
          </cell>
          <cell r="O5264">
            <v>2.6718999999999999</v>
          </cell>
        </row>
        <row r="5265">
          <cell r="B5265">
            <v>45657</v>
          </cell>
          <cell r="C5265" t="str">
            <v>FW CARRUADES DE LAFITE 10 75X6</v>
          </cell>
          <cell r="D5265" t="str">
            <v>Carruades de Lafite 2010</v>
          </cell>
          <cell r="E5265" t="str">
            <v>EA</v>
          </cell>
          <cell r="F5265">
            <v>6</v>
          </cell>
          <cell r="G5265" t="str">
            <v>75 cl x 6</v>
          </cell>
          <cell r="H5265" t="str">
            <v>S</v>
          </cell>
          <cell r="I5265" t="str">
            <v>France</v>
          </cell>
          <cell r="J5265" t="str">
            <v>France</v>
          </cell>
          <cell r="K5265" t="str">
            <v>Bordeaux</v>
          </cell>
          <cell r="L5265" t="str">
            <v>Still Red</v>
          </cell>
          <cell r="M5265" t="str">
            <v>Fine Wine</v>
          </cell>
          <cell r="N5265">
            <v>253.10820000000001</v>
          </cell>
          <cell r="O5265">
            <v>2.6718999999999999</v>
          </cell>
        </row>
        <row r="5266">
          <cell r="B5266">
            <v>45658</v>
          </cell>
          <cell r="C5266" t="str">
            <v>FW CHATEAU FIGEAC 15 75X6</v>
          </cell>
          <cell r="D5266" t="str">
            <v>Chateau Figeac 2015</v>
          </cell>
          <cell r="E5266" t="str">
            <v>EA</v>
          </cell>
          <cell r="F5266">
            <v>6</v>
          </cell>
          <cell r="G5266" t="str">
            <v>75 cl x 6</v>
          </cell>
          <cell r="H5266" t="str">
            <v>S</v>
          </cell>
          <cell r="I5266" t="str">
            <v>France</v>
          </cell>
          <cell r="J5266" t="str">
            <v>France</v>
          </cell>
          <cell r="L5266" t="str">
            <v>Still White</v>
          </cell>
          <cell r="M5266" t="str">
            <v>Fine Wine</v>
          </cell>
          <cell r="N5266">
            <v>159.24850000000001</v>
          </cell>
          <cell r="O5266">
            <v>2.6718999999999999</v>
          </cell>
        </row>
        <row r="5267">
          <cell r="B5267">
            <v>45660</v>
          </cell>
          <cell r="C5267" t="str">
            <v>FW CHATEAU LAFITE 98 75X6</v>
          </cell>
          <cell r="D5267" t="str">
            <v>Chateau Lafite Rothschild 1998</v>
          </cell>
          <cell r="E5267" t="str">
            <v>EA</v>
          </cell>
          <cell r="F5267">
            <v>6</v>
          </cell>
          <cell r="G5267" t="str">
            <v>75 cl x 6</v>
          </cell>
          <cell r="H5267" t="str">
            <v>S</v>
          </cell>
          <cell r="I5267" t="str">
            <v>France</v>
          </cell>
          <cell r="J5267" t="str">
            <v>France</v>
          </cell>
          <cell r="K5267" t="str">
            <v>Bordeaux</v>
          </cell>
          <cell r="L5267" t="str">
            <v>Still Red</v>
          </cell>
          <cell r="M5267" t="str">
            <v>Fine Wine</v>
          </cell>
          <cell r="N5267">
            <v>702.20360000000005</v>
          </cell>
          <cell r="O5267">
            <v>2.6718999999999999</v>
          </cell>
        </row>
        <row r="5268">
          <cell r="B5268">
            <v>46268</v>
          </cell>
          <cell r="C5268" t="str">
            <v>FW CH SUDUIRAUT 05 75X6</v>
          </cell>
          <cell r="D5268" t="str">
            <v>Chateau Suduiraut Sauternes 2005 75cl</v>
          </cell>
          <cell r="E5268" t="str">
            <v>EA</v>
          </cell>
          <cell r="F5268">
            <v>6</v>
          </cell>
          <cell r="G5268" t="str">
            <v>75 cl x 6</v>
          </cell>
          <cell r="H5268" t="str">
            <v>S</v>
          </cell>
          <cell r="I5268" t="str">
            <v>France</v>
          </cell>
          <cell r="J5268" t="str">
            <v>France</v>
          </cell>
          <cell r="K5268" t="str">
            <v>Bordeaux</v>
          </cell>
          <cell r="L5268" t="str">
            <v>Still White</v>
          </cell>
          <cell r="M5268" t="str">
            <v>Fine Wine</v>
          </cell>
          <cell r="N5268">
            <v>38.3157</v>
          </cell>
          <cell r="O5268">
            <v>2.6718999999999999</v>
          </cell>
        </row>
        <row r="5269">
          <cell r="B5269">
            <v>46405</v>
          </cell>
          <cell r="C5269" t="str">
            <v>FW CHATEAU PONTENSAC 2011 75X6</v>
          </cell>
          <cell r="D5269" t="str">
            <v>Chateau Potensac 2011</v>
          </cell>
          <cell r="E5269" t="str">
            <v>EA</v>
          </cell>
          <cell r="F5269">
            <v>6</v>
          </cell>
          <cell r="G5269" t="str">
            <v>75 cl x 6</v>
          </cell>
          <cell r="H5269" t="str">
            <v>S</v>
          </cell>
          <cell r="I5269" t="str">
            <v>France</v>
          </cell>
          <cell r="J5269" t="str">
            <v>France</v>
          </cell>
          <cell r="K5269" t="str">
            <v>Bordeaux</v>
          </cell>
          <cell r="L5269" t="str">
            <v>Still Red</v>
          </cell>
          <cell r="M5269" t="str">
            <v>Fine Wine</v>
          </cell>
          <cell r="N5269">
            <v>18.956299999999999</v>
          </cell>
          <cell r="O5269">
            <v>2.6718999999999999</v>
          </cell>
        </row>
        <row r="5270">
          <cell r="B5270">
            <v>46371</v>
          </cell>
          <cell r="C5270" t="str">
            <v>FW SMITH HAUT LAFIT 17 37.5X12</v>
          </cell>
          <cell r="D5270" t="str">
            <v>Chateau Smith Haut Lafitte Blanc 2017 37.5cl</v>
          </cell>
          <cell r="E5270" t="str">
            <v>EA</v>
          </cell>
          <cell r="F5270">
            <v>12</v>
          </cell>
          <cell r="G5270" t="str">
            <v>37.5 cl x 12</v>
          </cell>
          <cell r="H5270" t="str">
            <v>S</v>
          </cell>
          <cell r="I5270" t="str">
            <v>France</v>
          </cell>
          <cell r="J5270" t="str">
            <v>France</v>
          </cell>
          <cell r="K5270" t="str">
            <v>France</v>
          </cell>
          <cell r="L5270" t="str">
            <v>Still White</v>
          </cell>
          <cell r="M5270" t="str">
            <v>Fine Wine</v>
          </cell>
          <cell r="N5270">
            <v>50.396799999999999</v>
          </cell>
          <cell r="O5270">
            <v>1.3359000000000001</v>
          </cell>
        </row>
        <row r="5271">
          <cell r="B5271">
            <v>46377</v>
          </cell>
          <cell r="C5271" t="str">
            <v>FW SMITH HAUT LAFIT 18 37.5X12</v>
          </cell>
          <cell r="D5271" t="str">
            <v>Chateau Smith Haut Lafitte Blanc 2018 37.5cl</v>
          </cell>
          <cell r="E5271" t="str">
            <v>EA</v>
          </cell>
          <cell r="F5271">
            <v>12</v>
          </cell>
          <cell r="G5271" t="str">
            <v>37.5 cl x 12</v>
          </cell>
          <cell r="H5271" t="str">
            <v>S</v>
          </cell>
          <cell r="I5271" t="str">
            <v>France</v>
          </cell>
          <cell r="J5271" t="str">
            <v>France</v>
          </cell>
          <cell r="K5271" t="str">
            <v>France</v>
          </cell>
          <cell r="L5271" t="str">
            <v>Still White</v>
          </cell>
          <cell r="M5271" t="str">
            <v>Fine Wine</v>
          </cell>
          <cell r="N5271">
            <v>44.237000000000002</v>
          </cell>
          <cell r="O5271">
            <v>1.3359000000000001</v>
          </cell>
        </row>
        <row r="5272">
          <cell r="B5272">
            <v>45521</v>
          </cell>
          <cell r="C5272" t="str">
            <v>CHATEAU BEAUMONT 16 150X6</v>
          </cell>
          <cell r="D5272" t="str">
            <v>Chateau Beaumont Haut Medoc 2016</v>
          </cell>
          <cell r="E5272" t="str">
            <v>CS</v>
          </cell>
          <cell r="F5272">
            <v>1</v>
          </cell>
          <cell r="G5272" t="str">
            <v>150cl x 6</v>
          </cell>
          <cell r="H5272" t="str">
            <v>S</v>
          </cell>
          <cell r="I5272" t="str">
            <v>France</v>
          </cell>
          <cell r="J5272" t="str">
            <v>France</v>
          </cell>
          <cell r="K5272" t="str">
            <v>Bordeaux</v>
          </cell>
          <cell r="L5272" t="str">
            <v>Still Red</v>
          </cell>
          <cell r="M5272" t="str">
            <v>Fine Wine</v>
          </cell>
          <cell r="N5272">
            <v>120.4747</v>
          </cell>
          <cell r="O5272">
            <v>32.0625</v>
          </cell>
        </row>
        <row r="5273">
          <cell r="B5273">
            <v>46281</v>
          </cell>
          <cell r="C5273" t="str">
            <v>CHATEAU BEAUMONT 16 150X6</v>
          </cell>
          <cell r="D5273" t="str">
            <v>Chateau Beaumont Haut Medoc 2016</v>
          </cell>
          <cell r="E5273" t="str">
            <v>EA</v>
          </cell>
          <cell r="F5273">
            <v>6</v>
          </cell>
          <cell r="G5273" t="str">
            <v>150cl x 6</v>
          </cell>
          <cell r="H5273" t="str">
            <v>Z</v>
          </cell>
          <cell r="I5273" t="str">
            <v>France</v>
          </cell>
          <cell r="J5273" t="str">
            <v>France</v>
          </cell>
          <cell r="K5273" t="str">
            <v>Bordeaux</v>
          </cell>
          <cell r="L5273" t="str">
            <v>Still Red</v>
          </cell>
          <cell r="M5273" t="str">
            <v>Fine Wine</v>
          </cell>
          <cell r="N5273">
            <v>20.140499999999999</v>
          </cell>
          <cell r="O5273">
            <v>5.3437999999999999</v>
          </cell>
        </row>
        <row r="5274">
          <cell r="B5274">
            <v>46436</v>
          </cell>
          <cell r="C5274" t="str">
            <v>FW CHATEAU CLINET 11 150X6</v>
          </cell>
          <cell r="D5274" t="str">
            <v>Chateau Clinet Pomerol 2011</v>
          </cell>
          <cell r="E5274" t="str">
            <v>EA</v>
          </cell>
          <cell r="F5274">
            <v>6</v>
          </cell>
          <cell r="G5274" t="str">
            <v>150cl x 6</v>
          </cell>
          <cell r="H5274" t="str">
            <v>S</v>
          </cell>
          <cell r="I5274" t="str">
            <v>France</v>
          </cell>
          <cell r="J5274" t="str">
            <v>France</v>
          </cell>
          <cell r="K5274" t="str">
            <v>Bordeaux</v>
          </cell>
          <cell r="L5274" t="str">
            <v>Still Red</v>
          </cell>
          <cell r="M5274" t="str">
            <v>Fine Wine</v>
          </cell>
          <cell r="N5274">
            <v>113.9083</v>
          </cell>
          <cell r="O5274">
            <v>5.3437999999999999</v>
          </cell>
        </row>
        <row r="5275">
          <cell r="B5275">
            <v>46441</v>
          </cell>
          <cell r="C5275" t="str">
            <v>FW CHATEAU CLINET 11 300X1</v>
          </cell>
          <cell r="D5275" t="str">
            <v>Chateau Clinet Pomerol 2011</v>
          </cell>
          <cell r="E5275" t="str">
            <v>CS</v>
          </cell>
          <cell r="F5275">
            <v>1</v>
          </cell>
          <cell r="G5275" t="str">
            <v>300cl x 1</v>
          </cell>
          <cell r="H5275" t="str">
            <v>S</v>
          </cell>
          <cell r="I5275" t="str">
            <v>France</v>
          </cell>
          <cell r="J5275" t="str">
            <v>France</v>
          </cell>
          <cell r="K5275" t="str">
            <v>Bordeaux</v>
          </cell>
          <cell r="L5275" t="str">
            <v>Still Red</v>
          </cell>
          <cell r="M5275" t="str">
            <v>Fine Wine</v>
          </cell>
          <cell r="N5275">
            <v>235.4451</v>
          </cell>
          <cell r="O5275">
            <v>10.6875</v>
          </cell>
        </row>
        <row r="5276">
          <cell r="B5276">
            <v>45638</v>
          </cell>
          <cell r="C5276" t="str">
            <v>FW CHATEAU LAFITE 02 150X3</v>
          </cell>
          <cell r="D5276" t="str">
            <v>Chateau Lafite Rothschild 2002</v>
          </cell>
          <cell r="E5276" t="str">
            <v>EA</v>
          </cell>
          <cell r="F5276">
            <v>3</v>
          </cell>
          <cell r="G5276" t="str">
            <v>150cl x 3</v>
          </cell>
          <cell r="H5276" t="str">
            <v>S</v>
          </cell>
          <cell r="I5276" t="str">
            <v>France</v>
          </cell>
          <cell r="J5276" t="str">
            <v>France</v>
          </cell>
          <cell r="K5276" t="str">
            <v>Bordeaux</v>
          </cell>
          <cell r="L5276" t="str">
            <v>Still Red</v>
          </cell>
          <cell r="M5276" t="str">
            <v>Fine Wine</v>
          </cell>
          <cell r="N5276">
            <v>1032.5327</v>
          </cell>
          <cell r="O5276">
            <v>5.3437999999999999</v>
          </cell>
        </row>
        <row r="5277">
          <cell r="B5277">
            <v>45665</v>
          </cell>
          <cell r="C5277" t="str">
            <v>FW CARRUADES DE LAFITE10 150X3</v>
          </cell>
          <cell r="D5277" t="str">
            <v>Carruades de Lafite 2010</v>
          </cell>
          <cell r="E5277" t="str">
            <v>EA</v>
          </cell>
          <cell r="F5277">
            <v>3</v>
          </cell>
          <cell r="G5277" t="str">
            <v>150cl x 3</v>
          </cell>
          <cell r="H5277" t="str">
            <v>S</v>
          </cell>
          <cell r="I5277" t="str">
            <v>France</v>
          </cell>
          <cell r="J5277" t="str">
            <v>France</v>
          </cell>
          <cell r="K5277" t="str">
            <v>Bordeaux</v>
          </cell>
          <cell r="L5277" t="str">
            <v>Still Red</v>
          </cell>
          <cell r="M5277" t="str">
            <v>Fine Wine</v>
          </cell>
          <cell r="N5277">
            <v>536.91859999999997</v>
          </cell>
          <cell r="O5277">
            <v>5.3437999999999999</v>
          </cell>
        </row>
        <row r="5278">
          <cell r="B5278">
            <v>74592</v>
          </cell>
          <cell r="C5278" t="str">
            <v>MT LANGI IGAES SHIR 15 75X12</v>
          </cell>
          <cell r="D5278" t="str">
            <v>Mount Langi Inherently Good with and Evil Streak Shiraz 2015</v>
          </cell>
          <cell r="E5278" t="str">
            <v>EA</v>
          </cell>
          <cell r="F5278">
            <v>12</v>
          </cell>
          <cell r="G5278" t="str">
            <v>75 cl x 12</v>
          </cell>
          <cell r="H5278" t="str">
            <v>U</v>
          </cell>
          <cell r="I5278" t="str">
            <v>Australia</v>
          </cell>
          <cell r="J5278" t="str">
            <v>Australia</v>
          </cell>
          <cell r="K5278" t="str">
            <v>Victoria</v>
          </cell>
          <cell r="M5278" t="str">
            <v>Best</v>
          </cell>
          <cell r="N5278">
            <v>15.4193</v>
          </cell>
          <cell r="O5278">
            <v>3.2063000000000001</v>
          </cell>
        </row>
        <row r="5279">
          <cell r="B5279">
            <v>43100</v>
          </cell>
          <cell r="C5279" t="str">
            <v>MOUNT LANGI TALUS SHRZ 19 75X6</v>
          </cell>
          <cell r="D5279" t="str">
            <v>Mount Langi Ghiran Talus Shiraz 2019</v>
          </cell>
          <cell r="E5279" t="str">
            <v>CS</v>
          </cell>
          <cell r="F5279">
            <v>1</v>
          </cell>
          <cell r="G5279" t="str">
            <v>75 cl x 6</v>
          </cell>
          <cell r="H5279" t="str">
            <v>S</v>
          </cell>
          <cell r="I5279" t="str">
            <v>Australia</v>
          </cell>
          <cell r="J5279" t="str">
            <v>Australia</v>
          </cell>
          <cell r="K5279" t="str">
            <v>Victoria</v>
          </cell>
          <cell r="M5279" t="str">
            <v>Fine Wine</v>
          </cell>
          <cell r="N5279">
            <v>72.576700000000002</v>
          </cell>
          <cell r="O5279">
            <v>19.237500000000001</v>
          </cell>
        </row>
        <row r="5280">
          <cell r="B5280">
            <v>43223</v>
          </cell>
          <cell r="C5280" t="str">
            <v>FW MOUNT LANGI GHRN SHR19 75X6</v>
          </cell>
          <cell r="D5280" t="str">
            <v>Mount Langi Ghiran Langi Shiraz 2019</v>
          </cell>
          <cell r="E5280" t="str">
            <v>EA</v>
          </cell>
          <cell r="F5280">
            <v>6</v>
          </cell>
          <cell r="G5280" t="str">
            <v>75 cl x 6</v>
          </cell>
          <cell r="H5280" t="str">
            <v>U</v>
          </cell>
          <cell r="I5280" t="str">
            <v>Australia</v>
          </cell>
          <cell r="J5280" t="str">
            <v>Australia</v>
          </cell>
          <cell r="K5280" t="str">
            <v>Victoria</v>
          </cell>
          <cell r="M5280" t="str">
            <v>Fine Wine</v>
          </cell>
          <cell r="N5280">
            <v>37.929299999999998</v>
          </cell>
          <cell r="O5280">
            <v>3.2063000000000001</v>
          </cell>
        </row>
        <row r="5281">
          <cell r="B5281">
            <v>44177</v>
          </cell>
          <cell r="C5281" t="str">
            <v>MOUNT LANGI TALUS SHRZ 18 75X6</v>
          </cell>
          <cell r="D5281" t="str">
            <v>Mount Langi Ghiran Talus Shiraz 2018</v>
          </cell>
          <cell r="E5281" t="str">
            <v>CS</v>
          </cell>
          <cell r="F5281">
            <v>1</v>
          </cell>
          <cell r="G5281" t="str">
            <v>75 cl x 6</v>
          </cell>
          <cell r="H5281" t="str">
            <v>U</v>
          </cell>
          <cell r="I5281" t="str">
            <v>Australia</v>
          </cell>
          <cell r="J5281" t="str">
            <v>Australia</v>
          </cell>
          <cell r="K5281" t="str">
            <v>Victoria</v>
          </cell>
          <cell r="M5281" t="str">
            <v>Fine Wine</v>
          </cell>
          <cell r="N5281">
            <v>72.576700000000002</v>
          </cell>
          <cell r="O5281">
            <v>16.031300000000002</v>
          </cell>
        </row>
        <row r="5282">
          <cell r="B5282">
            <v>45452</v>
          </cell>
          <cell r="C5282" t="str">
            <v>FW MOUNT LANG MAST SHIR19 75X6</v>
          </cell>
          <cell r="D5282" t="str">
            <v>Mount Langi Ghiran Mast Shiraz 2019</v>
          </cell>
          <cell r="E5282" t="str">
            <v>EA</v>
          </cell>
          <cell r="F5282">
            <v>6</v>
          </cell>
          <cell r="G5282" t="str">
            <v>75 cl x 6</v>
          </cell>
          <cell r="H5282" t="str">
            <v>U</v>
          </cell>
          <cell r="I5282" t="str">
            <v>Australia</v>
          </cell>
          <cell r="J5282" t="str">
            <v>Australia</v>
          </cell>
          <cell r="K5282" t="str">
            <v>Victoria</v>
          </cell>
          <cell r="L5282" t="str">
            <v>Still Red</v>
          </cell>
          <cell r="M5282" t="str">
            <v>Fine Wine</v>
          </cell>
          <cell r="N5282">
            <v>18.429300000000001</v>
          </cell>
          <cell r="O5282">
            <v>3.2061999999999999</v>
          </cell>
        </row>
        <row r="5283">
          <cell r="B5283">
            <v>45453</v>
          </cell>
          <cell r="C5283" t="str">
            <v>MOUNT LANGI TALUS SHRZ 19 75X6</v>
          </cell>
          <cell r="D5283" t="str">
            <v>Mount Langi Ghiran Talus Shiraz 2019</v>
          </cell>
          <cell r="E5283" t="str">
            <v>EA</v>
          </cell>
          <cell r="F5283">
            <v>6</v>
          </cell>
          <cell r="G5283" t="str">
            <v>75 cl x 6</v>
          </cell>
          <cell r="H5283" t="str">
            <v>S</v>
          </cell>
          <cell r="I5283" t="str">
            <v>Australia</v>
          </cell>
          <cell r="J5283" t="str">
            <v>Australia</v>
          </cell>
          <cell r="K5283" t="str">
            <v>Victoria</v>
          </cell>
          <cell r="M5283" t="str">
            <v>Fine Wine</v>
          </cell>
          <cell r="N5283">
            <v>12.096</v>
          </cell>
          <cell r="O5283">
            <v>3.2063000000000001</v>
          </cell>
        </row>
        <row r="5284">
          <cell r="B5284">
            <v>72998</v>
          </cell>
          <cell r="C5284" t="str">
            <v>FW MOUNT LANGI GHIRAN SHZ 75X6</v>
          </cell>
          <cell r="D5284" t="str">
            <v>Mount Langi Ghiran Shiraz</v>
          </cell>
          <cell r="E5284" t="str">
            <v>EA</v>
          </cell>
          <cell r="F5284">
            <v>6</v>
          </cell>
          <cell r="G5284" t="str">
            <v>75 cl x 6</v>
          </cell>
          <cell r="H5284" t="str">
            <v>U</v>
          </cell>
          <cell r="I5284" t="str">
            <v>Australia</v>
          </cell>
          <cell r="J5284" t="str">
            <v>Australia</v>
          </cell>
          <cell r="K5284" t="str">
            <v>Victoria</v>
          </cell>
          <cell r="M5284" t="str">
            <v>Fine Wine</v>
          </cell>
          <cell r="N5284">
            <v>37.929299999999998</v>
          </cell>
          <cell r="O5284">
            <v>2.6718999999999999</v>
          </cell>
        </row>
        <row r="5285">
          <cell r="B5285">
            <v>46061</v>
          </cell>
          <cell r="C5285" t="str">
            <v>O&amp;G MALBEC 75X6</v>
          </cell>
          <cell r="D5285" t="str">
            <v>O&amp;G Malbec</v>
          </cell>
          <cell r="E5285" t="str">
            <v>EA</v>
          </cell>
          <cell r="F5285">
            <v>6</v>
          </cell>
          <cell r="G5285" t="str">
            <v>75 cl x 6</v>
          </cell>
          <cell r="H5285" t="str">
            <v>S</v>
          </cell>
          <cell r="I5285" t="str">
            <v>Argentina</v>
          </cell>
          <cell r="J5285" t="str">
            <v>Argentina</v>
          </cell>
          <cell r="K5285" t="str">
            <v>Mendoza</v>
          </cell>
          <cell r="L5285" t="str">
            <v>Still White</v>
          </cell>
          <cell r="M5285" t="str">
            <v>Price Fighter</v>
          </cell>
          <cell r="N5285">
            <v>1.5783</v>
          </cell>
          <cell r="O5285">
            <v>2.6718999999999999</v>
          </cell>
        </row>
        <row r="5286">
          <cell r="B5286">
            <v>45530</v>
          </cell>
          <cell r="C5286" t="str">
            <v>LALLIER R20 75X6</v>
          </cell>
          <cell r="D5286" t="str">
            <v>Champagne Lallier R20</v>
          </cell>
          <cell r="E5286" t="str">
            <v>EA</v>
          </cell>
          <cell r="F5286">
            <v>6</v>
          </cell>
          <cell r="G5286" t="str">
            <v>75 cl x 6</v>
          </cell>
          <cell r="H5286" t="str">
            <v>S</v>
          </cell>
          <cell r="I5286" t="str">
            <v>France</v>
          </cell>
          <cell r="J5286" t="str">
            <v>France</v>
          </cell>
          <cell r="K5286" t="str">
            <v>Champagne</v>
          </cell>
          <cell r="L5286" t="str">
            <v>Champagne White</v>
          </cell>
          <cell r="M5286" t="str">
            <v>Better</v>
          </cell>
          <cell r="N5286">
            <v>20.6144</v>
          </cell>
          <cell r="O5286">
            <v>2.6718999999999999</v>
          </cell>
        </row>
        <row r="5287">
          <cell r="B5287">
            <v>45531</v>
          </cell>
          <cell r="C5287" t="str">
            <v>LALLIER BRUT ROSE NV 75x6</v>
          </cell>
          <cell r="D5287" t="str">
            <v>Champagne Lallier Brut Rose NV</v>
          </cell>
          <cell r="E5287" t="str">
            <v>EA</v>
          </cell>
          <cell r="F5287">
            <v>6</v>
          </cell>
          <cell r="G5287" t="str">
            <v>75 cl x 6</v>
          </cell>
          <cell r="H5287" t="str">
            <v>S</v>
          </cell>
          <cell r="I5287" t="str">
            <v>France</v>
          </cell>
          <cell r="J5287" t="str">
            <v>France</v>
          </cell>
          <cell r="K5287" t="str">
            <v>Champagne</v>
          </cell>
          <cell r="L5287" t="str">
            <v>Champagne Rose</v>
          </cell>
          <cell r="M5287" t="str">
            <v>Best</v>
          </cell>
          <cell r="N5287">
            <v>33.376100000000001</v>
          </cell>
          <cell r="O5287">
            <v>2.6718999999999999</v>
          </cell>
        </row>
        <row r="5288">
          <cell r="B5288">
            <v>45539</v>
          </cell>
          <cell r="C5288" t="str">
            <v>LALLIER BLANC DE BL NV 75x6</v>
          </cell>
          <cell r="D5288" t="str">
            <v>Champagne Lallier Blanc de Blancs NV</v>
          </cell>
          <cell r="E5288" t="str">
            <v>EA</v>
          </cell>
          <cell r="F5288">
            <v>6</v>
          </cell>
          <cell r="G5288" t="str">
            <v>75 cl x 6</v>
          </cell>
          <cell r="H5288" t="str">
            <v>S</v>
          </cell>
          <cell r="I5288" t="str">
            <v>France</v>
          </cell>
          <cell r="J5288" t="str">
            <v>France</v>
          </cell>
          <cell r="K5288" t="str">
            <v>Champagne</v>
          </cell>
          <cell r="L5288" t="str">
            <v>Champagne White</v>
          </cell>
          <cell r="M5288" t="str">
            <v>Best</v>
          </cell>
          <cell r="N5288">
            <v>39.976100000000002</v>
          </cell>
          <cell r="O5288">
            <v>2.6718999999999999</v>
          </cell>
        </row>
        <row r="5289">
          <cell r="B5289">
            <v>46492</v>
          </cell>
          <cell r="C5289" t="str">
            <v>LALLIER R19 75X6</v>
          </cell>
          <cell r="D5289" t="str">
            <v>Champagne Lallier R19</v>
          </cell>
          <cell r="E5289" t="str">
            <v>EA</v>
          </cell>
          <cell r="F5289">
            <v>6</v>
          </cell>
          <cell r="G5289" t="str">
            <v>75 cl x 6</v>
          </cell>
          <cell r="H5289" t="str">
            <v>S</v>
          </cell>
          <cell r="I5289" t="str">
            <v>France</v>
          </cell>
          <cell r="J5289" t="str">
            <v>France</v>
          </cell>
          <cell r="K5289" t="str">
            <v>Champagne</v>
          </cell>
          <cell r="L5289" t="str">
            <v>Champagne White</v>
          </cell>
          <cell r="M5289" t="str">
            <v>Better</v>
          </cell>
          <cell r="N5289">
            <v>17.474399999999999</v>
          </cell>
          <cell r="O5289">
            <v>2.6718999999999999</v>
          </cell>
        </row>
        <row r="5290">
          <cell r="B5290">
            <v>46728</v>
          </cell>
          <cell r="C5290" t="str">
            <v>LALLIER 2014 75X6</v>
          </cell>
          <cell r="D5290" t="str">
            <v>Champagne Lallier Millesime 2014</v>
          </cell>
          <cell r="E5290" t="str">
            <v>EA</v>
          </cell>
          <cell r="F5290">
            <v>6</v>
          </cell>
          <cell r="G5290" t="str">
            <v>75 cl x 6</v>
          </cell>
          <cell r="H5290" t="str">
            <v>Z</v>
          </cell>
          <cell r="I5290" t="str">
            <v>France</v>
          </cell>
          <cell r="J5290" t="str">
            <v>France</v>
          </cell>
          <cell r="K5290" t="str">
            <v>Champagne</v>
          </cell>
          <cell r="L5290" t="str">
            <v>Sparkling White</v>
          </cell>
          <cell r="M5290" t="str">
            <v>Best</v>
          </cell>
          <cell r="N5290">
            <v>22.446400000000001</v>
          </cell>
          <cell r="O5290">
            <v>2.6718999999999999</v>
          </cell>
        </row>
        <row r="5291">
          <cell r="B5291">
            <v>46403</v>
          </cell>
          <cell r="C5291" t="str">
            <v>LUOGHI MIXED TASTING BOX 75x3</v>
          </cell>
          <cell r="D5291" t="str">
            <v>Luoghi Mixed Tasting Box (Fitta, Castellaro, Tremenalto)</v>
          </cell>
          <cell r="E5291" t="str">
            <v>CS</v>
          </cell>
          <cell r="F5291">
            <v>1</v>
          </cell>
          <cell r="G5291" t="str">
            <v>75 cl x 3</v>
          </cell>
          <cell r="H5291" t="str">
            <v>S</v>
          </cell>
          <cell r="I5291" t="str">
            <v>Italy</v>
          </cell>
          <cell r="J5291" t="str">
            <v>Italy</v>
          </cell>
          <cell r="K5291" t="str">
            <v>Italy</v>
          </cell>
          <cell r="M5291" t="str">
            <v>Best</v>
          </cell>
          <cell r="N5291">
            <v>59.0732</v>
          </cell>
          <cell r="O5291">
            <v>8.0155999999999992</v>
          </cell>
        </row>
        <row r="5292">
          <cell r="B5292">
            <v>46510</v>
          </cell>
          <cell r="C5292" t="str">
            <v>HIGHFIELD RIESLING 75X12</v>
          </cell>
          <cell r="D5292" t="str">
            <v>Highfield Riesling</v>
          </cell>
          <cell r="E5292" t="str">
            <v>EA</v>
          </cell>
          <cell r="F5292">
            <v>12</v>
          </cell>
          <cell r="G5292" t="str">
            <v>75 cl x 12</v>
          </cell>
          <cell r="H5292" t="str">
            <v>U</v>
          </cell>
          <cell r="I5292" t="str">
            <v>New Zealand</v>
          </cell>
          <cell r="J5292" t="str">
            <v>New Zealand</v>
          </cell>
          <cell r="K5292" t="str">
            <v>New Zealand</v>
          </cell>
          <cell r="L5292" t="str">
            <v>Still White</v>
          </cell>
          <cell r="M5292" t="str">
            <v>Better</v>
          </cell>
          <cell r="N5292">
            <v>2.1781000000000001</v>
          </cell>
          <cell r="O5292">
            <v>2.6718999999999999</v>
          </cell>
        </row>
        <row r="5293">
          <cell r="B5293">
            <v>46407</v>
          </cell>
          <cell r="C5293" t="str">
            <v>Q.C.MEDIUM SHERRY 6X70CL</v>
          </cell>
          <cell r="D5293" t="str">
            <v>Q.C. Medium Sherry</v>
          </cell>
          <cell r="E5293" t="str">
            <v>EA</v>
          </cell>
          <cell r="F5293">
            <v>6</v>
          </cell>
          <cell r="G5293" t="str">
            <v>70 cl x 6</v>
          </cell>
          <cell r="H5293" t="str">
            <v>S</v>
          </cell>
          <cell r="I5293" t="str">
            <v>Spain</v>
          </cell>
          <cell r="J5293" t="str">
            <v>Spain</v>
          </cell>
          <cell r="K5293" t="str">
            <v>Spain</v>
          </cell>
          <cell r="M5293" t="str">
            <v>Price Fighter</v>
          </cell>
          <cell r="N5293">
            <v>2.5303</v>
          </cell>
          <cell r="O5293">
            <v>2.9925000000000002</v>
          </cell>
        </row>
        <row r="5294">
          <cell r="B5294">
            <v>45561</v>
          </cell>
          <cell r="C5294" t="str">
            <v>PASCAL CLEMENT CHABLIS 20LX1</v>
          </cell>
          <cell r="D5294" t="str">
            <v>Pascal Clement Chablis Key Keg 20ltr</v>
          </cell>
          <cell r="E5294" t="str">
            <v>EA</v>
          </cell>
          <cell r="F5294">
            <v>1</v>
          </cell>
          <cell r="G5294" t="str">
            <v>20 lt x 1</v>
          </cell>
          <cell r="H5294" t="str">
            <v>S</v>
          </cell>
          <cell r="I5294" t="str">
            <v>France</v>
          </cell>
          <cell r="J5294" t="str">
            <v>France</v>
          </cell>
          <cell r="K5294" t="str">
            <v>France</v>
          </cell>
          <cell r="L5294" t="str">
            <v>Still White</v>
          </cell>
          <cell r="M5294" t="str">
            <v>Better</v>
          </cell>
          <cell r="N5294">
            <v>237.99</v>
          </cell>
          <cell r="O5294">
            <v>71.25</v>
          </cell>
        </row>
        <row r="5295">
          <cell r="B5295">
            <v>45868</v>
          </cell>
          <cell r="C5295" t="str">
            <v>MACON PASCAL CLEMENT 20X1</v>
          </cell>
          <cell r="D5295" t="str">
            <v>Macon Blanc Key Keg, Pascal Clement</v>
          </cell>
          <cell r="E5295" t="str">
            <v>EA</v>
          </cell>
          <cell r="F5295">
            <v>1</v>
          </cell>
          <cell r="G5295" t="str">
            <v>20 lt x 1</v>
          </cell>
          <cell r="H5295" t="str">
            <v>Z</v>
          </cell>
          <cell r="I5295" t="str">
            <v>France</v>
          </cell>
          <cell r="J5295" t="str">
            <v>France</v>
          </cell>
          <cell r="K5295" t="str">
            <v>Burgundy</v>
          </cell>
          <cell r="L5295" t="str">
            <v>Still White</v>
          </cell>
          <cell r="M5295" t="str">
            <v>Better</v>
          </cell>
          <cell r="N5295">
            <v>210.99</v>
          </cell>
          <cell r="O5295">
            <v>71.25</v>
          </cell>
        </row>
        <row r="5296">
          <cell r="B5296">
            <v>45877</v>
          </cell>
          <cell r="C5296" t="str">
            <v>PASCAL CLEMENT CINS ROSE 20LX1</v>
          </cell>
          <cell r="D5296" t="str">
            <v>Pascal Clement Key Keg Cinsault Rosé, Vin de Méditerranée</v>
          </cell>
          <cell r="E5296" t="str">
            <v>EA</v>
          </cell>
          <cell r="F5296">
            <v>1</v>
          </cell>
          <cell r="G5296" t="str">
            <v>20 lt x 1</v>
          </cell>
          <cell r="H5296" t="str">
            <v>S</v>
          </cell>
          <cell r="I5296" t="str">
            <v>France</v>
          </cell>
          <cell r="J5296" t="str">
            <v>France</v>
          </cell>
          <cell r="K5296" t="str">
            <v>France</v>
          </cell>
          <cell r="L5296" t="str">
            <v>Still Red</v>
          </cell>
          <cell r="M5296" t="str">
            <v>Better</v>
          </cell>
          <cell r="N5296">
            <v>124.16</v>
          </cell>
          <cell r="O5296">
            <v>71.25</v>
          </cell>
        </row>
        <row r="5297">
          <cell r="B5297">
            <v>38348</v>
          </cell>
          <cell r="C5297" t="str">
            <v>BUTINER BEAUJOLAIS VILL 75X6</v>
          </cell>
          <cell r="D5297" t="str">
            <v>Beaujolais Villages Vin Nature à Butiner, Château de la Terrière</v>
          </cell>
          <cell r="E5297" t="str">
            <v>EA</v>
          </cell>
          <cell r="F5297">
            <v>6</v>
          </cell>
          <cell r="G5297" t="str">
            <v>75 cl x 6</v>
          </cell>
          <cell r="H5297" t="str">
            <v>S</v>
          </cell>
          <cell r="I5297" t="str">
            <v>France</v>
          </cell>
          <cell r="J5297" t="str">
            <v>France</v>
          </cell>
          <cell r="K5297" t="str">
            <v>Burgundy</v>
          </cell>
          <cell r="L5297" t="str">
            <v>Still Red</v>
          </cell>
          <cell r="M5297" t="str">
            <v>Good</v>
          </cell>
          <cell r="N5297">
            <v>5.6040999999999999</v>
          </cell>
          <cell r="O5297">
            <v>2.6718999999999999</v>
          </cell>
        </row>
        <row r="5298">
          <cell r="B5298">
            <v>38349</v>
          </cell>
          <cell r="C5298" t="str">
            <v>CH TERRIERE BEAUJ NATURAL 75X6</v>
          </cell>
          <cell r="D5298" t="str">
            <v>Regnie Vin Sauvage à Poil Vin Natural Organic, Chateau de la Terriere</v>
          </cell>
          <cell r="E5298" t="str">
            <v>EA</v>
          </cell>
          <cell r="F5298">
            <v>6</v>
          </cell>
          <cell r="G5298" t="str">
            <v>75 cl x 6</v>
          </cell>
          <cell r="H5298" t="str">
            <v>S</v>
          </cell>
          <cell r="I5298" t="str">
            <v>France</v>
          </cell>
          <cell r="J5298" t="str">
            <v>France</v>
          </cell>
          <cell r="K5298" t="str">
            <v>Burgundy</v>
          </cell>
          <cell r="L5298" t="str">
            <v>Still Red</v>
          </cell>
          <cell r="M5298" t="str">
            <v>Better</v>
          </cell>
          <cell r="N5298">
            <v>8.4974000000000007</v>
          </cell>
          <cell r="O5298">
            <v>2.6718999999999999</v>
          </cell>
        </row>
        <row r="5299">
          <cell r="B5299">
            <v>41856</v>
          </cell>
          <cell r="C5299" t="str">
            <v>LES ENRACINES MACON CHARD 75X6</v>
          </cell>
          <cell r="D5299" t="str">
            <v>Les Enracinés Mâcon-Chardonnay, Château de la Terrière</v>
          </cell>
          <cell r="E5299" t="str">
            <v>EA</v>
          </cell>
          <cell r="F5299">
            <v>6</v>
          </cell>
          <cell r="G5299" t="str">
            <v>75 cl x 6</v>
          </cell>
          <cell r="H5299" t="str">
            <v>S</v>
          </cell>
          <cell r="I5299" t="str">
            <v>France</v>
          </cell>
          <cell r="J5299" t="str">
            <v>France</v>
          </cell>
          <cell r="K5299" t="str">
            <v>Burgundy</v>
          </cell>
          <cell r="L5299" t="str">
            <v>Still White</v>
          </cell>
          <cell r="M5299" t="str">
            <v>Better</v>
          </cell>
          <cell r="N5299">
            <v>8.1631</v>
          </cell>
          <cell r="O5299">
            <v>2.6718999999999999</v>
          </cell>
        </row>
        <row r="5300">
          <cell r="B5300">
            <v>38367</v>
          </cell>
          <cell r="C5300" t="str">
            <v>E DELAUNAY BEAUNE GREVES 75X6</v>
          </cell>
          <cell r="D5300" t="str">
            <v>Beaune 1er Cru Les Grèves, Edouard Delaunay</v>
          </cell>
          <cell r="E5300" t="str">
            <v>EA</v>
          </cell>
          <cell r="F5300">
            <v>6</v>
          </cell>
          <cell r="G5300" t="str">
            <v>75 cl x 6</v>
          </cell>
          <cell r="H5300" t="str">
            <v>U</v>
          </cell>
          <cell r="I5300" t="str">
            <v>France</v>
          </cell>
          <cell r="J5300" t="str">
            <v>France</v>
          </cell>
          <cell r="K5300" t="str">
            <v>Burgundy</v>
          </cell>
          <cell r="L5300" t="str">
            <v>Still Red</v>
          </cell>
          <cell r="M5300" t="str">
            <v>Best</v>
          </cell>
          <cell r="N5300">
            <v>26.792400000000001</v>
          </cell>
          <cell r="O5300">
            <v>2.6718999999999999</v>
          </cell>
        </row>
        <row r="5301">
          <cell r="B5301">
            <v>38369</v>
          </cell>
          <cell r="C5301" t="str">
            <v>E DELAUNAY GEVREY CHAM VV 75X6</v>
          </cell>
          <cell r="D5301" t="str">
            <v>Gevrey-Chambertin Vieilles Vignes Le Village, Edouard Delaunay</v>
          </cell>
          <cell r="E5301" t="str">
            <v>EA</v>
          </cell>
          <cell r="F5301">
            <v>6</v>
          </cell>
          <cell r="G5301" t="str">
            <v>75 cl x 6</v>
          </cell>
          <cell r="H5301" t="str">
            <v>U</v>
          </cell>
          <cell r="I5301" t="str">
            <v>France</v>
          </cell>
          <cell r="J5301" t="str">
            <v>France</v>
          </cell>
          <cell r="K5301" t="str">
            <v>Burgundy</v>
          </cell>
          <cell r="L5301" t="str">
            <v>Still Red</v>
          </cell>
          <cell r="M5301" t="str">
            <v>Best</v>
          </cell>
          <cell r="N5301">
            <v>31.1784</v>
          </cell>
          <cell r="O5301">
            <v>2.6718999999999999</v>
          </cell>
        </row>
        <row r="5302">
          <cell r="B5302">
            <v>38370</v>
          </cell>
          <cell r="C5302" t="str">
            <v>E DELAUNAY NSG VV 19 75X6</v>
          </cell>
          <cell r="D5302" t="str">
            <v>Nuits-Saint-Georges Vieilles Vignes Le Village, Edouard Delaunay</v>
          </cell>
          <cell r="E5302" t="str">
            <v>EA</v>
          </cell>
          <cell r="F5302">
            <v>6</v>
          </cell>
          <cell r="G5302" t="str">
            <v>75 cl x 6</v>
          </cell>
          <cell r="H5302" t="str">
            <v>U</v>
          </cell>
          <cell r="I5302" t="str">
            <v>France</v>
          </cell>
          <cell r="J5302" t="str">
            <v>France</v>
          </cell>
          <cell r="K5302" t="str">
            <v>Burgundy</v>
          </cell>
          <cell r="L5302" t="str">
            <v>Still Red</v>
          </cell>
          <cell r="M5302" t="str">
            <v>Best</v>
          </cell>
          <cell r="N5302">
            <v>25.915199999999999</v>
          </cell>
          <cell r="O5302">
            <v>2.6718999999999999</v>
          </cell>
        </row>
        <row r="5303">
          <cell r="B5303">
            <v>38371</v>
          </cell>
          <cell r="C5303" t="str">
            <v>E DELAUNAY POMM FREM 18 75X6</v>
          </cell>
          <cell r="D5303" t="str">
            <v>Pommard 1er Cru Les Frémiers, Edouard Delaunay</v>
          </cell>
          <cell r="E5303" t="str">
            <v>EA</v>
          </cell>
          <cell r="F5303">
            <v>6</v>
          </cell>
          <cell r="G5303" t="str">
            <v>75 cl x 6</v>
          </cell>
          <cell r="H5303" t="str">
            <v>U</v>
          </cell>
          <cell r="I5303" t="str">
            <v>France</v>
          </cell>
          <cell r="J5303" t="str">
            <v>France</v>
          </cell>
          <cell r="K5303" t="str">
            <v>Burgundy</v>
          </cell>
          <cell r="L5303" t="str">
            <v>Still Red</v>
          </cell>
          <cell r="M5303" t="str">
            <v>Best</v>
          </cell>
          <cell r="N5303">
            <v>38.168599999999998</v>
          </cell>
          <cell r="O5303">
            <v>2.6718999999999999</v>
          </cell>
        </row>
        <row r="5304">
          <cell r="B5304">
            <v>38373</v>
          </cell>
          <cell r="C5304" t="str">
            <v>E DELAUNAY BOURG CHARD 75X6</v>
          </cell>
          <cell r="D5304" t="str">
            <v>Bourgogne Chardonnay Septembre, Edouard Delaunay</v>
          </cell>
          <cell r="E5304" t="str">
            <v>EA</v>
          </cell>
          <cell r="F5304">
            <v>6</v>
          </cell>
          <cell r="G5304" t="str">
            <v>75 cl x 6</v>
          </cell>
          <cell r="H5304" t="str">
            <v>U</v>
          </cell>
          <cell r="I5304" t="str">
            <v>France</v>
          </cell>
          <cell r="J5304" t="str">
            <v>France</v>
          </cell>
          <cell r="K5304" t="str">
            <v>Burgundy</v>
          </cell>
          <cell r="L5304" t="str">
            <v>Still White</v>
          </cell>
          <cell r="M5304" t="str">
            <v>Better</v>
          </cell>
          <cell r="N5304">
            <v>8.3439999999999994</v>
          </cell>
          <cell r="O5304">
            <v>2.6718999999999999</v>
          </cell>
        </row>
        <row r="5305">
          <cell r="B5305">
            <v>38374</v>
          </cell>
          <cell r="C5305" t="str">
            <v>E DELAUNAY BOURG PINOT 75X6</v>
          </cell>
          <cell r="D5305" t="str">
            <v>Bourgogne Pinot Noir Septembre, Edouard Delaunay</v>
          </cell>
          <cell r="E5305" t="str">
            <v>EA</v>
          </cell>
          <cell r="F5305">
            <v>6</v>
          </cell>
          <cell r="G5305" t="str">
            <v>75 cl x 6</v>
          </cell>
          <cell r="H5305" t="str">
            <v>U</v>
          </cell>
          <cell r="I5305" t="str">
            <v>France</v>
          </cell>
          <cell r="J5305" t="str">
            <v>France</v>
          </cell>
          <cell r="K5305" t="str">
            <v>Burgundy</v>
          </cell>
          <cell r="L5305" t="str">
            <v>Still Red</v>
          </cell>
          <cell r="M5305" t="str">
            <v>Better</v>
          </cell>
          <cell r="N5305">
            <v>8.3439999999999994</v>
          </cell>
          <cell r="O5305">
            <v>2.6718999999999999</v>
          </cell>
        </row>
        <row r="5306">
          <cell r="B5306">
            <v>45583</v>
          </cell>
          <cell r="C5306" t="str">
            <v>E.DELAUNAY CHARM WHITE 21 75x6</v>
          </cell>
          <cell r="D5306" t="str">
            <v>Edouard Delaunay Charmont Hautes Cotes de Nuits Blanc 2021</v>
          </cell>
          <cell r="E5306" t="str">
            <v>EA</v>
          </cell>
          <cell r="F5306">
            <v>6</v>
          </cell>
          <cell r="G5306" t="str">
            <v>75 cl x 6</v>
          </cell>
          <cell r="H5306" t="str">
            <v>S</v>
          </cell>
          <cell r="I5306" t="str">
            <v>France</v>
          </cell>
          <cell r="J5306" t="str">
            <v>France</v>
          </cell>
          <cell r="K5306" t="str">
            <v>Burgundy</v>
          </cell>
          <cell r="L5306" t="str">
            <v>Still White</v>
          </cell>
          <cell r="M5306" t="str">
            <v>Best</v>
          </cell>
          <cell r="N5306">
            <v>13.1959</v>
          </cell>
          <cell r="O5306">
            <v>2.6718999999999999</v>
          </cell>
        </row>
        <row r="5307">
          <cell r="B5307">
            <v>45727</v>
          </cell>
          <cell r="C5307" t="str">
            <v>E DELAUNAY NSG VV 21 75X6</v>
          </cell>
          <cell r="D5307" t="str">
            <v>Edoaurd Delaunay Nuits Saint Georges Vieilles Vignes (Old Vines)</v>
          </cell>
          <cell r="E5307" t="str">
            <v>EA</v>
          </cell>
          <cell r="F5307">
            <v>6</v>
          </cell>
          <cell r="G5307" t="str">
            <v>75 cl x 6</v>
          </cell>
          <cell r="H5307" t="str">
            <v>S</v>
          </cell>
          <cell r="I5307" t="str">
            <v>France</v>
          </cell>
          <cell r="J5307" t="str">
            <v>France</v>
          </cell>
          <cell r="K5307" t="str">
            <v>Burgundy</v>
          </cell>
          <cell r="L5307" t="str">
            <v>Still Red</v>
          </cell>
          <cell r="M5307" t="str">
            <v>Best</v>
          </cell>
          <cell r="N5307">
            <v>30.276700000000002</v>
          </cell>
          <cell r="O5307">
            <v>2.6718999999999999</v>
          </cell>
        </row>
        <row r="5308">
          <cell r="B5308">
            <v>45742</v>
          </cell>
          <cell r="C5308" t="str">
            <v>E.DELAUNAY CHARM ROUG 21 75x6</v>
          </cell>
          <cell r="D5308" t="str">
            <v>Edouard Delaunay Charmont Hautes Cotes de Nuits Rouge 2021</v>
          </cell>
          <cell r="E5308" t="str">
            <v>EA</v>
          </cell>
          <cell r="F5308">
            <v>6</v>
          </cell>
          <cell r="G5308" t="str">
            <v>75 cl x 6</v>
          </cell>
          <cell r="H5308" t="str">
            <v>S</v>
          </cell>
          <cell r="I5308" t="str">
            <v>France</v>
          </cell>
          <cell r="J5308" t="str">
            <v>France</v>
          </cell>
          <cell r="K5308" t="str">
            <v>Burgundy</v>
          </cell>
          <cell r="L5308" t="str">
            <v>Still Red</v>
          </cell>
          <cell r="M5308" t="str">
            <v>Best</v>
          </cell>
          <cell r="N5308">
            <v>14.0731</v>
          </cell>
          <cell r="O5308">
            <v>2.6718999999999999</v>
          </cell>
        </row>
        <row r="5309">
          <cell r="B5309">
            <v>46026</v>
          </cell>
          <cell r="C5309" t="str">
            <v>E.DELAUNAY ECHEZAUX 19 75x6</v>
          </cell>
          <cell r="D5309" t="str">
            <v>Edouard Delaunay Echezeaux Grand Cru Rouge 2019</v>
          </cell>
          <cell r="E5309" t="str">
            <v>EA</v>
          </cell>
          <cell r="F5309">
            <v>6</v>
          </cell>
          <cell r="G5309" t="str">
            <v>75 cl x 6</v>
          </cell>
          <cell r="H5309" t="str">
            <v>S</v>
          </cell>
          <cell r="I5309" t="str">
            <v>France</v>
          </cell>
          <cell r="J5309" t="str">
            <v>France</v>
          </cell>
          <cell r="K5309" t="str">
            <v>Burgundy</v>
          </cell>
          <cell r="L5309" t="str">
            <v>Still Red</v>
          </cell>
          <cell r="M5309" t="str">
            <v>Fine Wine</v>
          </cell>
          <cell r="N5309">
            <v>145.18620000000001</v>
          </cell>
          <cell r="O5309">
            <v>2.6718999999999999</v>
          </cell>
        </row>
        <row r="5310">
          <cell r="B5310">
            <v>38474</v>
          </cell>
          <cell r="C5310" t="str">
            <v>ZUCCARDI BRAZOS MALBEC 75X6</v>
          </cell>
          <cell r="D5310" t="str">
            <v>Familia Zuccardi Brazos Malbec, Uco Valley, Mendoza</v>
          </cell>
          <cell r="E5310" t="str">
            <v>EA</v>
          </cell>
          <cell r="F5310">
            <v>6</v>
          </cell>
          <cell r="G5310" t="str">
            <v>75 cl x 6</v>
          </cell>
          <cell r="H5310" t="str">
            <v>S</v>
          </cell>
          <cell r="I5310" t="str">
            <v>Argentina</v>
          </cell>
          <cell r="J5310" t="str">
            <v>Argentina</v>
          </cell>
          <cell r="K5310" t="str">
            <v>Mendoza</v>
          </cell>
          <cell r="L5310" t="str">
            <v>Still Red</v>
          </cell>
          <cell r="M5310" t="str">
            <v>Good</v>
          </cell>
          <cell r="N5310">
            <v>4.0587</v>
          </cell>
          <cell r="O5310">
            <v>2.6718999999999999</v>
          </cell>
        </row>
        <row r="5311">
          <cell r="B5311">
            <v>38485</v>
          </cell>
          <cell r="C5311" t="str">
            <v>ZUCCARDI BRAZOS CAB SAUV 75X6</v>
          </cell>
          <cell r="D5311" t="str">
            <v>Familia Zuccardi Brazos Cabernet Sauvignon, Uco Valley, Mendoza</v>
          </cell>
          <cell r="E5311" t="str">
            <v>EA</v>
          </cell>
          <cell r="F5311">
            <v>6</v>
          </cell>
          <cell r="G5311" t="str">
            <v>75 cl x 6</v>
          </cell>
          <cell r="H5311" t="str">
            <v>S</v>
          </cell>
          <cell r="I5311" t="str">
            <v>Argentina</v>
          </cell>
          <cell r="J5311" t="str">
            <v>Argentina</v>
          </cell>
          <cell r="K5311" t="str">
            <v>Mendoza</v>
          </cell>
          <cell r="L5311" t="str">
            <v>Still Red</v>
          </cell>
          <cell r="M5311" t="str">
            <v>Good</v>
          </cell>
          <cell r="N5311">
            <v>4.0587</v>
          </cell>
          <cell r="O5311">
            <v>2.6718999999999999</v>
          </cell>
        </row>
        <row r="5312">
          <cell r="B5312">
            <v>41836</v>
          </cell>
          <cell r="C5312" t="str">
            <v>ZUCCARDI BRAZOS CHARDONNA 75X6</v>
          </cell>
          <cell r="D5312" t="str">
            <v>Familia Zuccardi Brazos Chardonnay, Uco Valley, Mendoza</v>
          </cell>
          <cell r="E5312" t="str">
            <v>EA</v>
          </cell>
          <cell r="F5312">
            <v>6</v>
          </cell>
          <cell r="G5312" t="str">
            <v>75 cl x 6</v>
          </cell>
          <cell r="H5312" t="str">
            <v>S</v>
          </cell>
          <cell r="I5312" t="str">
            <v>Argentina</v>
          </cell>
          <cell r="J5312" t="str">
            <v>Argentina</v>
          </cell>
          <cell r="K5312" t="str">
            <v>Mendoza</v>
          </cell>
          <cell r="L5312" t="str">
            <v>Still White</v>
          </cell>
          <cell r="M5312" t="str">
            <v>Price Fighter</v>
          </cell>
          <cell r="N5312">
            <v>3.9687000000000001</v>
          </cell>
          <cell r="O5312">
            <v>2.6718999999999999</v>
          </cell>
        </row>
        <row r="5313">
          <cell r="B5313">
            <v>44024</v>
          </cell>
          <cell r="C5313" t="str">
            <v>ZUCCARDI BRAZO CAB FRANC 75X6</v>
          </cell>
          <cell r="D5313" t="str">
            <v>Familia Zuccardi Brazos Cabernet Franc, Uco Valley, Mendoza</v>
          </cell>
          <cell r="E5313" t="str">
            <v>EA</v>
          </cell>
          <cell r="F5313">
            <v>6</v>
          </cell>
          <cell r="G5313" t="str">
            <v>75 cl x 6</v>
          </cell>
          <cell r="H5313" t="str">
            <v>S</v>
          </cell>
          <cell r="I5313" t="str">
            <v>Argentina</v>
          </cell>
          <cell r="J5313" t="str">
            <v>Argentina</v>
          </cell>
          <cell r="K5313" t="str">
            <v>Mendoza</v>
          </cell>
          <cell r="L5313" t="str">
            <v>Still Red</v>
          </cell>
          <cell r="M5313" t="str">
            <v>Price Fighter</v>
          </cell>
          <cell r="N5313">
            <v>4.0587</v>
          </cell>
          <cell r="O5313">
            <v>2.6718999999999999</v>
          </cell>
        </row>
        <row r="5314">
          <cell r="B5314">
            <v>39124</v>
          </cell>
          <cell r="C5314" t="str">
            <v>ZUCCARDI CAB SAUV 20LX1</v>
          </cell>
          <cell r="D5314" t="str">
            <v>Zuccardi Cabernet Sauvignon, Mendoza</v>
          </cell>
          <cell r="E5314" t="str">
            <v>EA</v>
          </cell>
          <cell r="F5314">
            <v>1</v>
          </cell>
          <cell r="G5314" t="str">
            <v>20 lt x 1</v>
          </cell>
          <cell r="H5314" t="str">
            <v>S</v>
          </cell>
          <cell r="I5314" t="str">
            <v>Argentina</v>
          </cell>
          <cell r="J5314" t="str">
            <v>Argentina</v>
          </cell>
          <cell r="K5314" t="str">
            <v>Mendoza</v>
          </cell>
          <cell r="L5314" t="str">
            <v>Still Red</v>
          </cell>
          <cell r="M5314" t="str">
            <v>Good</v>
          </cell>
          <cell r="N5314">
            <v>127.25</v>
          </cell>
          <cell r="O5314">
            <v>71.25</v>
          </cell>
        </row>
        <row r="5315">
          <cell r="B5315">
            <v>39125</v>
          </cell>
          <cell r="C5315" t="str">
            <v>ZUCCARDI MALBEC 20LX1</v>
          </cell>
          <cell r="D5315" t="str">
            <v>Zuccardi Malbec, Mendoza</v>
          </cell>
          <cell r="E5315" t="str">
            <v>EA</v>
          </cell>
          <cell r="F5315">
            <v>1</v>
          </cell>
          <cell r="G5315" t="str">
            <v>20 lt x 1</v>
          </cell>
          <cell r="H5315" t="str">
            <v>S</v>
          </cell>
          <cell r="I5315" t="str">
            <v>Argentina</v>
          </cell>
          <cell r="J5315" t="str">
            <v>Argentina</v>
          </cell>
          <cell r="K5315" t="str">
            <v>Mendoza</v>
          </cell>
          <cell r="L5315" t="str">
            <v>Still Red</v>
          </cell>
          <cell r="M5315" t="str">
            <v>Good</v>
          </cell>
          <cell r="N5315">
            <v>127.25</v>
          </cell>
          <cell r="O5315">
            <v>71.25</v>
          </cell>
        </row>
        <row r="5316">
          <cell r="B5316">
            <v>38477</v>
          </cell>
          <cell r="C5316" t="str">
            <v>FW ZUCCARDI FOSIL CHARD 75X6</v>
          </cell>
          <cell r="D5316" t="str">
            <v>Zuccardi Fosil San Pablo Chardonnay, Uco Valley, Mendoza</v>
          </cell>
          <cell r="E5316" t="str">
            <v>EA</v>
          </cell>
          <cell r="F5316">
            <v>6</v>
          </cell>
          <cell r="G5316" t="str">
            <v>75 cl x 6</v>
          </cell>
          <cell r="H5316" t="str">
            <v>S</v>
          </cell>
          <cell r="I5316" t="str">
            <v>Argentina</v>
          </cell>
          <cell r="J5316" t="str">
            <v>Argentina</v>
          </cell>
          <cell r="K5316" t="str">
            <v>Mendoza</v>
          </cell>
          <cell r="L5316" t="str">
            <v>Still White</v>
          </cell>
          <cell r="M5316" t="str">
            <v>Fine Wine</v>
          </cell>
          <cell r="N5316">
            <v>31.616099999999999</v>
          </cell>
          <cell r="O5316">
            <v>2.6718999999999999</v>
          </cell>
        </row>
        <row r="5317">
          <cell r="B5317">
            <v>38628</v>
          </cell>
          <cell r="C5317" t="str">
            <v>ZUCCARDI ALLUVIONAL MALB 75X6</v>
          </cell>
          <cell r="D5317" t="str">
            <v>Zuccardi Alluvional Gualtallery Malbec, Uco Valley, Mendoza</v>
          </cell>
          <cell r="E5317" t="str">
            <v>EA</v>
          </cell>
          <cell r="F5317">
            <v>6</v>
          </cell>
          <cell r="G5317" t="str">
            <v>75 cl x 6</v>
          </cell>
          <cell r="H5317" t="str">
            <v>U</v>
          </cell>
          <cell r="I5317" t="str">
            <v>Argentina</v>
          </cell>
          <cell r="J5317" t="str">
            <v>Argentina</v>
          </cell>
          <cell r="K5317" t="str">
            <v>Mendoza</v>
          </cell>
          <cell r="L5317" t="str">
            <v>Still Red</v>
          </cell>
          <cell r="M5317" t="str">
            <v>Best</v>
          </cell>
          <cell r="N5317">
            <v>32.451099999999997</v>
          </cell>
          <cell r="O5317">
            <v>2.6718999999999999</v>
          </cell>
        </row>
        <row r="5318">
          <cell r="B5318">
            <v>38629</v>
          </cell>
          <cell r="C5318" t="str">
            <v>ZUCCARDI MALAMDO MALBEC 75X6</v>
          </cell>
          <cell r="D5318" t="str">
            <v>Zuccardi Malamado Fortified Malbec, Mendoza</v>
          </cell>
          <cell r="E5318" t="str">
            <v>EA</v>
          </cell>
          <cell r="F5318">
            <v>6</v>
          </cell>
          <cell r="G5318" t="str">
            <v>75 cl x 6</v>
          </cell>
          <cell r="H5318" t="str">
            <v>S</v>
          </cell>
          <cell r="I5318" t="str">
            <v>Argentina</v>
          </cell>
          <cell r="J5318" t="str">
            <v>Argentina</v>
          </cell>
          <cell r="K5318" t="str">
            <v>Mendoza</v>
          </cell>
          <cell r="L5318" t="str">
            <v>Still Red</v>
          </cell>
          <cell r="M5318" t="str">
            <v>Better</v>
          </cell>
          <cell r="N5318">
            <v>7.0502000000000002</v>
          </cell>
          <cell r="O5318">
            <v>3.9544000000000001</v>
          </cell>
        </row>
        <row r="5319">
          <cell r="B5319">
            <v>38630</v>
          </cell>
          <cell r="C5319" t="str">
            <v>ZUCCARDI Q TEMPRANILLO 75X6</v>
          </cell>
          <cell r="D5319" t="str">
            <v>Zuccardi Q Tempranillo, Uco Valley, Mendoza</v>
          </cell>
          <cell r="E5319" t="str">
            <v>EA</v>
          </cell>
          <cell r="F5319">
            <v>6</v>
          </cell>
          <cell r="G5319" t="str">
            <v>75 cl x 6</v>
          </cell>
          <cell r="H5319" t="str">
            <v>S</v>
          </cell>
          <cell r="I5319" t="str">
            <v>Argentina</v>
          </cell>
          <cell r="J5319" t="str">
            <v>Argentina</v>
          </cell>
          <cell r="K5319" t="str">
            <v>Mendoza</v>
          </cell>
          <cell r="L5319" t="str">
            <v>Still Red</v>
          </cell>
          <cell r="M5319" t="str">
            <v>Better</v>
          </cell>
          <cell r="N5319">
            <v>7.2111000000000001</v>
          </cell>
          <cell r="O5319">
            <v>2.6718999999999999</v>
          </cell>
        </row>
        <row r="5320">
          <cell r="B5320">
            <v>44762</v>
          </cell>
          <cell r="C5320" t="str">
            <v>ZUCCARDI CONCRETO 75X6</v>
          </cell>
          <cell r="D5320" t="str">
            <v>Concreto Zuccardi, Paraje Altamira, Uco Valley (Fazenda Only)</v>
          </cell>
          <cell r="E5320" t="str">
            <v>EA</v>
          </cell>
          <cell r="F5320">
            <v>6</v>
          </cell>
          <cell r="G5320" t="str">
            <v>75 cl x 6</v>
          </cell>
          <cell r="H5320" t="str">
            <v>S</v>
          </cell>
          <cell r="I5320" t="str">
            <v>Argentina</v>
          </cell>
          <cell r="J5320" t="str">
            <v>Argentina</v>
          </cell>
          <cell r="K5320" t="str">
            <v>Argentina</v>
          </cell>
          <cell r="L5320" t="str">
            <v>Still Red</v>
          </cell>
          <cell r="M5320" t="str">
            <v>Best</v>
          </cell>
          <cell r="N5320">
            <v>18.278099999999998</v>
          </cell>
          <cell r="O5320">
            <v>2.6718999999999999</v>
          </cell>
        </row>
        <row r="5321">
          <cell r="B5321">
            <v>46689</v>
          </cell>
          <cell r="C5321" t="str">
            <v>EMMA ZUCCARDI BONARDA 21 75X6</v>
          </cell>
          <cell r="D5321" t="str">
            <v>Emma Zuccardi Bonarda 2021, Uco Valley</v>
          </cell>
          <cell r="E5321" t="str">
            <v>EA</v>
          </cell>
          <cell r="F5321">
            <v>6</v>
          </cell>
          <cell r="G5321" t="str">
            <v>75 cl x 6</v>
          </cell>
          <cell r="H5321" t="str">
            <v>S</v>
          </cell>
          <cell r="I5321" t="str">
            <v>Argentina</v>
          </cell>
          <cell r="J5321" t="str">
            <v>Argentina</v>
          </cell>
          <cell r="K5321" t="str">
            <v>Argentina</v>
          </cell>
          <cell r="L5321" t="str">
            <v>Still Red</v>
          </cell>
          <cell r="M5321" t="str">
            <v>Best</v>
          </cell>
          <cell r="N5321">
            <v>16.164400000000001</v>
          </cell>
          <cell r="O5321">
            <v>2.6718999999999999</v>
          </cell>
        </row>
        <row r="5322">
          <cell r="B5322">
            <v>41025</v>
          </cell>
          <cell r="C5322" t="str">
            <v>FW ZUCCARDI PIEDRA INFINI 75X3</v>
          </cell>
          <cell r="D5322" t="str">
            <v>Zuccardi Finca Piedra Infinita, Mendoza</v>
          </cell>
          <cell r="E5322" t="str">
            <v>EA</v>
          </cell>
          <cell r="F5322">
            <v>3</v>
          </cell>
          <cell r="G5322" t="str">
            <v>75 cl x 3</v>
          </cell>
          <cell r="H5322" t="str">
            <v>S</v>
          </cell>
          <cell r="I5322" t="str">
            <v>Argentina</v>
          </cell>
          <cell r="J5322" t="str">
            <v>Argentina</v>
          </cell>
          <cell r="K5322" t="str">
            <v>Mendoza</v>
          </cell>
          <cell r="L5322" t="str">
            <v>Still Red</v>
          </cell>
          <cell r="M5322" t="str">
            <v>Fine Wine</v>
          </cell>
          <cell r="N5322">
            <v>76.681100000000001</v>
          </cell>
          <cell r="O5322">
            <v>2.6718999999999999</v>
          </cell>
        </row>
        <row r="5323">
          <cell r="B5323">
            <v>38479</v>
          </cell>
          <cell r="C5323" t="str">
            <v>ZUCCARDI Q CHARDONNAY 75X6</v>
          </cell>
          <cell r="D5323" t="str">
            <v>Zuccardi Q Chardonnay, Uco Valley, Mendoza</v>
          </cell>
          <cell r="E5323" t="str">
            <v>EA</v>
          </cell>
          <cell r="F5323">
            <v>6</v>
          </cell>
          <cell r="G5323" t="str">
            <v>75 cl x 6</v>
          </cell>
          <cell r="H5323" t="str">
            <v>S</v>
          </cell>
          <cell r="I5323" t="str">
            <v>Argentina</v>
          </cell>
          <cell r="J5323" t="str">
            <v>Argentina</v>
          </cell>
          <cell r="K5323" t="str">
            <v>Mendoza</v>
          </cell>
          <cell r="L5323" t="str">
            <v>Still White</v>
          </cell>
          <cell r="M5323" t="str">
            <v>Better</v>
          </cell>
          <cell r="N5323">
            <v>7.6237000000000004</v>
          </cell>
          <cell r="O5323">
            <v>2.6718999999999999</v>
          </cell>
        </row>
        <row r="5324">
          <cell r="B5324">
            <v>38489</v>
          </cell>
          <cell r="C5324" t="str">
            <v>ZUCCARDI Q CAB FRANC 75X6</v>
          </cell>
          <cell r="D5324" t="str">
            <v>Zuccardi Q Cabernet Franc, Uco Valley, Mendoza</v>
          </cell>
          <cell r="E5324" t="str">
            <v>EA</v>
          </cell>
          <cell r="F5324">
            <v>6</v>
          </cell>
          <cell r="G5324" t="str">
            <v>75 cl x 6</v>
          </cell>
          <cell r="H5324" t="str">
            <v>S</v>
          </cell>
          <cell r="I5324" t="str">
            <v>Argentina</v>
          </cell>
          <cell r="J5324" t="str">
            <v>Argentina</v>
          </cell>
          <cell r="K5324" t="str">
            <v>Mendoza</v>
          </cell>
          <cell r="L5324" t="str">
            <v>Still Red</v>
          </cell>
          <cell r="M5324" t="str">
            <v>Better</v>
          </cell>
          <cell r="N5324">
            <v>7.6237000000000004</v>
          </cell>
          <cell r="O5324">
            <v>2.6718999999999999</v>
          </cell>
        </row>
        <row r="5325">
          <cell r="B5325">
            <v>38480</v>
          </cell>
          <cell r="C5325" t="str">
            <v>ZUCCARDI SERIE A MALBEC 75X6</v>
          </cell>
          <cell r="D5325" t="str">
            <v>Zuccardi Serie A Malbec, Uco Valley, Mendoza</v>
          </cell>
          <cell r="E5325" t="str">
            <v>EA</v>
          </cell>
          <cell r="F5325">
            <v>6</v>
          </cell>
          <cell r="G5325" t="str">
            <v>75 cl x 6</v>
          </cell>
          <cell r="H5325" t="str">
            <v>S</v>
          </cell>
          <cell r="I5325" t="str">
            <v>Argentina</v>
          </cell>
          <cell r="J5325" t="str">
            <v>Argentina</v>
          </cell>
          <cell r="K5325" t="str">
            <v>Mendoza</v>
          </cell>
          <cell r="L5325" t="str">
            <v>Still Red</v>
          </cell>
          <cell r="M5325" t="str">
            <v>Better</v>
          </cell>
          <cell r="N5325">
            <v>6.1902999999999997</v>
          </cell>
          <cell r="O5325">
            <v>2.6718999999999999</v>
          </cell>
        </row>
        <row r="5326">
          <cell r="B5326">
            <v>38481</v>
          </cell>
          <cell r="C5326" t="str">
            <v>ZUCCARDI A TORRONTES 75X6</v>
          </cell>
          <cell r="D5326" t="str">
            <v>Zuccardi Serie A Torrontes, Salta</v>
          </cell>
          <cell r="E5326" t="str">
            <v>EA</v>
          </cell>
          <cell r="F5326">
            <v>6</v>
          </cell>
          <cell r="G5326" t="str">
            <v>75 cl x 6</v>
          </cell>
          <cell r="H5326" t="str">
            <v>S</v>
          </cell>
          <cell r="I5326" t="str">
            <v>Argentina</v>
          </cell>
          <cell r="J5326" t="str">
            <v>Argentina</v>
          </cell>
          <cell r="K5326" t="str">
            <v>Salta</v>
          </cell>
          <cell r="L5326" t="str">
            <v>Still White</v>
          </cell>
          <cell r="M5326" t="str">
            <v>Better</v>
          </cell>
          <cell r="N5326">
            <v>6.1902999999999997</v>
          </cell>
          <cell r="O5326">
            <v>2.6718999999999999</v>
          </cell>
        </row>
        <row r="5327">
          <cell r="B5327">
            <v>38496</v>
          </cell>
          <cell r="C5327" t="str">
            <v>BELLE PERLE PICPOUL 75X6</v>
          </cell>
          <cell r="D5327" t="str">
            <v>Picpoul de Pinet, Belle Perle</v>
          </cell>
          <cell r="E5327" t="str">
            <v>EA</v>
          </cell>
          <cell r="F5327">
            <v>6</v>
          </cell>
          <cell r="G5327" t="str">
            <v>75 cl x 6</v>
          </cell>
          <cell r="H5327" t="str">
            <v>S</v>
          </cell>
          <cell r="I5327" t="str">
            <v>France</v>
          </cell>
          <cell r="J5327" t="str">
            <v>France</v>
          </cell>
          <cell r="K5327" t="str">
            <v>France</v>
          </cell>
          <cell r="L5327" t="str">
            <v>Still White</v>
          </cell>
          <cell r="M5327" t="str">
            <v>Good</v>
          </cell>
          <cell r="N5327">
            <v>3.0554999999999999</v>
          </cell>
          <cell r="O5327">
            <v>2.6718999999999999</v>
          </cell>
        </row>
        <row r="5328">
          <cell r="B5328">
            <v>45415</v>
          </cell>
          <cell r="C5328" t="str">
            <v>GRAN VOLANTE OLD GARNACHA 75X6</v>
          </cell>
          <cell r="D5328" t="str">
            <v>Gran Volante Old Vine Garnacha 14.5%, Calatayud.</v>
          </cell>
          <cell r="E5328" t="str">
            <v>EA</v>
          </cell>
          <cell r="F5328">
            <v>6</v>
          </cell>
          <cell r="G5328" t="str">
            <v>75 cl x 6</v>
          </cell>
          <cell r="H5328" t="str">
            <v>S</v>
          </cell>
          <cell r="I5328" t="str">
            <v>Spain</v>
          </cell>
          <cell r="J5328" t="str">
            <v>Spain</v>
          </cell>
          <cell r="L5328" t="str">
            <v>Still Red</v>
          </cell>
          <cell r="M5328" t="str">
            <v>Good</v>
          </cell>
          <cell r="N5328">
            <v>2.6455000000000002</v>
          </cell>
          <cell r="O5328">
            <v>3.2063000000000001</v>
          </cell>
        </row>
        <row r="5329">
          <cell r="B5329">
            <v>46448</v>
          </cell>
          <cell r="C5329" t="str">
            <v>LA MULTA ALBILLA 75x6</v>
          </cell>
          <cell r="D5329" t="str">
            <v>LA MULTA ALBILLA SOBRE LIAS</v>
          </cell>
          <cell r="E5329" t="str">
            <v>EA</v>
          </cell>
          <cell r="F5329">
            <v>6</v>
          </cell>
          <cell r="G5329" t="str">
            <v>75 cl x 6</v>
          </cell>
          <cell r="H5329" t="str">
            <v>S</v>
          </cell>
          <cell r="I5329" t="str">
            <v>Spain</v>
          </cell>
          <cell r="J5329" t="str">
            <v>Spain</v>
          </cell>
          <cell r="K5329" t="str">
            <v>Spain</v>
          </cell>
          <cell r="L5329" t="str">
            <v>Still White</v>
          </cell>
          <cell r="M5329" t="str">
            <v>Good</v>
          </cell>
          <cell r="N5329">
            <v>2.6528999999999998</v>
          </cell>
          <cell r="O5329">
            <v>2.6718999999999999</v>
          </cell>
        </row>
        <row r="5330">
          <cell r="B5330">
            <v>38404</v>
          </cell>
          <cell r="C5330" t="str">
            <v>MARUXA GODELLO 75X6</v>
          </cell>
          <cell r="D5330" t="str">
            <v>Virgen de Galir Maruxa Godello, Valdeorres</v>
          </cell>
          <cell r="E5330" t="str">
            <v>EA</v>
          </cell>
          <cell r="F5330">
            <v>6</v>
          </cell>
          <cell r="G5330" t="str">
            <v>75 cl x 6</v>
          </cell>
          <cell r="H5330" t="str">
            <v>S</v>
          </cell>
          <cell r="I5330" t="str">
            <v>Spain</v>
          </cell>
          <cell r="J5330" t="str">
            <v>Spain</v>
          </cell>
          <cell r="K5330" t="str">
            <v>Galicia</v>
          </cell>
          <cell r="L5330" t="str">
            <v>Still White</v>
          </cell>
          <cell r="M5330" t="str">
            <v>Good</v>
          </cell>
          <cell r="N5330">
            <v>4.9004000000000003</v>
          </cell>
          <cell r="O5330">
            <v>2.6718999999999999</v>
          </cell>
        </row>
        <row r="5331">
          <cell r="B5331">
            <v>38405</v>
          </cell>
          <cell r="C5331" t="str">
            <v>MARUXA MENCIA 75X6</v>
          </cell>
          <cell r="D5331" t="str">
            <v>Virgen de Galir Maruxa Mencia, Valdeorres</v>
          </cell>
          <cell r="E5331" t="str">
            <v>EA</v>
          </cell>
          <cell r="F5331">
            <v>6</v>
          </cell>
          <cell r="G5331" t="str">
            <v>75 cl x 6</v>
          </cell>
          <cell r="H5331" t="str">
            <v>S</v>
          </cell>
          <cell r="I5331" t="str">
            <v>Spain</v>
          </cell>
          <cell r="J5331" t="str">
            <v>Spain</v>
          </cell>
          <cell r="K5331" t="str">
            <v>Galicia</v>
          </cell>
          <cell r="L5331" t="str">
            <v>Still Red</v>
          </cell>
          <cell r="M5331" t="str">
            <v>Good</v>
          </cell>
          <cell r="N5331">
            <v>5.0670000000000002</v>
          </cell>
          <cell r="O5331">
            <v>2.6718999999999999</v>
          </cell>
        </row>
        <row r="5332">
          <cell r="B5332">
            <v>38416</v>
          </cell>
          <cell r="C5332" t="str">
            <v>CH CARREYRE MARGAUX 75X6</v>
          </cell>
          <cell r="D5332" t="str">
            <v>Château Carreyre, Margaux</v>
          </cell>
          <cell r="E5332" t="str">
            <v>EA</v>
          </cell>
          <cell r="F5332">
            <v>6</v>
          </cell>
          <cell r="G5332" t="str">
            <v>75 cl x 6</v>
          </cell>
          <cell r="H5332" t="str">
            <v>S</v>
          </cell>
          <cell r="I5332" t="str">
            <v>France</v>
          </cell>
          <cell r="J5332" t="str">
            <v>France</v>
          </cell>
          <cell r="K5332" t="str">
            <v>Bordeaux</v>
          </cell>
          <cell r="L5332" t="str">
            <v>Still Red</v>
          </cell>
          <cell r="M5332" t="str">
            <v>Best</v>
          </cell>
          <cell r="N5332">
            <v>14.580399999999999</v>
          </cell>
          <cell r="O5332">
            <v>2.6718999999999999</v>
          </cell>
        </row>
        <row r="5333">
          <cell r="B5333">
            <v>38424</v>
          </cell>
          <cell r="C5333" t="str">
            <v>GRAN VOLANTE GARNACHA 75X6</v>
          </cell>
          <cell r="D5333" t="str">
            <v>Gran Volante Old Vine Garnacha, Calatayud</v>
          </cell>
          <cell r="E5333" t="str">
            <v>EA</v>
          </cell>
          <cell r="F5333">
            <v>6</v>
          </cell>
          <cell r="G5333" t="str">
            <v>75 cl x 6</v>
          </cell>
          <cell r="H5333" t="str">
            <v>U</v>
          </cell>
          <cell r="I5333" t="str">
            <v>Spain</v>
          </cell>
          <cell r="J5333" t="str">
            <v>Spain</v>
          </cell>
          <cell r="K5333" t="str">
            <v>Aragon</v>
          </cell>
          <cell r="L5333" t="str">
            <v>Still Red</v>
          </cell>
          <cell r="M5333" t="str">
            <v>Good</v>
          </cell>
          <cell r="N5333">
            <v>2.6455000000000002</v>
          </cell>
          <cell r="O5333">
            <v>3.2063000000000001</v>
          </cell>
        </row>
        <row r="5334">
          <cell r="B5334">
            <v>38425</v>
          </cell>
          <cell r="C5334" t="str">
            <v>GRAN VOLANTE MONASTRELL 75X6</v>
          </cell>
          <cell r="D5334" t="str">
            <v>Gran Volante Old Vine Monastrell, Bullas</v>
          </cell>
          <cell r="E5334" t="str">
            <v>EA</v>
          </cell>
          <cell r="F5334">
            <v>6</v>
          </cell>
          <cell r="G5334" t="str">
            <v>75 cl x 6</v>
          </cell>
          <cell r="H5334" t="str">
            <v>S</v>
          </cell>
          <cell r="I5334" t="str">
            <v>Spain</v>
          </cell>
          <cell r="J5334" t="str">
            <v>Spain</v>
          </cell>
          <cell r="K5334" t="str">
            <v>Aragon</v>
          </cell>
          <cell r="L5334" t="str">
            <v>Still Red</v>
          </cell>
          <cell r="M5334" t="str">
            <v>Good</v>
          </cell>
          <cell r="N5334">
            <v>2.4262000000000001</v>
          </cell>
          <cell r="O5334">
            <v>2.6718999999999999</v>
          </cell>
        </row>
        <row r="5335">
          <cell r="B5335">
            <v>43049</v>
          </cell>
          <cell r="C5335" t="str">
            <v>PAPA LUNA OLDVINE MACABEO 75X6</v>
          </cell>
          <cell r="D5335" t="str">
            <v>Papa Luna Old Vine Macabeo, Calatayud</v>
          </cell>
          <cell r="E5335" t="str">
            <v>EA</v>
          </cell>
          <cell r="F5335">
            <v>6</v>
          </cell>
          <cell r="G5335" t="str">
            <v>75 cl x 6</v>
          </cell>
          <cell r="H5335" t="str">
            <v>S</v>
          </cell>
          <cell r="I5335" t="str">
            <v>Spain</v>
          </cell>
          <cell r="J5335" t="str">
            <v>Spain</v>
          </cell>
          <cell r="K5335" t="str">
            <v>Aragon</v>
          </cell>
          <cell r="M5335" t="str">
            <v>Good</v>
          </cell>
          <cell r="N5335">
            <v>3.9175</v>
          </cell>
          <cell r="O5335">
            <v>2.6718999999999999</v>
          </cell>
        </row>
        <row r="5336">
          <cell r="B5336">
            <v>43064</v>
          </cell>
          <cell r="C5336" t="str">
            <v>EL CISMATICO GARNACHA 75X6</v>
          </cell>
          <cell r="D5336" t="str">
            <v>El Cismatico Garnacha 2019, Calatayud</v>
          </cell>
          <cell r="E5336" t="str">
            <v>EA</v>
          </cell>
          <cell r="F5336">
            <v>6</v>
          </cell>
          <cell r="G5336" t="str">
            <v>75 cl x 6</v>
          </cell>
          <cell r="H5336" t="str">
            <v>S</v>
          </cell>
          <cell r="I5336" t="str">
            <v>Spain</v>
          </cell>
          <cell r="J5336" t="str">
            <v>Spain</v>
          </cell>
          <cell r="K5336" t="str">
            <v>Aragon</v>
          </cell>
          <cell r="M5336" t="str">
            <v>Best</v>
          </cell>
          <cell r="N5336">
            <v>17.9526</v>
          </cell>
          <cell r="O5336">
            <v>2.6718999999999999</v>
          </cell>
        </row>
        <row r="5337">
          <cell r="B5337">
            <v>43070</v>
          </cell>
          <cell r="C5337" t="str">
            <v>ES LO QUE HAY GARNACHA 75X6</v>
          </cell>
          <cell r="D5337" t="str">
            <v>Es Lo Que Hay Garnacha, Calatayud</v>
          </cell>
          <cell r="E5337" t="str">
            <v>EA</v>
          </cell>
          <cell r="F5337">
            <v>6</v>
          </cell>
          <cell r="G5337" t="str">
            <v>75 cl x 6</v>
          </cell>
          <cell r="H5337" t="str">
            <v>S</v>
          </cell>
          <cell r="I5337" t="str">
            <v>Italy</v>
          </cell>
          <cell r="J5337" t="str">
            <v>Spain</v>
          </cell>
          <cell r="K5337" t="str">
            <v>Aragon</v>
          </cell>
          <cell r="M5337" t="str">
            <v>Good</v>
          </cell>
          <cell r="N5337">
            <v>5.6718999999999999</v>
          </cell>
          <cell r="O5337">
            <v>2.6718999999999999</v>
          </cell>
        </row>
        <row r="5338">
          <cell r="B5338">
            <v>43073</v>
          </cell>
          <cell r="C5338" t="str">
            <v>DOS DEDOS DE FRENTE SYRAH 75X6</v>
          </cell>
          <cell r="D5338" t="str">
            <v>Dos Dedos de Frente Syrah, Calatayud</v>
          </cell>
          <cell r="E5338" t="str">
            <v>EA</v>
          </cell>
          <cell r="F5338">
            <v>6</v>
          </cell>
          <cell r="G5338" t="str">
            <v>75 cl x 6</v>
          </cell>
          <cell r="H5338" t="str">
            <v>S</v>
          </cell>
          <cell r="I5338" t="str">
            <v>Spain</v>
          </cell>
          <cell r="J5338" t="str">
            <v>Spain</v>
          </cell>
          <cell r="K5338" t="str">
            <v>Aragon</v>
          </cell>
          <cell r="M5338" t="str">
            <v>Better</v>
          </cell>
          <cell r="N5338">
            <v>9.1806000000000001</v>
          </cell>
          <cell r="O5338">
            <v>2.6718999999999999</v>
          </cell>
        </row>
        <row r="5339">
          <cell r="B5339">
            <v>43079</v>
          </cell>
          <cell r="C5339" t="str">
            <v>MANGA DE BRUJO GARNACHA 75X6</v>
          </cell>
          <cell r="D5339" t="str">
            <v>Manga del Brujo Garnacha, Calatayud</v>
          </cell>
          <cell r="E5339" t="str">
            <v>EA</v>
          </cell>
          <cell r="F5339">
            <v>6</v>
          </cell>
          <cell r="G5339" t="str">
            <v>75 cl x 6</v>
          </cell>
          <cell r="H5339" t="str">
            <v>S</v>
          </cell>
          <cell r="I5339" t="str">
            <v>Spain</v>
          </cell>
          <cell r="J5339" t="str">
            <v>Spain</v>
          </cell>
          <cell r="K5339" t="str">
            <v>Aragon</v>
          </cell>
          <cell r="M5339" t="str">
            <v>Good</v>
          </cell>
          <cell r="N5339">
            <v>3.9175</v>
          </cell>
          <cell r="O5339">
            <v>3.2063000000000001</v>
          </cell>
        </row>
        <row r="5340">
          <cell r="B5340">
            <v>43050</v>
          </cell>
          <cell r="C5340" t="str">
            <v>LA MULTA GARNACHA 75X6</v>
          </cell>
          <cell r="D5340" t="str">
            <v>La Multa Garnacha, Calatayud</v>
          </cell>
          <cell r="E5340" t="str">
            <v>EA</v>
          </cell>
          <cell r="F5340">
            <v>6</v>
          </cell>
          <cell r="G5340" t="str">
            <v>74cl x 6</v>
          </cell>
          <cell r="H5340" t="str">
            <v>S</v>
          </cell>
          <cell r="I5340" t="str">
            <v>Spain</v>
          </cell>
          <cell r="J5340" t="str">
            <v>Spain</v>
          </cell>
          <cell r="K5340" t="str">
            <v>Aragon</v>
          </cell>
          <cell r="M5340" t="str">
            <v>Best</v>
          </cell>
          <cell r="N5340">
            <v>2.6455000000000002</v>
          </cell>
          <cell r="O5340">
            <v>2.6718999999999999</v>
          </cell>
        </row>
        <row r="5341">
          <cell r="B5341">
            <v>38472</v>
          </cell>
          <cell r="C5341" t="str">
            <v>COBRENTO PINOT GRIGIO 75X12</v>
          </cell>
          <cell r="D5341" t="str">
            <v>Cobrento Pinot Grigio IGT Pavia</v>
          </cell>
          <cell r="E5341" t="str">
            <v>EA</v>
          </cell>
          <cell r="F5341">
            <v>12</v>
          </cell>
          <cell r="G5341" t="str">
            <v>75 cl x 12</v>
          </cell>
          <cell r="H5341" t="str">
            <v>U</v>
          </cell>
          <cell r="I5341" t="str">
            <v>Italy</v>
          </cell>
          <cell r="J5341" t="str">
            <v>Italy</v>
          </cell>
          <cell r="K5341" t="str">
            <v>Venezie</v>
          </cell>
          <cell r="L5341" t="str">
            <v>Still White</v>
          </cell>
          <cell r="M5341" t="str">
            <v>Price Fighter</v>
          </cell>
          <cell r="N5341">
            <v>1.3919999999999999</v>
          </cell>
          <cell r="O5341">
            <v>2.3513000000000002</v>
          </cell>
        </row>
        <row r="5342">
          <cell r="B5342">
            <v>45950</v>
          </cell>
          <cell r="C5342" t="str">
            <v>COBRENTO PINOT G 10.5% 75X12</v>
          </cell>
          <cell r="D5342" t="str">
            <v>Cobrento Pinot Grigio IGT Pavia</v>
          </cell>
          <cell r="E5342" t="str">
            <v>EA</v>
          </cell>
          <cell r="F5342">
            <v>12</v>
          </cell>
          <cell r="G5342" t="str">
            <v>75 cl x 12</v>
          </cell>
          <cell r="H5342" t="str">
            <v>S</v>
          </cell>
          <cell r="I5342" t="str">
            <v>Italy</v>
          </cell>
          <cell r="J5342" t="str">
            <v>Italy</v>
          </cell>
          <cell r="K5342" t="str">
            <v>Venezie</v>
          </cell>
          <cell r="L5342" t="str">
            <v>Still White</v>
          </cell>
          <cell r="M5342" t="str">
            <v>Price Fighter</v>
          </cell>
          <cell r="N5342">
            <v>1.3782000000000001</v>
          </cell>
          <cell r="O5342">
            <v>2.2444000000000002</v>
          </cell>
        </row>
        <row r="5343">
          <cell r="B5343">
            <v>38473</v>
          </cell>
          <cell r="C5343" t="str">
            <v>FC PONTINI PINOT GRIGIO 75X12</v>
          </cell>
          <cell r="D5343" t="str">
            <v>Pontini Pinot Grigio IGT Pavia</v>
          </cell>
          <cell r="E5343" t="str">
            <v>EA</v>
          </cell>
          <cell r="F5343">
            <v>12</v>
          </cell>
          <cell r="G5343" t="str">
            <v>75 cl x 12</v>
          </cell>
          <cell r="H5343" t="str">
            <v>U</v>
          </cell>
          <cell r="I5343" t="str">
            <v>Italy</v>
          </cell>
          <cell r="J5343" t="str">
            <v>Italy</v>
          </cell>
          <cell r="K5343" t="str">
            <v>Lombardia</v>
          </cell>
          <cell r="L5343" t="str">
            <v>Still White</v>
          </cell>
          <cell r="M5343" t="str">
            <v>Price Fighter</v>
          </cell>
          <cell r="N5343">
            <v>1.3832</v>
          </cell>
          <cell r="O5343">
            <v>2.6718999999999999</v>
          </cell>
        </row>
        <row r="5344">
          <cell r="B5344">
            <v>44816</v>
          </cell>
          <cell r="C5344" t="str">
            <v>PONTINI PG 11% 75X12</v>
          </cell>
          <cell r="D5344" t="str">
            <v>Pontini Pinot Grigio IGT Pavia</v>
          </cell>
          <cell r="E5344" t="str">
            <v>EA</v>
          </cell>
          <cell r="F5344">
            <v>12</v>
          </cell>
          <cell r="G5344" t="str">
            <v>75 cl x 12</v>
          </cell>
          <cell r="H5344" t="str">
            <v>U</v>
          </cell>
          <cell r="I5344" t="str">
            <v>Italy</v>
          </cell>
          <cell r="J5344" t="str">
            <v>Italy</v>
          </cell>
          <cell r="K5344" t="str">
            <v>Lombardia</v>
          </cell>
          <cell r="L5344" t="str">
            <v>Still White</v>
          </cell>
          <cell r="M5344" t="str">
            <v>Price Fighter</v>
          </cell>
          <cell r="N5344">
            <v>1.3832</v>
          </cell>
          <cell r="O5344">
            <v>2.3513000000000002</v>
          </cell>
        </row>
        <row r="5345">
          <cell r="B5345">
            <v>46096</v>
          </cell>
          <cell r="C5345" t="str">
            <v>PONTINI PG 10.5% 75X12</v>
          </cell>
          <cell r="D5345" t="str">
            <v>Pontini Pinot Grigio IGT Pavia</v>
          </cell>
          <cell r="E5345" t="str">
            <v>EA</v>
          </cell>
          <cell r="F5345">
            <v>12</v>
          </cell>
          <cell r="G5345" t="str">
            <v>75 cl x 12</v>
          </cell>
          <cell r="H5345" t="str">
            <v>S</v>
          </cell>
          <cell r="I5345" t="str">
            <v>Italy</v>
          </cell>
          <cell r="J5345" t="str">
            <v>Italy</v>
          </cell>
          <cell r="K5345" t="str">
            <v>Lombardia</v>
          </cell>
          <cell r="L5345" t="str">
            <v>Still White</v>
          </cell>
          <cell r="M5345" t="str">
            <v>Price Fighter</v>
          </cell>
          <cell r="N5345">
            <v>1.3832</v>
          </cell>
          <cell r="O5345">
            <v>2.2444000000000002</v>
          </cell>
        </row>
        <row r="5346">
          <cell r="B5346">
            <v>38493</v>
          </cell>
          <cell r="C5346" t="str">
            <v>ANTICA VILLA ROSE AMARONE 75X6</v>
          </cell>
          <cell r="D5346" t="str">
            <v>Amarone della Valpolicella, Antica Villa delle Rose</v>
          </cell>
          <cell r="E5346" t="str">
            <v>EA</v>
          </cell>
          <cell r="F5346">
            <v>6</v>
          </cell>
          <cell r="G5346" t="str">
            <v>75 cl x 6</v>
          </cell>
          <cell r="H5346" t="str">
            <v>S</v>
          </cell>
          <cell r="I5346" t="str">
            <v>Italy</v>
          </cell>
          <cell r="J5346" t="str">
            <v>Italy</v>
          </cell>
          <cell r="K5346" t="str">
            <v>Veneto</v>
          </cell>
          <cell r="L5346" t="str">
            <v>Still Red</v>
          </cell>
          <cell r="M5346" t="str">
            <v>Better</v>
          </cell>
          <cell r="N5346">
            <v>8.9169999999999998</v>
          </cell>
          <cell r="O5346">
            <v>3.2063000000000001</v>
          </cell>
        </row>
        <row r="5347">
          <cell r="B5347">
            <v>38507</v>
          </cell>
          <cell r="C5347" t="str">
            <v>CHATEAU CLINET 75X12</v>
          </cell>
          <cell r="D5347" t="str">
            <v>Château Clinet, Pomerol</v>
          </cell>
          <cell r="E5347" t="str">
            <v>EA</v>
          </cell>
          <cell r="F5347">
            <v>12</v>
          </cell>
          <cell r="G5347" t="str">
            <v>75 cl x 12</v>
          </cell>
          <cell r="H5347" t="str">
            <v>U</v>
          </cell>
          <cell r="I5347" t="str">
            <v>France</v>
          </cell>
          <cell r="J5347" t="str">
            <v>France</v>
          </cell>
          <cell r="K5347" t="str">
            <v>Bordeaux</v>
          </cell>
          <cell r="L5347" t="str">
            <v>Still Red</v>
          </cell>
          <cell r="M5347" t="str">
            <v>Best</v>
          </cell>
          <cell r="N5347">
            <v>47.020200000000003</v>
          </cell>
          <cell r="O5347">
            <v>2.6718999999999999</v>
          </cell>
        </row>
        <row r="5348">
          <cell r="B5348">
            <v>38506</v>
          </cell>
          <cell r="C5348" t="str">
            <v>BY CLINET 75X6</v>
          </cell>
          <cell r="D5348" t="str">
            <v>By Clinet, Pomerol</v>
          </cell>
          <cell r="E5348" t="str">
            <v>EA</v>
          </cell>
          <cell r="F5348">
            <v>6</v>
          </cell>
          <cell r="G5348" t="str">
            <v>75 cl x 6</v>
          </cell>
          <cell r="H5348" t="str">
            <v>S</v>
          </cell>
          <cell r="I5348" t="str">
            <v>France</v>
          </cell>
          <cell r="J5348" t="str">
            <v>France</v>
          </cell>
          <cell r="K5348" t="str">
            <v>Bordeaux</v>
          </cell>
          <cell r="L5348" t="str">
            <v>Still Red</v>
          </cell>
          <cell r="M5348" t="str">
            <v>Best</v>
          </cell>
          <cell r="N5348">
            <v>14.511699999999999</v>
          </cell>
          <cell r="O5348">
            <v>2.6718999999999999</v>
          </cell>
        </row>
        <row r="5349">
          <cell r="B5349">
            <v>39357</v>
          </cell>
          <cell r="C5349" t="str">
            <v>FW CHATEAU CLINET 75X6</v>
          </cell>
          <cell r="D5349" t="str">
            <v>Château Clinet, Pomerol</v>
          </cell>
          <cell r="E5349" t="str">
            <v>EA</v>
          </cell>
          <cell r="F5349">
            <v>6</v>
          </cell>
          <cell r="G5349" t="str">
            <v>75 cl x 6</v>
          </cell>
          <cell r="H5349" t="str">
            <v>S</v>
          </cell>
          <cell r="I5349" t="str">
            <v>France</v>
          </cell>
          <cell r="J5349" t="str">
            <v>France</v>
          </cell>
          <cell r="K5349" t="str">
            <v>Bordeaux</v>
          </cell>
          <cell r="L5349" t="str">
            <v>Still Red</v>
          </cell>
          <cell r="M5349" t="str">
            <v>Fine Wine</v>
          </cell>
          <cell r="N5349">
            <v>51.3538</v>
          </cell>
          <cell r="O5349">
            <v>2.6718999999999999</v>
          </cell>
        </row>
        <row r="5350">
          <cell r="B5350">
            <v>38538</v>
          </cell>
          <cell r="C5350" t="str">
            <v>FRANCIACORTA CAPINERA 75X6</v>
          </cell>
          <cell r="D5350" t="str">
            <v>Franciacorta La Capinera Brut, Vigneti Cenci</v>
          </cell>
          <cell r="E5350" t="str">
            <v>EA</v>
          </cell>
          <cell r="F5350">
            <v>6</v>
          </cell>
          <cell r="G5350" t="str">
            <v>75 cl x 6</v>
          </cell>
          <cell r="H5350" t="str">
            <v>U</v>
          </cell>
          <cell r="I5350" t="str">
            <v>Italy</v>
          </cell>
          <cell r="J5350" t="str">
            <v>Italy</v>
          </cell>
          <cell r="K5350" t="str">
            <v>Lombardia</v>
          </cell>
          <cell r="L5350" t="str">
            <v>Sparkling White</v>
          </cell>
          <cell r="M5350" t="str">
            <v>Better</v>
          </cell>
          <cell r="N5350">
            <v>11.8995</v>
          </cell>
          <cell r="O5350">
            <v>2.6718999999999999</v>
          </cell>
        </row>
        <row r="5351">
          <cell r="B5351">
            <v>27084</v>
          </cell>
          <cell r="C5351" t="str">
            <v>JADOT LOYSE BEAUJOLAIS 75x6</v>
          </cell>
          <cell r="D5351" t="str">
            <v>Beaujolais Blanc Clos de Loyse, Château des Jacques, Louis Jadot</v>
          </cell>
          <cell r="E5351" t="str">
            <v>EA</v>
          </cell>
          <cell r="F5351">
            <v>6</v>
          </cell>
          <cell r="G5351" t="str">
            <v>75 cl x 6</v>
          </cell>
          <cell r="H5351" t="str">
            <v>S</v>
          </cell>
          <cell r="I5351" t="str">
            <v>France</v>
          </cell>
          <cell r="J5351" t="str">
            <v>France</v>
          </cell>
          <cell r="K5351" t="str">
            <v>Burgundy</v>
          </cell>
          <cell r="L5351" t="str">
            <v>Still White</v>
          </cell>
          <cell r="M5351" t="str">
            <v>Better</v>
          </cell>
          <cell r="N5351">
            <v>8.2133000000000003</v>
          </cell>
          <cell r="O5351">
            <v>2.6718999999999999</v>
          </cell>
        </row>
        <row r="5352">
          <cell r="B5352">
            <v>27095</v>
          </cell>
          <cell r="C5352" t="str">
            <v>JADOT MOULIN CL ROCHEGRES 75x6</v>
          </cell>
          <cell r="D5352" t="str">
            <v>Moulin-à-Vent Clos de Rochegrès, Château des Jacques</v>
          </cell>
          <cell r="E5352" t="str">
            <v>EA</v>
          </cell>
          <cell r="F5352">
            <v>6</v>
          </cell>
          <cell r="G5352" t="str">
            <v>75 cl x 6</v>
          </cell>
          <cell r="H5352" t="str">
            <v>S</v>
          </cell>
          <cell r="I5352" t="str">
            <v>France</v>
          </cell>
          <cell r="J5352" t="str">
            <v>France</v>
          </cell>
          <cell r="K5352" t="str">
            <v>Burgundy</v>
          </cell>
          <cell r="L5352" t="str">
            <v>Still Red</v>
          </cell>
          <cell r="M5352" t="str">
            <v>Best</v>
          </cell>
          <cell r="N5352">
            <v>13.3933</v>
          </cell>
          <cell r="O5352">
            <v>2.6718999999999999</v>
          </cell>
        </row>
        <row r="5353">
          <cell r="B5353">
            <v>27096</v>
          </cell>
          <cell r="C5353" t="str">
            <v>JADOT MOULIN CHA JACQUES 75X6</v>
          </cell>
          <cell r="D5353" t="str">
            <v>Moulin-à-Vent, Château des Jacques</v>
          </cell>
          <cell r="E5353" t="str">
            <v>EA</v>
          </cell>
          <cell r="F5353">
            <v>6</v>
          </cell>
          <cell r="G5353" t="str">
            <v>75 cl x 6</v>
          </cell>
          <cell r="H5353" t="str">
            <v>S</v>
          </cell>
          <cell r="I5353" t="str">
            <v>France</v>
          </cell>
          <cell r="J5353" t="str">
            <v>France</v>
          </cell>
          <cell r="K5353" t="str">
            <v>Burgundy</v>
          </cell>
          <cell r="L5353" t="str">
            <v>Still Red</v>
          </cell>
          <cell r="M5353" t="str">
            <v>Better</v>
          </cell>
          <cell r="N5353">
            <v>8.7365999999999993</v>
          </cell>
          <cell r="O5353">
            <v>2.6718999999999999</v>
          </cell>
        </row>
        <row r="5354">
          <cell r="B5354">
            <v>27097</v>
          </cell>
          <cell r="C5354" t="str">
            <v>JADOT MORGON CHAT JACQUES 75x6</v>
          </cell>
          <cell r="D5354" t="str">
            <v>Morgon Château des Jacques, Domaine Louis Jadot</v>
          </cell>
          <cell r="E5354" t="str">
            <v>EA</v>
          </cell>
          <cell r="F5354">
            <v>6</v>
          </cell>
          <cell r="G5354" t="str">
            <v>75 cl x 6</v>
          </cell>
          <cell r="H5354" t="str">
            <v>S</v>
          </cell>
          <cell r="I5354" t="str">
            <v>France</v>
          </cell>
          <cell r="J5354" t="str">
            <v>France</v>
          </cell>
          <cell r="K5354" t="str">
            <v>Burgundy</v>
          </cell>
          <cell r="L5354" t="str">
            <v>Still Red</v>
          </cell>
          <cell r="M5354" t="str">
            <v>Better</v>
          </cell>
          <cell r="N5354">
            <v>7.5033000000000003</v>
          </cell>
          <cell r="O5354">
            <v>2.6718999999999999</v>
          </cell>
        </row>
        <row r="5355">
          <cell r="B5355">
            <v>23710</v>
          </cell>
          <cell r="C5355" t="str">
            <v>K.ZALZE FAM RES SHIRAZ 75x6</v>
          </cell>
          <cell r="D5355" t="str">
            <v>Kleine Zalze Family Reserve Shiraz, Stellenbosch</v>
          </cell>
          <cell r="E5355" t="str">
            <v>EA</v>
          </cell>
          <cell r="F5355">
            <v>6</v>
          </cell>
          <cell r="G5355" t="str">
            <v>75 cl x 6</v>
          </cell>
          <cell r="H5355" t="str">
            <v>S</v>
          </cell>
          <cell r="I5355" t="str">
            <v>South Africa</v>
          </cell>
          <cell r="J5355" t="str">
            <v>South Africa</v>
          </cell>
          <cell r="K5355" t="str">
            <v>Stellenbosch</v>
          </cell>
          <cell r="L5355" t="str">
            <v>Still Red</v>
          </cell>
          <cell r="M5355" t="str">
            <v>Better</v>
          </cell>
          <cell r="N5355">
            <v>11.0162</v>
          </cell>
          <cell r="O5355">
            <v>3.2063000000000001</v>
          </cell>
        </row>
        <row r="5356">
          <cell r="B5356">
            <v>23711</v>
          </cell>
          <cell r="C5356" t="str">
            <v>K.ZALZE FAM RES CAB SAUV 75x6</v>
          </cell>
          <cell r="D5356" t="str">
            <v>Kleine Zalze Family Reserve Cabernet Sauvignon, Stellenbosch</v>
          </cell>
          <cell r="E5356" t="str">
            <v>EA</v>
          </cell>
          <cell r="F5356">
            <v>6</v>
          </cell>
          <cell r="G5356" t="str">
            <v>75 cl x 6</v>
          </cell>
          <cell r="H5356" t="str">
            <v>S</v>
          </cell>
          <cell r="I5356" t="str">
            <v>South Africa</v>
          </cell>
          <cell r="J5356" t="str">
            <v>South Africa</v>
          </cell>
          <cell r="K5356" t="str">
            <v>Stellenbosch</v>
          </cell>
          <cell r="L5356" t="str">
            <v>Still Red</v>
          </cell>
          <cell r="M5356" t="str">
            <v>Better</v>
          </cell>
          <cell r="N5356">
            <v>11.0162</v>
          </cell>
          <cell r="O5356">
            <v>2.6718999999999999</v>
          </cell>
        </row>
        <row r="5357">
          <cell r="B5357">
            <v>23712</v>
          </cell>
          <cell r="C5357" t="str">
            <v>K.ZALZE FAM RES SAUV BLAN 75X6</v>
          </cell>
          <cell r="D5357" t="str">
            <v>Kleine Zalze Family Reserve Sauvignon Blanc, Western Cape</v>
          </cell>
          <cell r="E5357" t="str">
            <v>EA</v>
          </cell>
          <cell r="F5357">
            <v>6</v>
          </cell>
          <cell r="G5357" t="str">
            <v>75 cl x 6</v>
          </cell>
          <cell r="H5357" t="str">
            <v>S</v>
          </cell>
          <cell r="I5357" t="str">
            <v>South Africa</v>
          </cell>
          <cell r="J5357" t="str">
            <v>South Africa</v>
          </cell>
          <cell r="K5357" t="str">
            <v>Western Cape</v>
          </cell>
          <cell r="L5357" t="str">
            <v>Still White</v>
          </cell>
          <cell r="M5357" t="str">
            <v>Better</v>
          </cell>
          <cell r="N5357">
            <v>8.5611999999999995</v>
          </cell>
          <cell r="O5357">
            <v>2.6718999999999999</v>
          </cell>
        </row>
        <row r="5358">
          <cell r="B5358">
            <v>31532</v>
          </cell>
          <cell r="C5358" t="str">
            <v>K.ZALZE FAM RES CHENIN 75x6</v>
          </cell>
          <cell r="D5358" t="str">
            <v>Kleine Zalze Family Reserve Chenin Blanc, Stellenbosch</v>
          </cell>
          <cell r="E5358" t="str">
            <v>EA</v>
          </cell>
          <cell r="F5358">
            <v>6</v>
          </cell>
          <cell r="G5358" t="str">
            <v>75 cl x 6</v>
          </cell>
          <cell r="H5358" t="str">
            <v>S</v>
          </cell>
          <cell r="I5358" t="str">
            <v>South Africa</v>
          </cell>
          <cell r="J5358" t="str">
            <v>South Africa</v>
          </cell>
          <cell r="K5358" t="str">
            <v>Stellenbosch</v>
          </cell>
          <cell r="L5358" t="str">
            <v>Still White</v>
          </cell>
          <cell r="M5358" t="str">
            <v>Better</v>
          </cell>
          <cell r="N5358">
            <v>8.5611999999999995</v>
          </cell>
          <cell r="O5358">
            <v>2.6718999999999999</v>
          </cell>
        </row>
        <row r="5359">
          <cell r="B5359">
            <v>31446</v>
          </cell>
          <cell r="C5359" t="str">
            <v>KLEINE ZALZE MCC 75X6</v>
          </cell>
          <cell r="D5359" t="str">
            <v>Kleine Zalze Méthode Cap Classique Stellenbosch Vintage Brut</v>
          </cell>
          <cell r="E5359" t="str">
            <v>EA</v>
          </cell>
          <cell r="F5359">
            <v>6</v>
          </cell>
          <cell r="G5359" t="str">
            <v>75 cl x 6</v>
          </cell>
          <cell r="H5359" t="str">
            <v>S</v>
          </cell>
          <cell r="I5359" t="str">
            <v>South Africa</v>
          </cell>
          <cell r="J5359" t="str">
            <v>South Africa</v>
          </cell>
          <cell r="K5359" t="str">
            <v>Stellenbosch</v>
          </cell>
          <cell r="L5359" t="str">
            <v>Sparkling White</v>
          </cell>
          <cell r="M5359" t="str">
            <v>Better</v>
          </cell>
          <cell r="N5359">
            <v>9.2596000000000007</v>
          </cell>
          <cell r="O5359">
            <v>2.6718999999999999</v>
          </cell>
        </row>
        <row r="5360">
          <cell r="B5360">
            <v>10165</v>
          </cell>
          <cell r="C5360" t="str">
            <v>K.ZALZE VINEYARD CAB SAUV 75x6</v>
          </cell>
          <cell r="D5360" t="str">
            <v>Kleine Zalze Vineyard Selection Cabernet Sauvignon, Stellenbosch</v>
          </cell>
          <cell r="E5360" t="str">
            <v>EA</v>
          </cell>
          <cell r="F5360">
            <v>6</v>
          </cell>
          <cell r="G5360" t="str">
            <v>75 cl x 6</v>
          </cell>
          <cell r="H5360" t="str">
            <v>S</v>
          </cell>
          <cell r="I5360" t="str">
            <v>South Africa</v>
          </cell>
          <cell r="J5360" t="str">
            <v>South Africa</v>
          </cell>
          <cell r="K5360" t="str">
            <v>Stellenbosch</v>
          </cell>
          <cell r="M5360" t="str">
            <v>Good</v>
          </cell>
          <cell r="N5360">
            <v>5.0545999999999998</v>
          </cell>
          <cell r="O5360">
            <v>2.6718999999999999</v>
          </cell>
        </row>
        <row r="5361">
          <cell r="B5361">
            <v>12098</v>
          </cell>
          <cell r="C5361" t="str">
            <v>K.ZALZE VINEYARD CHENI 75x6</v>
          </cell>
          <cell r="D5361" t="str">
            <v>Kleine Zalze Vineyard Selection Chenin Blanc, Stellenbosch</v>
          </cell>
          <cell r="E5361" t="str">
            <v>EA</v>
          </cell>
          <cell r="F5361">
            <v>6</v>
          </cell>
          <cell r="G5361" t="str">
            <v>75 cl x 6</v>
          </cell>
          <cell r="H5361" t="str">
            <v>S</v>
          </cell>
          <cell r="I5361" t="str">
            <v>South Africa</v>
          </cell>
          <cell r="J5361" t="str">
            <v>South Africa</v>
          </cell>
          <cell r="K5361" t="str">
            <v>Stellenbosch</v>
          </cell>
          <cell r="L5361" t="str">
            <v>Still White</v>
          </cell>
          <cell r="M5361" t="str">
            <v>Good</v>
          </cell>
          <cell r="N5361">
            <v>3.8778999999999999</v>
          </cell>
          <cell r="O5361">
            <v>2.6718999999999999</v>
          </cell>
        </row>
        <row r="5362">
          <cell r="B5362">
            <v>31447</v>
          </cell>
          <cell r="C5362" t="str">
            <v>KLEINE ZALZE VS MALBEC 75X6</v>
          </cell>
          <cell r="D5362" t="str">
            <v>Kleine Zalze Vineyard Selection Malbec, Stellenbosch</v>
          </cell>
          <cell r="E5362" t="str">
            <v>EA</v>
          </cell>
          <cell r="F5362">
            <v>6</v>
          </cell>
          <cell r="G5362" t="str">
            <v>75 cl x 6</v>
          </cell>
          <cell r="H5362" t="str">
            <v>U</v>
          </cell>
          <cell r="I5362" t="str">
            <v>South Africa</v>
          </cell>
          <cell r="J5362" t="str">
            <v>South Africa</v>
          </cell>
          <cell r="K5362" t="str">
            <v>Stellenbosch</v>
          </cell>
          <cell r="L5362" t="str">
            <v>Still Red</v>
          </cell>
          <cell r="M5362" t="str">
            <v>Good</v>
          </cell>
          <cell r="N5362">
            <v>4.2542</v>
          </cell>
          <cell r="O5362">
            <v>2.6718999999999999</v>
          </cell>
        </row>
        <row r="5363">
          <cell r="B5363">
            <v>39822</v>
          </cell>
          <cell r="C5363" t="str">
            <v>LES CLEFS DU PARADIS CNDP 75X6</v>
          </cell>
          <cell r="D5363" t="str">
            <v>Châteauneuf-du-Pape, Les Clefs du Paradis</v>
          </cell>
          <cell r="E5363" t="str">
            <v>EA</v>
          </cell>
          <cell r="F5363">
            <v>6</v>
          </cell>
          <cell r="G5363" t="str">
            <v>75 cl x 6</v>
          </cell>
          <cell r="H5363" t="str">
            <v>U</v>
          </cell>
          <cell r="I5363" t="str">
            <v>France</v>
          </cell>
          <cell r="J5363" t="str">
            <v>France</v>
          </cell>
          <cell r="K5363" t="str">
            <v>Rhône Valley</v>
          </cell>
          <cell r="L5363" t="str">
            <v>Still Red</v>
          </cell>
          <cell r="M5363" t="str">
            <v>Best</v>
          </cell>
          <cell r="N5363">
            <v>10.6959</v>
          </cell>
          <cell r="O5363">
            <v>3.2063000000000001</v>
          </cell>
        </row>
        <row r="5364">
          <cell r="B5364">
            <v>40146</v>
          </cell>
          <cell r="C5364" t="str">
            <v>M.CHAP MARIUS SYRAH/GREN 75X6</v>
          </cell>
          <cell r="D5364" t="str">
            <v>Marius by M.Chapoutier Syrah Grenache, Pays d'Oc</v>
          </cell>
          <cell r="E5364" t="str">
            <v>EA</v>
          </cell>
          <cell r="F5364">
            <v>6</v>
          </cell>
          <cell r="G5364" t="str">
            <v>75 cl x 6</v>
          </cell>
          <cell r="H5364" t="str">
            <v>S</v>
          </cell>
          <cell r="I5364" t="str">
            <v>France</v>
          </cell>
          <cell r="J5364" t="str">
            <v>France</v>
          </cell>
          <cell r="K5364" t="str">
            <v>Languedoc-Roussillon</v>
          </cell>
          <cell r="L5364" t="str">
            <v>Still Red</v>
          </cell>
          <cell r="M5364" t="str">
            <v>Good</v>
          </cell>
          <cell r="N5364">
            <v>2.9432999999999998</v>
          </cell>
          <cell r="O5364">
            <v>2.6718999999999999</v>
          </cell>
        </row>
        <row r="5365">
          <cell r="B5365">
            <v>40147</v>
          </cell>
          <cell r="C5365" t="str">
            <v>M.CHAP MARIUS VERMENTINO 75X6</v>
          </cell>
          <cell r="D5365" t="str">
            <v>Marius by M.Chapoutier Vermentino, Pays d'Oc</v>
          </cell>
          <cell r="E5365" t="str">
            <v>EA</v>
          </cell>
          <cell r="F5365">
            <v>6</v>
          </cell>
          <cell r="G5365" t="str">
            <v>75 cl x 6</v>
          </cell>
          <cell r="H5365" t="str">
            <v>S</v>
          </cell>
          <cell r="I5365" t="str">
            <v>France</v>
          </cell>
          <cell r="J5365" t="str">
            <v>France</v>
          </cell>
          <cell r="K5365" t="str">
            <v>Languedoc-Roussillon</v>
          </cell>
          <cell r="L5365" t="str">
            <v>Still White</v>
          </cell>
          <cell r="M5365" t="str">
            <v>Good</v>
          </cell>
          <cell r="N5365">
            <v>2.9432999999999998</v>
          </cell>
          <cell r="O5365">
            <v>2.6718999999999999</v>
          </cell>
        </row>
        <row r="5366">
          <cell r="B5366">
            <v>40370</v>
          </cell>
          <cell r="C5366" t="str">
            <v>M.CHAP MARIUS ROSE 75X6</v>
          </cell>
          <cell r="D5366" t="str">
            <v>Marius by M.Chapoutier Rosé, Pays d'Oc</v>
          </cell>
          <cell r="E5366" t="str">
            <v>EA</v>
          </cell>
          <cell r="F5366">
            <v>6</v>
          </cell>
          <cell r="G5366" t="str">
            <v>75 cl x 6</v>
          </cell>
          <cell r="H5366" t="str">
            <v>S</v>
          </cell>
          <cell r="I5366" t="str">
            <v>France</v>
          </cell>
          <cell r="J5366" t="str">
            <v>France</v>
          </cell>
          <cell r="K5366" t="str">
            <v>Languedoc-Roussillon</v>
          </cell>
          <cell r="M5366" t="str">
            <v>Price Fighter</v>
          </cell>
          <cell r="N5366">
            <v>2.9432999999999998</v>
          </cell>
          <cell r="O5366">
            <v>2.6718999999999999</v>
          </cell>
        </row>
        <row r="5367">
          <cell r="B5367">
            <v>40308</v>
          </cell>
          <cell r="C5367" t="str">
            <v>TREBBIANO PG PUGLIA SUGO 75X12</v>
          </cell>
          <cell r="D5367" t="str">
            <v>Sugo Trebbiano Pinot Grigio IGT Puglia</v>
          </cell>
          <cell r="E5367" t="str">
            <v>EA</v>
          </cell>
          <cell r="F5367">
            <v>12</v>
          </cell>
          <cell r="G5367" t="str">
            <v>75 cl x 12</v>
          </cell>
          <cell r="H5367" t="str">
            <v>S</v>
          </cell>
          <cell r="I5367" t="str">
            <v>Italy</v>
          </cell>
          <cell r="J5367" t="str">
            <v>France</v>
          </cell>
          <cell r="K5367" t="str">
            <v>Burgundy</v>
          </cell>
          <cell r="L5367" t="str">
            <v>Still White</v>
          </cell>
          <cell r="M5367" t="str">
            <v>Price Fighter</v>
          </cell>
          <cell r="N5367">
            <v>1.4486000000000001</v>
          </cell>
          <cell r="O5367">
            <v>2.6718999999999999</v>
          </cell>
        </row>
        <row r="5368">
          <cell r="B5368">
            <v>46130</v>
          </cell>
          <cell r="C5368" t="str">
            <v>SANGIOVESE PUG SUGO 75X12</v>
          </cell>
          <cell r="D5368" t="str">
            <v>Sugo Sangiovese IGT Puglia 10.5</v>
          </cell>
          <cell r="E5368" t="str">
            <v>EA</v>
          </cell>
          <cell r="F5368">
            <v>12</v>
          </cell>
          <cell r="G5368" t="str">
            <v>75 cl x 12</v>
          </cell>
          <cell r="H5368" t="str">
            <v>S</v>
          </cell>
          <cell r="I5368" t="str">
            <v>Italy</v>
          </cell>
          <cell r="J5368" t="str">
            <v>Italy</v>
          </cell>
          <cell r="K5368" t="str">
            <v>Italy</v>
          </cell>
          <cell r="L5368" t="str">
            <v>Still Red</v>
          </cell>
          <cell r="M5368" t="str">
            <v>Price Fighter</v>
          </cell>
          <cell r="N5368">
            <v>1.5147999999999999</v>
          </cell>
          <cell r="O5368">
            <v>2.2444000000000002</v>
          </cell>
        </row>
        <row r="5369">
          <cell r="B5369">
            <v>40356</v>
          </cell>
          <cell r="C5369" t="str">
            <v>KYLIE MINOGUE CDP ROSE 75X6</v>
          </cell>
          <cell r="D5369" t="str">
            <v>Kylie Minogue Côtes de Provence Rosé</v>
          </cell>
          <cell r="E5369" t="str">
            <v>EA</v>
          </cell>
          <cell r="F5369">
            <v>6</v>
          </cell>
          <cell r="G5369" t="str">
            <v>75 cl x 6</v>
          </cell>
          <cell r="H5369" t="str">
            <v>U</v>
          </cell>
          <cell r="I5369" t="str">
            <v>France</v>
          </cell>
          <cell r="J5369" t="str">
            <v>France</v>
          </cell>
          <cell r="K5369" t="str">
            <v>Provence</v>
          </cell>
          <cell r="L5369" t="str">
            <v>Still Rose</v>
          </cell>
          <cell r="M5369" t="str">
            <v>Better</v>
          </cell>
          <cell r="N5369">
            <v>8.2173999999999996</v>
          </cell>
          <cell r="O5369">
            <v>2.6718999999999999</v>
          </cell>
        </row>
        <row r="5370">
          <cell r="B5370">
            <v>40357</v>
          </cell>
          <cell r="C5370" t="str">
            <v>KYLIE MINOGUE MERLOT 75X6</v>
          </cell>
          <cell r="D5370" t="str">
            <v>Kylie Minogue Merlot Pays d'Oc</v>
          </cell>
          <cell r="E5370" t="str">
            <v>EA</v>
          </cell>
          <cell r="F5370">
            <v>6</v>
          </cell>
          <cell r="G5370" t="str">
            <v>75 cl x 6</v>
          </cell>
          <cell r="H5370" t="str">
            <v>U</v>
          </cell>
          <cell r="I5370" t="str">
            <v>France</v>
          </cell>
          <cell r="J5370" t="str">
            <v>France</v>
          </cell>
          <cell r="K5370" t="str">
            <v>Languedoc-Roussillon</v>
          </cell>
          <cell r="L5370" t="str">
            <v>Still Red</v>
          </cell>
          <cell r="M5370" t="str">
            <v>Price Fighter</v>
          </cell>
          <cell r="N5370">
            <v>3.4685999999999999</v>
          </cell>
          <cell r="O5370">
            <v>2.6718999999999999</v>
          </cell>
        </row>
        <row r="5371">
          <cell r="B5371">
            <v>40358</v>
          </cell>
          <cell r="C5371" t="str">
            <v>KYLIE MINOGUE ROSE 75X6</v>
          </cell>
          <cell r="D5371" t="str">
            <v>Kylie Minogue Rosé, Vin de France</v>
          </cell>
          <cell r="E5371" t="str">
            <v>EA</v>
          </cell>
          <cell r="F5371">
            <v>6</v>
          </cell>
          <cell r="G5371" t="str">
            <v>75 cl x 6</v>
          </cell>
          <cell r="H5371" t="str">
            <v>U</v>
          </cell>
          <cell r="I5371" t="str">
            <v>France</v>
          </cell>
          <cell r="J5371" t="str">
            <v>France</v>
          </cell>
          <cell r="K5371" t="str">
            <v>France</v>
          </cell>
          <cell r="L5371" t="str">
            <v>Still Rose</v>
          </cell>
          <cell r="M5371" t="str">
            <v>Price Fighter</v>
          </cell>
          <cell r="N5371">
            <v>3.4691000000000001</v>
          </cell>
          <cell r="O5371">
            <v>2.6718999999999999</v>
          </cell>
        </row>
        <row r="5372">
          <cell r="B5372">
            <v>40359</v>
          </cell>
          <cell r="C5372" t="str">
            <v>KYLIE MINOGUE SAUV BLANC 75X6</v>
          </cell>
          <cell r="D5372" t="str">
            <v>Kylie Minogue Sauvignon Blanc, Cotes de Gascone</v>
          </cell>
          <cell r="E5372" t="str">
            <v>EA</v>
          </cell>
          <cell r="F5372">
            <v>6</v>
          </cell>
          <cell r="G5372" t="str">
            <v>75 cl x 6</v>
          </cell>
          <cell r="H5372" t="str">
            <v>U</v>
          </cell>
          <cell r="I5372" t="str">
            <v>France</v>
          </cell>
          <cell r="J5372" t="str">
            <v>France</v>
          </cell>
          <cell r="K5372" t="str">
            <v>South West France</v>
          </cell>
          <cell r="L5372" t="str">
            <v>Still White</v>
          </cell>
          <cell r="M5372" t="str">
            <v>Price Fighter</v>
          </cell>
          <cell r="N5372">
            <v>3.4691000000000001</v>
          </cell>
          <cell r="O5372">
            <v>2.6718999999999999</v>
          </cell>
        </row>
        <row r="5373">
          <cell r="B5373">
            <v>40544</v>
          </cell>
          <cell r="C5373" t="str">
            <v>ORG KYLIE MINOGUE CAVA 75X6</v>
          </cell>
          <cell r="D5373" t="str">
            <v>Kylie Minogue Organic Brut Reserva Cava, Penedes</v>
          </cell>
          <cell r="E5373" t="str">
            <v>EA</v>
          </cell>
          <cell r="F5373">
            <v>6</v>
          </cell>
          <cell r="G5373" t="str">
            <v>75 cl x 6</v>
          </cell>
          <cell r="H5373" t="str">
            <v>U</v>
          </cell>
          <cell r="I5373" t="str">
            <v>Spain</v>
          </cell>
          <cell r="J5373" t="str">
            <v>Spain</v>
          </cell>
          <cell r="K5373" t="str">
            <v>Catalunya</v>
          </cell>
          <cell r="L5373" t="str">
            <v>Sparkling White</v>
          </cell>
          <cell r="M5373" t="str">
            <v>Price Fighter</v>
          </cell>
          <cell r="N5373">
            <v>4.9847999999999999</v>
          </cell>
          <cell r="O5373">
            <v>2.6718999999999999</v>
          </cell>
        </row>
        <row r="5374">
          <cell r="B5374">
            <v>40545</v>
          </cell>
          <cell r="C5374" t="str">
            <v>KYLIE MINOGUE CHARDONNAY 75X6</v>
          </cell>
          <cell r="D5374" t="str">
            <v>Kylie Minogue Chardonnay, Margaret River</v>
          </cell>
          <cell r="E5374" t="str">
            <v>EA</v>
          </cell>
          <cell r="F5374">
            <v>6</v>
          </cell>
          <cell r="G5374" t="str">
            <v>75 cl x 6</v>
          </cell>
          <cell r="H5374" t="str">
            <v>U</v>
          </cell>
          <cell r="I5374" t="str">
            <v>Australia</v>
          </cell>
          <cell r="J5374" t="str">
            <v>Australia</v>
          </cell>
          <cell r="K5374" t="str">
            <v>Western Australia</v>
          </cell>
          <cell r="M5374" t="str">
            <v>Better</v>
          </cell>
          <cell r="N5374">
            <v>10.3108</v>
          </cell>
          <cell r="O5374">
            <v>2.6718999999999999</v>
          </cell>
        </row>
        <row r="5375">
          <cell r="B5375">
            <v>40546</v>
          </cell>
          <cell r="C5375" t="str">
            <v>KYLIE MINO PROSECCO ROSE 75X6</v>
          </cell>
          <cell r="D5375" t="str">
            <v>Kylie Minogue Prosecco Rosé</v>
          </cell>
          <cell r="E5375" t="str">
            <v>EA</v>
          </cell>
          <cell r="F5375">
            <v>6</v>
          </cell>
          <cell r="G5375" t="str">
            <v>75 cl x 6</v>
          </cell>
          <cell r="H5375" t="str">
            <v>U</v>
          </cell>
          <cell r="I5375" t="str">
            <v>Italy</v>
          </cell>
          <cell r="J5375" t="str">
            <v>Italy</v>
          </cell>
          <cell r="K5375" t="str">
            <v>Prosecco</v>
          </cell>
          <cell r="M5375" t="str">
            <v>Price Fighter</v>
          </cell>
          <cell r="N5375">
            <v>5.6007999999999996</v>
          </cell>
          <cell r="O5375">
            <v>2.3513000000000002</v>
          </cell>
        </row>
        <row r="5376">
          <cell r="B5376">
            <v>40367</v>
          </cell>
          <cell r="C5376" t="str">
            <v>TREBBIANO PG PAESANO 75X12</v>
          </cell>
          <cell r="D5376" t="str">
            <v>Paesano Trebbiano Pinot Grigio IGT Puglia</v>
          </cell>
          <cell r="E5376" t="str">
            <v>EA</v>
          </cell>
          <cell r="F5376">
            <v>12</v>
          </cell>
          <cell r="G5376" t="str">
            <v>75 cl x 12</v>
          </cell>
          <cell r="H5376" t="str">
            <v>S</v>
          </cell>
          <cell r="I5376" t="str">
            <v>Italy</v>
          </cell>
          <cell r="J5376" t="str">
            <v>France</v>
          </cell>
          <cell r="K5376" t="str">
            <v>Burgundy</v>
          </cell>
          <cell r="L5376" t="str">
            <v>Still White</v>
          </cell>
          <cell r="M5376" t="str">
            <v>Price Fighter</v>
          </cell>
          <cell r="N5376">
            <v>1.4486000000000001</v>
          </cell>
          <cell r="O5376">
            <v>2.6718999999999999</v>
          </cell>
        </row>
        <row r="5377">
          <cell r="B5377">
            <v>40368</v>
          </cell>
          <cell r="C5377" t="str">
            <v>P GRIGIO ROSATO PAESANO 75X12</v>
          </cell>
          <cell r="D5377" t="str">
            <v>Paesano Pinot Grigio Rosato delle Venezie</v>
          </cell>
          <cell r="E5377" t="str">
            <v>EA</v>
          </cell>
          <cell r="F5377">
            <v>12</v>
          </cell>
          <cell r="G5377" t="str">
            <v>75 cl x 12</v>
          </cell>
          <cell r="H5377" t="str">
            <v>S</v>
          </cell>
          <cell r="I5377" t="str">
            <v>Italy</v>
          </cell>
          <cell r="J5377" t="str">
            <v>Italy</v>
          </cell>
          <cell r="K5377" t="str">
            <v>Venezie</v>
          </cell>
          <cell r="L5377" t="str">
            <v>Still Rose</v>
          </cell>
          <cell r="M5377" t="str">
            <v>Price Fighter</v>
          </cell>
          <cell r="N5377">
            <v>1.5587</v>
          </cell>
          <cell r="O5377">
            <v>2.6718999999999999</v>
          </cell>
        </row>
        <row r="5378">
          <cell r="B5378">
            <v>40369</v>
          </cell>
          <cell r="C5378" t="str">
            <v>SANGIOVESE PUGLI PAESANO 75X12</v>
          </cell>
          <cell r="D5378" t="str">
            <v>Paesano Sangiovese IGT Puglia</v>
          </cell>
          <cell r="E5378" t="str">
            <v>EA</v>
          </cell>
          <cell r="F5378">
            <v>12</v>
          </cell>
          <cell r="G5378" t="str">
            <v>75 cl x 12</v>
          </cell>
          <cell r="H5378" t="str">
            <v>S</v>
          </cell>
          <cell r="I5378" t="str">
            <v>Italy</v>
          </cell>
          <cell r="J5378" t="str">
            <v>France</v>
          </cell>
          <cell r="K5378" t="str">
            <v>Burgundy</v>
          </cell>
          <cell r="L5378" t="str">
            <v>Still Red</v>
          </cell>
          <cell r="M5378" t="str">
            <v>Price Fighter</v>
          </cell>
          <cell r="N5378">
            <v>1.5013000000000001</v>
          </cell>
          <cell r="O5378">
            <v>2.6718999999999999</v>
          </cell>
        </row>
        <row r="5379">
          <cell r="B5379">
            <v>46132</v>
          </cell>
          <cell r="C5379" t="str">
            <v>TREBBIANO PG PAESANO 75X12</v>
          </cell>
          <cell r="D5379" t="str">
            <v>Paesano Trebbiano-Pinot Grigio 10.5 IGT Puglia</v>
          </cell>
          <cell r="E5379" t="str">
            <v>EA</v>
          </cell>
          <cell r="F5379">
            <v>12</v>
          </cell>
          <cell r="G5379" t="str">
            <v>75 cl x 12</v>
          </cell>
          <cell r="H5379" t="str">
            <v>S</v>
          </cell>
          <cell r="I5379" t="str">
            <v>Italy</v>
          </cell>
          <cell r="J5379" t="str">
            <v>Italy</v>
          </cell>
          <cell r="K5379" t="str">
            <v>Italy</v>
          </cell>
          <cell r="L5379" t="str">
            <v>Still White</v>
          </cell>
          <cell r="M5379" t="str">
            <v>Price Fighter</v>
          </cell>
          <cell r="N5379">
            <v>1.5097</v>
          </cell>
          <cell r="O5379">
            <v>2.2444000000000002</v>
          </cell>
        </row>
        <row r="5380">
          <cell r="B5380">
            <v>45680</v>
          </cell>
          <cell r="C5380" t="str">
            <v>TOUT ANQUI 20 75x6</v>
          </cell>
          <cell r="D5380" t="str">
            <v>TOUT AOP Blaye Côtes de Bordeaux Merlot Cabernet Sauvignon 2020  Anqui</v>
          </cell>
          <cell r="E5380" t="str">
            <v>EA</v>
          </cell>
          <cell r="F5380">
            <v>6</v>
          </cell>
          <cell r="G5380" t="str">
            <v>75 cl x 6</v>
          </cell>
          <cell r="H5380" t="str">
            <v>S</v>
          </cell>
          <cell r="I5380" t="str">
            <v>France</v>
          </cell>
          <cell r="J5380" t="str">
            <v>France</v>
          </cell>
          <cell r="K5380" t="str">
            <v>France</v>
          </cell>
          <cell r="L5380" t="str">
            <v>Still Red</v>
          </cell>
          <cell r="M5380" t="str">
            <v>Good</v>
          </cell>
          <cell r="N5380">
            <v>3.5028999999999999</v>
          </cell>
          <cell r="O5380">
            <v>2.6718999999999999</v>
          </cell>
        </row>
        <row r="5381">
          <cell r="B5381">
            <v>45682</v>
          </cell>
          <cell r="C5381" t="str">
            <v>TOUT ADICHATS 22 75x6</v>
          </cell>
          <cell r="D5381" t="str">
            <v>TOUT AOP Blaye Côtes de Bordeaux Sauvignon Blanc 2022 Adichats</v>
          </cell>
          <cell r="E5381" t="str">
            <v>EA</v>
          </cell>
          <cell r="F5381">
            <v>6</v>
          </cell>
          <cell r="G5381" t="str">
            <v>75 cl x 6</v>
          </cell>
          <cell r="H5381" t="str">
            <v>S</v>
          </cell>
          <cell r="I5381" t="str">
            <v>France</v>
          </cell>
          <cell r="J5381" t="str">
            <v>France</v>
          </cell>
          <cell r="K5381" t="str">
            <v>France</v>
          </cell>
          <cell r="L5381" t="str">
            <v>Still White</v>
          </cell>
          <cell r="M5381" t="str">
            <v>Good</v>
          </cell>
          <cell r="N5381">
            <v>3.5028999999999999</v>
          </cell>
          <cell r="O5381">
            <v>2.6718999999999999</v>
          </cell>
        </row>
        <row r="5382">
          <cell r="B5382">
            <v>71070</v>
          </cell>
          <cell r="C5382" t="str">
            <v>LA SERRE SAUV BLANC 75X6</v>
          </cell>
          <cell r="D5382" t="str">
            <v>La Serre Sauvignon Blanc Blanc IGP Atlantique</v>
          </cell>
          <cell r="E5382" t="str">
            <v>EA</v>
          </cell>
          <cell r="F5382">
            <v>6</v>
          </cell>
          <cell r="G5382" t="str">
            <v>75 cl x 6</v>
          </cell>
          <cell r="H5382" t="str">
            <v>S</v>
          </cell>
          <cell r="I5382" t="str">
            <v>France</v>
          </cell>
          <cell r="J5382" t="str">
            <v>France</v>
          </cell>
          <cell r="K5382" t="str">
            <v>Languedoc-Roussillon</v>
          </cell>
          <cell r="M5382" t="str">
            <v>Price Fighter</v>
          </cell>
          <cell r="N5382">
            <v>2.0205000000000002</v>
          </cell>
          <cell r="O5382">
            <v>2.6718999999999999</v>
          </cell>
        </row>
        <row r="5383">
          <cell r="B5383">
            <v>41902</v>
          </cell>
          <cell r="C5383" t="str">
            <v>LES PARCELLES MUSCADET 75X6</v>
          </cell>
          <cell r="D5383" t="str">
            <v>Muscadet de Sèvre et Maine Sur Lie, Les Parcelles</v>
          </cell>
          <cell r="E5383" t="str">
            <v>EA</v>
          </cell>
          <cell r="F5383">
            <v>6</v>
          </cell>
          <cell r="G5383" t="str">
            <v>75 cl x 6</v>
          </cell>
          <cell r="H5383" t="str">
            <v>S</v>
          </cell>
          <cell r="I5383" t="str">
            <v>France</v>
          </cell>
          <cell r="J5383" t="str">
            <v>France</v>
          </cell>
          <cell r="K5383" t="str">
            <v>Loire Valley</v>
          </cell>
          <cell r="L5383" t="str">
            <v>Still White</v>
          </cell>
          <cell r="M5383" t="str">
            <v>Good</v>
          </cell>
          <cell r="N5383">
            <v>2.8450000000000002</v>
          </cell>
          <cell r="O5383">
            <v>2.6718999999999999</v>
          </cell>
        </row>
        <row r="5384">
          <cell r="B5384">
            <v>41938</v>
          </cell>
          <cell r="C5384" t="str">
            <v>PAUL BUISSE MUSCADET 75X6</v>
          </cell>
          <cell r="D5384" t="str">
            <v>Muscadet Paul Buisse Prestige</v>
          </cell>
          <cell r="E5384" t="str">
            <v>EA</v>
          </cell>
          <cell r="F5384">
            <v>6</v>
          </cell>
          <cell r="G5384" t="str">
            <v>75 cl x 6</v>
          </cell>
          <cell r="H5384" t="str">
            <v>S</v>
          </cell>
          <cell r="I5384" t="str">
            <v>France</v>
          </cell>
          <cell r="J5384" t="str">
            <v>France</v>
          </cell>
          <cell r="K5384" t="str">
            <v>Loire Valley</v>
          </cell>
          <cell r="L5384" t="str">
            <v>Still White</v>
          </cell>
          <cell r="M5384" t="str">
            <v>Good</v>
          </cell>
          <cell r="N5384">
            <v>2.3626</v>
          </cell>
          <cell r="O5384">
            <v>2.6718999999999999</v>
          </cell>
        </row>
        <row r="5385">
          <cell r="B5385">
            <v>42110</v>
          </cell>
          <cell r="C5385" t="str">
            <v>PAUL BUISSE ANJOU BLANC 75X6</v>
          </cell>
          <cell r="D5385" t="str">
            <v>Anjou Chenin Blanc,Paul Buisse Prestige</v>
          </cell>
          <cell r="E5385" t="str">
            <v>EA</v>
          </cell>
          <cell r="F5385">
            <v>6</v>
          </cell>
          <cell r="G5385" t="str">
            <v>75 cl x 6</v>
          </cell>
          <cell r="H5385" t="str">
            <v>S</v>
          </cell>
          <cell r="I5385" t="str">
            <v>France</v>
          </cell>
          <cell r="J5385" t="str">
            <v>France</v>
          </cell>
          <cell r="K5385" t="str">
            <v>Loire Valley</v>
          </cell>
          <cell r="M5385" t="str">
            <v>Good</v>
          </cell>
          <cell r="N5385">
            <v>2.5379999999999998</v>
          </cell>
          <cell r="O5385">
            <v>2.6718999999999999</v>
          </cell>
        </row>
        <row r="5386">
          <cell r="B5386">
            <v>41990</v>
          </cell>
          <cell r="C5386" t="str">
            <v>SILVER REIGN BRUT 75X6</v>
          </cell>
          <cell r="D5386" t="str">
            <v>Silver Reign Brut, England</v>
          </cell>
          <cell r="E5386" t="str">
            <v>EA</v>
          </cell>
          <cell r="F5386">
            <v>6</v>
          </cell>
          <cell r="G5386" t="str">
            <v>75 cl x 6</v>
          </cell>
          <cell r="H5386" t="str">
            <v>S</v>
          </cell>
          <cell r="I5386" t="str">
            <v>United Kingdom</v>
          </cell>
          <cell r="J5386" t="str">
            <v>England</v>
          </cell>
          <cell r="K5386" t="str">
            <v>England</v>
          </cell>
          <cell r="L5386" t="str">
            <v>Sparkling White</v>
          </cell>
          <cell r="M5386" t="str">
            <v>Good</v>
          </cell>
          <cell r="N5386">
            <v>6.6241000000000003</v>
          </cell>
          <cell r="O5386">
            <v>2.6718999999999999</v>
          </cell>
        </row>
        <row r="5387">
          <cell r="B5387">
            <v>42092</v>
          </cell>
          <cell r="C5387" t="str">
            <v>ORG GB NATURALYS CHARD 75X6</v>
          </cell>
          <cell r="D5387" t="str">
            <v>Gerard Bertrand Naturalys Organic Chardonnay, Occitaine</v>
          </cell>
          <cell r="E5387" t="str">
            <v>EA</v>
          </cell>
          <cell r="F5387">
            <v>6</v>
          </cell>
          <cell r="G5387" t="str">
            <v>75 cl x 6</v>
          </cell>
          <cell r="H5387" t="str">
            <v>U</v>
          </cell>
          <cell r="I5387" t="str">
            <v>France</v>
          </cell>
          <cell r="J5387" t="str">
            <v>France</v>
          </cell>
          <cell r="K5387" t="str">
            <v>Occtaine</v>
          </cell>
          <cell r="L5387" t="str">
            <v>Still White</v>
          </cell>
          <cell r="M5387" t="str">
            <v>Good</v>
          </cell>
          <cell r="N5387">
            <v>4.6315999999999997</v>
          </cell>
          <cell r="O5387">
            <v>2.6718999999999999</v>
          </cell>
        </row>
        <row r="5388">
          <cell r="B5388">
            <v>42112</v>
          </cell>
          <cell r="C5388" t="str">
            <v>ORG G BERTR NATUR GRE ROS 75X6</v>
          </cell>
          <cell r="D5388" t="str">
            <v>Gerard Bertrand Naturalys Organic Grenache Rosé, Occitanie</v>
          </cell>
          <cell r="E5388" t="str">
            <v>EA</v>
          </cell>
          <cell r="F5388">
            <v>6</v>
          </cell>
          <cell r="G5388" t="str">
            <v>75 cl x 6</v>
          </cell>
          <cell r="H5388" t="str">
            <v>U</v>
          </cell>
          <cell r="I5388" t="str">
            <v>France</v>
          </cell>
          <cell r="J5388" t="str">
            <v>France</v>
          </cell>
          <cell r="K5388" t="str">
            <v>Occtaine</v>
          </cell>
          <cell r="L5388" t="str">
            <v>Still Rose</v>
          </cell>
          <cell r="M5388" t="str">
            <v>Good</v>
          </cell>
          <cell r="N5388">
            <v>4.6231</v>
          </cell>
          <cell r="O5388">
            <v>2.6718999999999999</v>
          </cell>
        </row>
        <row r="5389">
          <cell r="B5389">
            <v>42113</v>
          </cell>
          <cell r="C5389" t="str">
            <v>G BERTRAND 6EME SENS RED 75X6</v>
          </cell>
          <cell r="D5389" t="str">
            <v>Gerard Bertrand 6eme Sens Red, Occitanie</v>
          </cell>
          <cell r="E5389" t="str">
            <v>EA</v>
          </cell>
          <cell r="F5389">
            <v>6</v>
          </cell>
          <cell r="G5389" t="str">
            <v>75 cl x 6</v>
          </cell>
          <cell r="H5389" t="str">
            <v>S</v>
          </cell>
          <cell r="I5389" t="str">
            <v>France</v>
          </cell>
          <cell r="J5389" t="str">
            <v>France</v>
          </cell>
          <cell r="K5389" t="str">
            <v>Occtaine</v>
          </cell>
          <cell r="L5389" t="str">
            <v>Still Red</v>
          </cell>
          <cell r="M5389" t="str">
            <v>Price Fighter</v>
          </cell>
          <cell r="N5389">
            <v>3.2277999999999998</v>
          </cell>
          <cell r="O5389">
            <v>2.6718999999999999</v>
          </cell>
        </row>
        <row r="5390">
          <cell r="B5390">
            <v>42114</v>
          </cell>
          <cell r="C5390" t="str">
            <v>G BERTRAND 6EME SENS ROSE 75X6</v>
          </cell>
          <cell r="D5390" t="str">
            <v>Gerard Bertrand 6eme Sens Rosé, Occitanie</v>
          </cell>
          <cell r="E5390" t="str">
            <v>EA</v>
          </cell>
          <cell r="F5390">
            <v>6</v>
          </cell>
          <cell r="G5390" t="str">
            <v>75 cl x 6</v>
          </cell>
          <cell r="H5390" t="str">
            <v>S</v>
          </cell>
          <cell r="I5390" t="str">
            <v>France</v>
          </cell>
          <cell r="J5390" t="str">
            <v>France</v>
          </cell>
          <cell r="K5390" t="str">
            <v>Occtaine</v>
          </cell>
          <cell r="L5390" t="str">
            <v>Still Rose</v>
          </cell>
          <cell r="M5390" t="str">
            <v>Price Fighter</v>
          </cell>
          <cell r="N5390">
            <v>3.2277999999999998</v>
          </cell>
          <cell r="O5390">
            <v>2.6718999999999999</v>
          </cell>
        </row>
        <row r="5391">
          <cell r="B5391">
            <v>42115</v>
          </cell>
          <cell r="C5391" t="str">
            <v>G BERTRAND 6EME WHITE 75X6</v>
          </cell>
          <cell r="D5391" t="str">
            <v>Gerard Bertrand 6eme Sens White, Occitanie</v>
          </cell>
          <cell r="E5391" t="str">
            <v>EA</v>
          </cell>
          <cell r="F5391">
            <v>6</v>
          </cell>
          <cell r="G5391" t="str">
            <v>75 cl x 6</v>
          </cell>
          <cell r="H5391" t="str">
            <v>S</v>
          </cell>
          <cell r="I5391" t="str">
            <v>France</v>
          </cell>
          <cell r="J5391" t="str">
            <v>France</v>
          </cell>
          <cell r="K5391" t="str">
            <v>Occtaine</v>
          </cell>
          <cell r="L5391" t="str">
            <v>Still White</v>
          </cell>
          <cell r="M5391" t="str">
            <v>Price Fighter</v>
          </cell>
          <cell r="N5391">
            <v>3.2277999999999998</v>
          </cell>
          <cell r="O5391">
            <v>2.6718999999999999</v>
          </cell>
        </row>
        <row r="5392">
          <cell r="B5392">
            <v>42116</v>
          </cell>
          <cell r="C5392" t="str">
            <v>G BERTRAND ART VIVRE RED 75X6</v>
          </cell>
          <cell r="D5392" t="str">
            <v>Gerard Bertrand Art De Vivre Red, Occitanie</v>
          </cell>
          <cell r="E5392" t="str">
            <v>EA</v>
          </cell>
          <cell r="F5392">
            <v>6</v>
          </cell>
          <cell r="G5392" t="str">
            <v>75 cl x 6</v>
          </cell>
          <cell r="H5392" t="str">
            <v>S</v>
          </cell>
          <cell r="I5392" t="str">
            <v>France</v>
          </cell>
          <cell r="J5392" t="str">
            <v>France</v>
          </cell>
          <cell r="K5392" t="str">
            <v>Occtaine</v>
          </cell>
          <cell r="L5392" t="str">
            <v>Still Red</v>
          </cell>
          <cell r="M5392" t="str">
            <v>Better</v>
          </cell>
          <cell r="N5392">
            <v>6.6345999999999998</v>
          </cell>
          <cell r="O5392">
            <v>2.6718999999999999</v>
          </cell>
        </row>
        <row r="5393">
          <cell r="B5393">
            <v>42117</v>
          </cell>
          <cell r="C5393" t="str">
            <v>G BERTRAND ART VIVRE ROSE 75X6</v>
          </cell>
          <cell r="D5393" t="str">
            <v>Gerard Bertrand Art de Vivre Rosé, Occitanie</v>
          </cell>
          <cell r="E5393" t="str">
            <v>EA</v>
          </cell>
          <cell r="F5393">
            <v>6</v>
          </cell>
          <cell r="G5393" t="str">
            <v>75 cl x 6</v>
          </cell>
          <cell r="H5393" t="str">
            <v>S</v>
          </cell>
          <cell r="I5393" t="str">
            <v>France</v>
          </cell>
          <cell r="J5393" t="str">
            <v>France</v>
          </cell>
          <cell r="K5393" t="str">
            <v>Occtaine</v>
          </cell>
          <cell r="L5393" t="str">
            <v>Still Rose</v>
          </cell>
          <cell r="M5393" t="str">
            <v>Better</v>
          </cell>
          <cell r="N5393">
            <v>6.6345999999999998</v>
          </cell>
          <cell r="O5393">
            <v>2.6718999999999999</v>
          </cell>
        </row>
        <row r="5394">
          <cell r="B5394">
            <v>42118</v>
          </cell>
          <cell r="C5394" t="str">
            <v>G BERTRAN ART VIVRE WHITE 75X6</v>
          </cell>
          <cell r="D5394" t="str">
            <v>Gerard Bertrand Art de Vivre White, Occitanie</v>
          </cell>
          <cell r="E5394" t="str">
            <v>EA</v>
          </cell>
          <cell r="F5394">
            <v>6</v>
          </cell>
          <cell r="G5394" t="str">
            <v>75 cl x 6</v>
          </cell>
          <cell r="H5394" t="str">
            <v>S</v>
          </cell>
          <cell r="I5394" t="str">
            <v>France</v>
          </cell>
          <cell r="J5394" t="str">
            <v>France</v>
          </cell>
          <cell r="K5394" t="str">
            <v>Occtaine</v>
          </cell>
          <cell r="L5394" t="str">
            <v>Still White</v>
          </cell>
          <cell r="M5394" t="str">
            <v>Better</v>
          </cell>
          <cell r="N5394">
            <v>6.6345999999999998</v>
          </cell>
          <cell r="O5394">
            <v>2.6718999999999999</v>
          </cell>
        </row>
        <row r="5395">
          <cell r="B5395">
            <v>42147</v>
          </cell>
          <cell r="C5395" t="str">
            <v>GB DOM L'ESTAGNERE RED 75X6</v>
          </cell>
          <cell r="D5395" t="str">
            <v>Gerard Bertrand Domaine de L'Estagnere Red, Occitanie</v>
          </cell>
          <cell r="E5395" t="str">
            <v>EA</v>
          </cell>
          <cell r="F5395">
            <v>6</v>
          </cell>
          <cell r="G5395" t="str">
            <v>75 cl x 6</v>
          </cell>
          <cell r="H5395" t="str">
            <v>S</v>
          </cell>
          <cell r="I5395" t="str">
            <v>France</v>
          </cell>
          <cell r="J5395" t="str">
            <v>France</v>
          </cell>
          <cell r="K5395" t="str">
            <v>Occtaine</v>
          </cell>
          <cell r="L5395" t="str">
            <v>Still Red</v>
          </cell>
          <cell r="M5395" t="str">
            <v>Good</v>
          </cell>
          <cell r="N5395">
            <v>6.3727999999999998</v>
          </cell>
          <cell r="O5395">
            <v>3.2063000000000001</v>
          </cell>
        </row>
        <row r="5396">
          <cell r="B5396">
            <v>42148</v>
          </cell>
          <cell r="C5396" t="str">
            <v>GB DOM L'ESTAGNER ROSE 75X6</v>
          </cell>
          <cell r="D5396" t="str">
            <v>Gerard Bertrand Domaine de L'Estagnere Rosé, Occitanie</v>
          </cell>
          <cell r="E5396" t="str">
            <v>EA</v>
          </cell>
          <cell r="F5396">
            <v>6</v>
          </cell>
          <cell r="G5396" t="str">
            <v>75 cl x 6</v>
          </cell>
          <cell r="H5396" t="str">
            <v>S</v>
          </cell>
          <cell r="I5396" t="str">
            <v>France</v>
          </cell>
          <cell r="J5396" t="str">
            <v>France</v>
          </cell>
          <cell r="K5396" t="str">
            <v>Occtaine</v>
          </cell>
          <cell r="L5396" t="str">
            <v>Still Red</v>
          </cell>
          <cell r="M5396" t="str">
            <v>Good</v>
          </cell>
          <cell r="N5396">
            <v>6.3727999999999998</v>
          </cell>
          <cell r="O5396">
            <v>2.6718999999999999</v>
          </cell>
        </row>
        <row r="5397">
          <cell r="B5397">
            <v>42149</v>
          </cell>
          <cell r="C5397" t="str">
            <v>GB L'ESTAGNERE WHITE 75X6</v>
          </cell>
          <cell r="D5397" t="str">
            <v>Gerard Bertrand Domaine de L'Estagnere White, Occitanie</v>
          </cell>
          <cell r="E5397" t="str">
            <v>EA</v>
          </cell>
          <cell r="F5397">
            <v>6</v>
          </cell>
          <cell r="G5397" t="str">
            <v>75 cl x 6</v>
          </cell>
          <cell r="H5397" t="str">
            <v>U</v>
          </cell>
          <cell r="I5397" t="str">
            <v>France</v>
          </cell>
          <cell r="J5397" t="str">
            <v>France</v>
          </cell>
          <cell r="K5397" t="str">
            <v>Occtaine</v>
          </cell>
          <cell r="L5397" t="str">
            <v>Still White</v>
          </cell>
          <cell r="M5397" t="str">
            <v>Good</v>
          </cell>
          <cell r="N5397">
            <v>6.3727999999999998</v>
          </cell>
          <cell r="O5397">
            <v>2.6718999999999999</v>
          </cell>
        </row>
        <row r="5398">
          <cell r="B5398">
            <v>42150</v>
          </cell>
          <cell r="C5398" t="str">
            <v>GB GRIS BLANC ROSE 75x6</v>
          </cell>
          <cell r="D5398" t="str">
            <v>Gerard Bertrand Gris Blanc Rosé, Occitanie</v>
          </cell>
          <cell r="E5398" t="str">
            <v>EA</v>
          </cell>
          <cell r="F5398">
            <v>6</v>
          </cell>
          <cell r="G5398" t="str">
            <v>75 cl x 6</v>
          </cell>
          <cell r="H5398" t="str">
            <v>U</v>
          </cell>
          <cell r="I5398" t="str">
            <v>France</v>
          </cell>
          <cell r="J5398" t="str">
            <v>France</v>
          </cell>
          <cell r="K5398" t="str">
            <v>Occtaine</v>
          </cell>
          <cell r="L5398" t="str">
            <v>Still Rose</v>
          </cell>
          <cell r="M5398" t="str">
            <v>Good</v>
          </cell>
          <cell r="N5398">
            <v>4.4356999999999998</v>
          </cell>
          <cell r="O5398">
            <v>2.6718999999999999</v>
          </cell>
        </row>
        <row r="5399">
          <cell r="B5399">
            <v>42233</v>
          </cell>
          <cell r="C5399" t="str">
            <v>ORG GB PRIMA NATURE CHR 75X6</v>
          </cell>
          <cell r="D5399" t="str">
            <v>Gerard Bertrand Prima Nature Chardonnay Organic, Occitanie</v>
          </cell>
          <cell r="E5399" t="str">
            <v>EA</v>
          </cell>
          <cell r="F5399">
            <v>6</v>
          </cell>
          <cell r="G5399" t="str">
            <v>75 cl x 6</v>
          </cell>
          <cell r="H5399" t="str">
            <v>S</v>
          </cell>
          <cell r="I5399" t="str">
            <v>France</v>
          </cell>
          <cell r="J5399" t="str">
            <v>France</v>
          </cell>
          <cell r="K5399" t="str">
            <v>Occtaine</v>
          </cell>
          <cell r="L5399" t="str">
            <v>Still White</v>
          </cell>
          <cell r="M5399" t="str">
            <v>Good</v>
          </cell>
          <cell r="N5399">
            <v>4.9819000000000004</v>
          </cell>
          <cell r="O5399">
            <v>2.6718999999999999</v>
          </cell>
        </row>
        <row r="5400">
          <cell r="B5400">
            <v>42234</v>
          </cell>
          <cell r="C5400" t="str">
            <v>ORG GBER PRIMN GRENA ROSE 75X6</v>
          </cell>
          <cell r="D5400" t="str">
            <v>Gerard Bertrand Prima Nature Grenache Rosé Organic, Occitanie</v>
          </cell>
          <cell r="E5400" t="str">
            <v>EA</v>
          </cell>
          <cell r="F5400">
            <v>6</v>
          </cell>
          <cell r="G5400" t="str">
            <v>75 cl x 6</v>
          </cell>
          <cell r="H5400" t="str">
            <v>U</v>
          </cell>
          <cell r="I5400" t="str">
            <v>France</v>
          </cell>
          <cell r="J5400" t="str">
            <v>France</v>
          </cell>
          <cell r="K5400" t="str">
            <v>Occtaine</v>
          </cell>
          <cell r="L5400" t="str">
            <v>Still Rose</v>
          </cell>
          <cell r="M5400" t="str">
            <v>Good</v>
          </cell>
          <cell r="N5400">
            <v>4.9116999999999997</v>
          </cell>
          <cell r="O5400">
            <v>2.6718999999999999</v>
          </cell>
        </row>
        <row r="5401">
          <cell r="B5401">
            <v>42235</v>
          </cell>
          <cell r="C5401" t="str">
            <v>ORG G BERTRA PRIMN MERLOT 75X6</v>
          </cell>
          <cell r="D5401" t="str">
            <v>Gerard Bertrand Prima Nature Merlot Organic, Occitanie</v>
          </cell>
          <cell r="E5401" t="str">
            <v>EA</v>
          </cell>
          <cell r="F5401">
            <v>6</v>
          </cell>
          <cell r="G5401" t="str">
            <v>75 cl x 6</v>
          </cell>
          <cell r="H5401" t="str">
            <v>S</v>
          </cell>
          <cell r="I5401" t="str">
            <v>France</v>
          </cell>
          <cell r="J5401" t="str">
            <v>France</v>
          </cell>
          <cell r="K5401" t="str">
            <v>Occtaine</v>
          </cell>
          <cell r="L5401" t="str">
            <v>Still Red</v>
          </cell>
          <cell r="M5401" t="str">
            <v>Good</v>
          </cell>
          <cell r="N5401">
            <v>4.9819000000000004</v>
          </cell>
          <cell r="O5401">
            <v>2.6718999999999999</v>
          </cell>
        </row>
        <row r="5402">
          <cell r="B5402">
            <v>42236</v>
          </cell>
          <cell r="C5402" t="str">
            <v>G BER HERITAGE CORBIERE 75X6</v>
          </cell>
          <cell r="D5402" t="str">
            <v>Gerard Bertrand Heritage Corbieres Red, Occitanie</v>
          </cell>
          <cell r="E5402" t="str">
            <v>EA</v>
          </cell>
          <cell r="F5402">
            <v>6</v>
          </cell>
          <cell r="G5402" t="str">
            <v>75 cl x 6</v>
          </cell>
          <cell r="H5402" t="str">
            <v>S</v>
          </cell>
          <cell r="I5402" t="str">
            <v>France</v>
          </cell>
          <cell r="J5402" t="str">
            <v>France</v>
          </cell>
          <cell r="K5402" t="str">
            <v>Occtaine</v>
          </cell>
          <cell r="L5402" t="str">
            <v>Still Red</v>
          </cell>
          <cell r="M5402" t="str">
            <v>Good</v>
          </cell>
          <cell r="N5402">
            <v>4.8635999999999999</v>
          </cell>
          <cell r="O5402">
            <v>2.6718999999999999</v>
          </cell>
        </row>
        <row r="5403">
          <cell r="B5403">
            <v>42237</v>
          </cell>
          <cell r="C5403" t="str">
            <v>G BER HERITAG NARBONE RED 75X6</v>
          </cell>
          <cell r="D5403" t="str">
            <v>Gerard Bertrand Heritage Coteaux de Narbonne Red, Occitanie</v>
          </cell>
          <cell r="E5403" t="str">
            <v>EA</v>
          </cell>
          <cell r="F5403">
            <v>6</v>
          </cell>
          <cell r="G5403" t="str">
            <v>75 cl x 6</v>
          </cell>
          <cell r="H5403" t="str">
            <v>U</v>
          </cell>
          <cell r="I5403" t="str">
            <v>France</v>
          </cell>
          <cell r="J5403" t="str">
            <v>France</v>
          </cell>
          <cell r="K5403" t="str">
            <v>Occtaine</v>
          </cell>
          <cell r="L5403" t="str">
            <v>Still Red</v>
          </cell>
          <cell r="M5403" t="str">
            <v>Good</v>
          </cell>
          <cell r="N5403">
            <v>4.1420000000000003</v>
          </cell>
          <cell r="O5403">
            <v>2.6718999999999999</v>
          </cell>
        </row>
        <row r="5404">
          <cell r="B5404">
            <v>42238</v>
          </cell>
          <cell r="C5404" t="str">
            <v>G BERTRAND NARBONNE WHITE 75X6</v>
          </cell>
          <cell r="D5404" t="str">
            <v>Gerard Bertrand Heritage Coteaux de Narbonne White, Occitanie</v>
          </cell>
          <cell r="E5404" t="str">
            <v>EA</v>
          </cell>
          <cell r="F5404">
            <v>6</v>
          </cell>
          <cell r="G5404" t="str">
            <v>75 cl x 6</v>
          </cell>
          <cell r="H5404" t="str">
            <v>U</v>
          </cell>
          <cell r="I5404" t="str">
            <v>France</v>
          </cell>
          <cell r="J5404" t="str">
            <v>France</v>
          </cell>
          <cell r="K5404" t="str">
            <v>Occtaine</v>
          </cell>
          <cell r="L5404" t="str">
            <v>Still White</v>
          </cell>
          <cell r="M5404" t="str">
            <v>Good</v>
          </cell>
          <cell r="N5404">
            <v>4.2169999999999996</v>
          </cell>
          <cell r="O5404">
            <v>2.6718999999999999</v>
          </cell>
        </row>
        <row r="5405">
          <cell r="B5405">
            <v>42239</v>
          </cell>
          <cell r="C5405" t="str">
            <v>G BERTRAND FITOU RED 75X6</v>
          </cell>
          <cell r="D5405" t="str">
            <v>Gerard Bertrand Heritage Fitou Red, Occitanie</v>
          </cell>
          <cell r="E5405" t="str">
            <v>EA</v>
          </cell>
          <cell r="F5405">
            <v>6</v>
          </cell>
          <cell r="G5405" t="str">
            <v>75 cl x 6</v>
          </cell>
          <cell r="H5405" t="str">
            <v>S</v>
          </cell>
          <cell r="I5405" t="str">
            <v>France</v>
          </cell>
          <cell r="J5405" t="str">
            <v>France</v>
          </cell>
          <cell r="K5405" t="str">
            <v>Occtaine</v>
          </cell>
          <cell r="L5405" t="str">
            <v>Still Red</v>
          </cell>
          <cell r="M5405" t="str">
            <v>Good</v>
          </cell>
          <cell r="N5405">
            <v>4.8635999999999999</v>
          </cell>
          <cell r="O5405">
            <v>2.6718999999999999</v>
          </cell>
        </row>
        <row r="5406">
          <cell r="B5406">
            <v>42240</v>
          </cell>
          <cell r="C5406" t="str">
            <v>G BERTRAND HERIT PICPOUL 75X6</v>
          </cell>
          <cell r="D5406" t="str">
            <v>Gerard Bertrand Heritage Picpoul White, Occitanie</v>
          </cell>
          <cell r="E5406" t="str">
            <v>EA</v>
          </cell>
          <cell r="F5406">
            <v>6</v>
          </cell>
          <cell r="G5406" t="str">
            <v>75 cl x 6</v>
          </cell>
          <cell r="H5406" t="str">
            <v>S</v>
          </cell>
          <cell r="I5406" t="str">
            <v>France</v>
          </cell>
          <cell r="J5406" t="str">
            <v>France</v>
          </cell>
          <cell r="K5406" t="str">
            <v>Occtaine</v>
          </cell>
          <cell r="L5406" t="str">
            <v>Still White</v>
          </cell>
          <cell r="M5406" t="str">
            <v>Good</v>
          </cell>
          <cell r="N5406">
            <v>4.8597999999999999</v>
          </cell>
          <cell r="O5406">
            <v>2.6718999999999999</v>
          </cell>
        </row>
        <row r="5407">
          <cell r="B5407">
            <v>42243</v>
          </cell>
          <cell r="C5407" t="str">
            <v>ORG G BERTRAND NAT MERLOT 75X6</v>
          </cell>
          <cell r="D5407" t="str">
            <v>Gerard Bertrand Naturalys Merlot Organic, Occitanie</v>
          </cell>
          <cell r="E5407" t="str">
            <v>EA</v>
          </cell>
          <cell r="F5407">
            <v>6</v>
          </cell>
          <cell r="G5407" t="str">
            <v>75 cl x 6</v>
          </cell>
          <cell r="H5407" t="str">
            <v>U</v>
          </cell>
          <cell r="I5407" t="str">
            <v>France</v>
          </cell>
          <cell r="J5407" t="str">
            <v>France</v>
          </cell>
          <cell r="K5407" t="str">
            <v>Occtaine</v>
          </cell>
          <cell r="L5407" t="str">
            <v>Still Red</v>
          </cell>
          <cell r="M5407" t="str">
            <v>Good</v>
          </cell>
          <cell r="N5407">
            <v>4.6231</v>
          </cell>
          <cell r="O5407">
            <v>2.6718999999999999</v>
          </cell>
        </row>
        <row r="5408">
          <cell r="B5408">
            <v>42244</v>
          </cell>
          <cell r="C5408" t="str">
            <v>ORG G BERTRAND NA PINOT N 75X6</v>
          </cell>
          <cell r="D5408" t="str">
            <v>Gerard Bertrand Naturalys Pinot Noir Organic, Occitanie</v>
          </cell>
          <cell r="E5408" t="str">
            <v>EA</v>
          </cell>
          <cell r="F5408">
            <v>6</v>
          </cell>
          <cell r="G5408" t="str">
            <v>75 cl x 6</v>
          </cell>
          <cell r="H5408" t="str">
            <v>U</v>
          </cell>
          <cell r="I5408" t="str">
            <v>France</v>
          </cell>
          <cell r="J5408" t="str">
            <v>France</v>
          </cell>
          <cell r="K5408" t="str">
            <v>Occtaine</v>
          </cell>
          <cell r="L5408" t="str">
            <v>Still Red</v>
          </cell>
          <cell r="M5408" t="str">
            <v>Good</v>
          </cell>
          <cell r="N5408">
            <v>4.6231</v>
          </cell>
          <cell r="O5408">
            <v>2.6718999999999999</v>
          </cell>
        </row>
        <row r="5409">
          <cell r="B5409">
            <v>42298</v>
          </cell>
          <cell r="C5409" t="str">
            <v>ORG GB ORANGE GOLD WHITE 75X6</v>
          </cell>
          <cell r="D5409" t="str">
            <v>Gerard Bertrand Orange Gold Organic White Organic, Occitanie</v>
          </cell>
          <cell r="E5409" t="str">
            <v>EA</v>
          </cell>
          <cell r="F5409">
            <v>6</v>
          </cell>
          <cell r="G5409" t="str">
            <v>75 cl x 6</v>
          </cell>
          <cell r="H5409" t="str">
            <v>S</v>
          </cell>
          <cell r="I5409" t="str">
            <v>France</v>
          </cell>
          <cell r="J5409" t="str">
            <v>France</v>
          </cell>
          <cell r="K5409" t="str">
            <v>Occtaine</v>
          </cell>
          <cell r="L5409" t="str">
            <v>Still White</v>
          </cell>
          <cell r="M5409" t="str">
            <v>Good</v>
          </cell>
          <cell r="N5409">
            <v>7.1157000000000004</v>
          </cell>
          <cell r="O5409">
            <v>2.6718999999999999</v>
          </cell>
        </row>
        <row r="5410">
          <cell r="B5410">
            <v>42310</v>
          </cell>
          <cell r="C5410" t="str">
            <v>ORG GB NATURALYS SAUV BLA 75X6</v>
          </cell>
          <cell r="D5410" t="str">
            <v>Gerard Bertrand Naturalys Organic Sauvignon Blanc Organic, Occitanie</v>
          </cell>
          <cell r="E5410" t="str">
            <v>EA</v>
          </cell>
          <cell r="F5410">
            <v>6</v>
          </cell>
          <cell r="G5410" t="str">
            <v>75 cl x 6</v>
          </cell>
          <cell r="H5410" t="str">
            <v>U</v>
          </cell>
          <cell r="I5410" t="str">
            <v>France</v>
          </cell>
          <cell r="J5410" t="str">
            <v>France</v>
          </cell>
          <cell r="K5410" t="str">
            <v>Occtaine</v>
          </cell>
          <cell r="L5410" t="str">
            <v>Still White</v>
          </cell>
          <cell r="M5410" t="str">
            <v>Good</v>
          </cell>
          <cell r="N5410">
            <v>4.6494</v>
          </cell>
          <cell r="O5410">
            <v>2.6718999999999999</v>
          </cell>
        </row>
        <row r="5411">
          <cell r="B5411">
            <v>42379</v>
          </cell>
          <cell r="C5411" t="str">
            <v>G BERT CODE ROUGE WHITE 75X6</v>
          </cell>
          <cell r="D5411" t="str">
            <v>Gerard Bertrand Code Rouge White, Occitanie</v>
          </cell>
          <cell r="E5411" t="str">
            <v>EA</v>
          </cell>
          <cell r="F5411">
            <v>6</v>
          </cell>
          <cell r="G5411" t="str">
            <v>75 cl x 6</v>
          </cell>
          <cell r="H5411" t="str">
            <v>U</v>
          </cell>
          <cell r="I5411" t="str">
            <v>France</v>
          </cell>
          <cell r="J5411" t="str">
            <v>France</v>
          </cell>
          <cell r="K5411" t="str">
            <v>Occtaine</v>
          </cell>
          <cell r="M5411" t="str">
            <v>Good</v>
          </cell>
          <cell r="N5411">
            <v>9.0401000000000007</v>
          </cell>
          <cell r="O5411">
            <v>2.6718999999999999</v>
          </cell>
        </row>
        <row r="5412">
          <cell r="B5412">
            <v>42504</v>
          </cell>
          <cell r="C5412" t="str">
            <v>ORG GB OR &amp; AZUR ROSE 21 75X6</v>
          </cell>
          <cell r="D5412" t="str">
            <v xml:space="preserve">Gerard Bertrand Organic Or &amp; Azur Rosé 2021, Langedoc
</v>
          </cell>
          <cell r="E5412" t="str">
            <v>EA</v>
          </cell>
          <cell r="F5412">
            <v>6</v>
          </cell>
          <cell r="G5412" t="str">
            <v>75 cl x 6</v>
          </cell>
          <cell r="H5412" t="str">
            <v>S</v>
          </cell>
          <cell r="I5412" t="str">
            <v>France</v>
          </cell>
          <cell r="J5412" t="str">
            <v>France</v>
          </cell>
          <cell r="K5412" t="str">
            <v>Languedoc-Roussillon</v>
          </cell>
          <cell r="L5412" t="str">
            <v>Still Rose</v>
          </cell>
          <cell r="M5412" t="str">
            <v>Good</v>
          </cell>
          <cell r="N5412">
            <v>4.6433</v>
          </cell>
          <cell r="O5412">
            <v>2.6718999999999999</v>
          </cell>
        </row>
        <row r="5413">
          <cell r="B5413">
            <v>43023</v>
          </cell>
          <cell r="C5413" t="str">
            <v>ORG GB PAPILOU PETNAT ROS 75X6</v>
          </cell>
          <cell r="D5413" t="str">
            <v>Papilou Pétillant Naturel Rosé Organic, Gerard Bertrand</v>
          </cell>
          <cell r="E5413" t="str">
            <v>EA</v>
          </cell>
          <cell r="F5413">
            <v>6</v>
          </cell>
          <cell r="G5413" t="str">
            <v>75 cl x 6</v>
          </cell>
          <cell r="H5413" t="str">
            <v>S</v>
          </cell>
          <cell r="I5413" t="str">
            <v>France</v>
          </cell>
          <cell r="J5413" t="str">
            <v>France</v>
          </cell>
          <cell r="K5413" t="str">
            <v>Occtaine</v>
          </cell>
          <cell r="L5413" t="str">
            <v>Sparkling Rose</v>
          </cell>
          <cell r="M5413" t="str">
            <v>Good</v>
          </cell>
          <cell r="N5413">
            <v>6.5292000000000003</v>
          </cell>
          <cell r="O5413">
            <v>2.6718999999999999</v>
          </cell>
        </row>
        <row r="5414">
          <cell r="B5414">
            <v>43024</v>
          </cell>
          <cell r="C5414" t="str">
            <v>ORG GB OR &amp; AZUR RED 20 75X6</v>
          </cell>
          <cell r="D5414" t="str">
            <v xml:space="preserve">Gerard Bertrand Organic Or &amp; Azur Red 2020, Languedoc
</v>
          </cell>
          <cell r="E5414" t="str">
            <v>EA</v>
          </cell>
          <cell r="F5414">
            <v>6</v>
          </cell>
          <cell r="G5414" t="str">
            <v>75 cl x 6</v>
          </cell>
          <cell r="H5414" t="str">
            <v>S</v>
          </cell>
          <cell r="I5414" t="str">
            <v>France</v>
          </cell>
          <cell r="J5414" t="str">
            <v>France</v>
          </cell>
          <cell r="K5414" t="str">
            <v>Languedoc-Roussillon</v>
          </cell>
          <cell r="L5414" t="str">
            <v>Still Red</v>
          </cell>
          <cell r="M5414" t="str">
            <v>Good</v>
          </cell>
          <cell r="N5414">
            <v>4.6433</v>
          </cell>
          <cell r="O5414">
            <v>2.6718999999999999</v>
          </cell>
        </row>
        <row r="5415">
          <cell r="B5415">
            <v>43587</v>
          </cell>
          <cell r="C5415" t="str">
            <v>ORG GB OR &amp; AZUR RED 19 75X6</v>
          </cell>
          <cell r="D5415" t="str">
            <v xml:space="preserve">Gerard Bertrand Organic Or &amp; Azur Red 2019, Languedoc
</v>
          </cell>
          <cell r="E5415" t="str">
            <v>EA</v>
          </cell>
          <cell r="F5415">
            <v>6</v>
          </cell>
          <cell r="G5415" t="str">
            <v>75 cl x 6</v>
          </cell>
          <cell r="H5415" t="str">
            <v>U</v>
          </cell>
          <cell r="I5415" t="str">
            <v>France</v>
          </cell>
          <cell r="J5415" t="str">
            <v>France</v>
          </cell>
          <cell r="K5415" t="str">
            <v>Languedoc-Roussillon</v>
          </cell>
          <cell r="L5415" t="str">
            <v>Still Red</v>
          </cell>
          <cell r="M5415" t="str">
            <v>Good</v>
          </cell>
          <cell r="N5415">
            <v>4.6433</v>
          </cell>
          <cell r="O5415">
            <v>2.6718999999999999</v>
          </cell>
        </row>
        <row r="5416">
          <cell r="B5416">
            <v>43588</v>
          </cell>
          <cell r="C5416" t="str">
            <v>ORG GB DO LAIGLE PNOIR 19 75X6</v>
          </cell>
          <cell r="D5416" t="str">
            <v>Gerard Bertrand Domaine de L'Aigle Pinot Noir 2019 Organic, Occitanie</v>
          </cell>
          <cell r="E5416" t="str">
            <v>EA</v>
          </cell>
          <cell r="F5416">
            <v>6</v>
          </cell>
          <cell r="G5416" t="str">
            <v>75 cl x 6</v>
          </cell>
          <cell r="H5416" t="str">
            <v>U</v>
          </cell>
          <cell r="I5416" t="str">
            <v>France</v>
          </cell>
          <cell r="J5416" t="str">
            <v>France</v>
          </cell>
          <cell r="K5416" t="str">
            <v>Occtaine</v>
          </cell>
          <cell r="L5416" t="str">
            <v>Still Red</v>
          </cell>
          <cell r="M5416" t="str">
            <v>Better</v>
          </cell>
          <cell r="N5416">
            <v>10.2134</v>
          </cell>
          <cell r="O5416">
            <v>2.6718999999999999</v>
          </cell>
        </row>
        <row r="5417">
          <cell r="B5417">
            <v>43589</v>
          </cell>
          <cell r="C5417" t="str">
            <v>FW G BERT LA FORGE RED 02 75X6</v>
          </cell>
          <cell r="D5417" t="str">
            <v>Gerard Bertrand La Forge Red 2002, Occitanie</v>
          </cell>
          <cell r="E5417" t="str">
            <v>EA</v>
          </cell>
          <cell r="F5417">
            <v>6</v>
          </cell>
          <cell r="G5417" t="str">
            <v>75 cl x 6</v>
          </cell>
          <cell r="H5417" t="str">
            <v>S</v>
          </cell>
          <cell r="I5417" t="str">
            <v>France</v>
          </cell>
          <cell r="J5417" t="str">
            <v>France</v>
          </cell>
          <cell r="K5417" t="str">
            <v>Occtaine</v>
          </cell>
          <cell r="L5417" t="str">
            <v>Still Red</v>
          </cell>
          <cell r="M5417" t="str">
            <v>Best</v>
          </cell>
          <cell r="N5417">
            <v>29.423999999999999</v>
          </cell>
          <cell r="O5417">
            <v>3.2063000000000001</v>
          </cell>
        </row>
        <row r="5418">
          <cell r="B5418">
            <v>43590</v>
          </cell>
          <cell r="C5418" t="str">
            <v>FW G BERT LE VIALA RED 00 75X6</v>
          </cell>
          <cell r="D5418" t="str">
            <v>Gerard Bertrand Le Viala Red 2000, Occitanie (Wooden Box)</v>
          </cell>
          <cell r="E5418" t="str">
            <v>EA</v>
          </cell>
          <cell r="F5418">
            <v>6</v>
          </cell>
          <cell r="G5418" t="str">
            <v>75 cl x 6</v>
          </cell>
          <cell r="H5418" t="str">
            <v>S</v>
          </cell>
          <cell r="I5418" t="str">
            <v>France</v>
          </cell>
          <cell r="J5418" t="str">
            <v>France</v>
          </cell>
          <cell r="K5418" t="str">
            <v>Occtaine</v>
          </cell>
          <cell r="L5418" t="str">
            <v>Still Red</v>
          </cell>
          <cell r="M5418" t="str">
            <v>Best</v>
          </cell>
          <cell r="N5418">
            <v>29.423999999999999</v>
          </cell>
          <cell r="O5418">
            <v>3.3130999999999999</v>
          </cell>
        </row>
        <row r="5419">
          <cell r="B5419">
            <v>43591</v>
          </cell>
          <cell r="C5419" t="str">
            <v>ORG GB CLOS D'ORA RED 16 75X6</v>
          </cell>
          <cell r="D5419" t="str">
            <v>Gerard Bertrand Clos D'Ora Red 2016, Occitanie (Wooden Box)</v>
          </cell>
          <cell r="E5419" t="str">
            <v>EA</v>
          </cell>
          <cell r="F5419">
            <v>6</v>
          </cell>
          <cell r="G5419" t="str">
            <v>75 cl x 6</v>
          </cell>
          <cell r="H5419" t="str">
            <v>U</v>
          </cell>
          <cell r="I5419" t="str">
            <v>France</v>
          </cell>
          <cell r="J5419" t="str">
            <v>France</v>
          </cell>
          <cell r="K5419" t="str">
            <v>Occtaine</v>
          </cell>
          <cell r="L5419" t="str">
            <v>Still Red</v>
          </cell>
          <cell r="M5419" t="str">
            <v>Best</v>
          </cell>
          <cell r="N5419">
            <v>96.967799999999997</v>
          </cell>
          <cell r="O5419">
            <v>3.3130999999999999</v>
          </cell>
        </row>
        <row r="5420">
          <cell r="B5420">
            <v>44349</v>
          </cell>
          <cell r="C5420" t="str">
            <v>GB BALLERINE ROSE NV 75X6</v>
          </cell>
          <cell r="D5420" t="str">
            <v>Gerard Bertrand Ballerine Brut Rose</v>
          </cell>
          <cell r="E5420" t="str">
            <v>EA</v>
          </cell>
          <cell r="F5420">
            <v>6</v>
          </cell>
          <cell r="G5420" t="str">
            <v>75 cl x 6</v>
          </cell>
          <cell r="H5420" t="str">
            <v>S</v>
          </cell>
          <cell r="I5420" t="str">
            <v>France</v>
          </cell>
          <cell r="J5420" t="str">
            <v>France</v>
          </cell>
          <cell r="K5420" t="str">
            <v>France</v>
          </cell>
          <cell r="L5420" t="str">
            <v>Sparkling Rose</v>
          </cell>
          <cell r="M5420" t="str">
            <v>Best</v>
          </cell>
          <cell r="N5420">
            <v>12.1936</v>
          </cell>
          <cell r="O5420">
            <v>2.6718999999999999</v>
          </cell>
        </row>
        <row r="5421">
          <cell r="B5421">
            <v>44497</v>
          </cell>
          <cell r="C5421" t="str">
            <v>GB SAUVAGEONE GV BLANC20 75X6</v>
          </cell>
          <cell r="D5421" t="str">
            <v>Gerard Bertrand Chateau Sauvageonne Grand Vin Blanc 2020</v>
          </cell>
          <cell r="E5421" t="str">
            <v>EA</v>
          </cell>
          <cell r="F5421">
            <v>6</v>
          </cell>
          <cell r="G5421" t="str">
            <v>75 cl x 6</v>
          </cell>
          <cell r="H5421" t="str">
            <v>S</v>
          </cell>
          <cell r="I5421" t="str">
            <v>France</v>
          </cell>
          <cell r="J5421" t="str">
            <v>France</v>
          </cell>
          <cell r="K5421" t="str">
            <v>Languedoc</v>
          </cell>
          <cell r="L5421" t="str">
            <v>Still White</v>
          </cell>
          <cell r="M5421" t="str">
            <v>Better</v>
          </cell>
          <cell r="N5421">
            <v>9.2268000000000008</v>
          </cell>
          <cell r="O5421">
            <v>2.6718999999999999</v>
          </cell>
        </row>
        <row r="5422">
          <cell r="B5422">
            <v>44498</v>
          </cell>
          <cell r="C5422" t="str">
            <v>GB DOM L'AIGLE CHA 21 75X6</v>
          </cell>
          <cell r="D5422" t="str">
            <v>Gerard Bertrand Aigle Royle Chardonnay 2021</v>
          </cell>
          <cell r="E5422" t="str">
            <v>EA</v>
          </cell>
          <cell r="F5422">
            <v>6</v>
          </cell>
          <cell r="G5422" t="str">
            <v>75 cl x 6</v>
          </cell>
          <cell r="H5422" t="str">
            <v>S</v>
          </cell>
          <cell r="I5422" t="str">
            <v>France</v>
          </cell>
          <cell r="J5422" t="str">
            <v>France</v>
          </cell>
          <cell r="K5422" t="str">
            <v>Languedoc</v>
          </cell>
          <cell r="L5422" t="str">
            <v>Still White</v>
          </cell>
          <cell r="M5422" t="str">
            <v>Best</v>
          </cell>
          <cell r="N5422">
            <v>19.174499999999998</v>
          </cell>
          <cell r="O5422">
            <v>2.6718999999999999</v>
          </cell>
        </row>
        <row r="5423">
          <cell r="B5423">
            <v>44501</v>
          </cell>
          <cell r="C5423" t="str">
            <v>GB SOURCE OF JOY ROSE 20 75X6</v>
          </cell>
          <cell r="D5423" t="str">
            <v>Gerard Bertrand Source of Joy Rose 2020</v>
          </cell>
          <cell r="E5423" t="str">
            <v>EA</v>
          </cell>
          <cell r="F5423">
            <v>6</v>
          </cell>
          <cell r="G5423" t="str">
            <v>75 cl x 6</v>
          </cell>
          <cell r="H5423" t="str">
            <v>S</v>
          </cell>
          <cell r="I5423" t="str">
            <v>France</v>
          </cell>
          <cell r="J5423" t="str">
            <v>France</v>
          </cell>
          <cell r="K5423" t="str">
            <v>France</v>
          </cell>
          <cell r="L5423" t="str">
            <v>Still White</v>
          </cell>
          <cell r="M5423" t="str">
            <v>Good</v>
          </cell>
          <cell r="N5423">
            <v>4.8381999999999996</v>
          </cell>
          <cell r="O5423">
            <v>2.6718999999999999</v>
          </cell>
        </row>
        <row r="5424">
          <cell r="B5424">
            <v>44507</v>
          </cell>
          <cell r="C5424" t="str">
            <v>GB SAUVAGEONE GV BLANC19 75X6</v>
          </cell>
          <cell r="D5424" t="str">
            <v>Gerard Bertrand Chateau Sauvageonne Grand Vin Blanc 2019</v>
          </cell>
          <cell r="E5424" t="str">
            <v>EA</v>
          </cell>
          <cell r="F5424">
            <v>6</v>
          </cell>
          <cell r="G5424" t="str">
            <v>75 cl x 6</v>
          </cell>
          <cell r="H5424" t="str">
            <v>S</v>
          </cell>
          <cell r="I5424" t="str">
            <v>France</v>
          </cell>
          <cell r="J5424" t="str">
            <v>France</v>
          </cell>
          <cell r="K5424" t="str">
            <v>Languedoc</v>
          </cell>
          <cell r="L5424" t="str">
            <v>Still White</v>
          </cell>
          <cell r="M5424" t="str">
            <v>Better</v>
          </cell>
          <cell r="N5424">
            <v>9.2841000000000005</v>
          </cell>
          <cell r="O5424">
            <v>2.6718999999999999</v>
          </cell>
        </row>
        <row r="5425">
          <cell r="B5425">
            <v>44529</v>
          </cell>
          <cell r="C5425" t="str">
            <v>GB PRIMA NATURE SHYRAH 20 75X6</v>
          </cell>
          <cell r="D5425" t="str">
            <v>Gerard Bertrand Prima Nature Syrah 2020</v>
          </cell>
          <cell r="E5425" t="str">
            <v>EA</v>
          </cell>
          <cell r="F5425">
            <v>6</v>
          </cell>
          <cell r="G5425" t="str">
            <v>75 cl x 6</v>
          </cell>
          <cell r="H5425" t="str">
            <v>S</v>
          </cell>
          <cell r="I5425" t="str">
            <v>France</v>
          </cell>
          <cell r="J5425" t="str">
            <v>France</v>
          </cell>
          <cell r="K5425" t="str">
            <v>France</v>
          </cell>
          <cell r="M5425" t="str">
            <v>Good</v>
          </cell>
          <cell r="N5425">
            <v>3.5846</v>
          </cell>
          <cell r="O5425">
            <v>2.6718999999999999</v>
          </cell>
        </row>
        <row r="5426">
          <cell r="B5426">
            <v>44530</v>
          </cell>
          <cell r="C5426" t="str">
            <v>GB HERITAGE 1877 CHINIAN 75X6</v>
          </cell>
          <cell r="D5426" t="str">
            <v>Gerard Bertrand Heritage An 1877 Sint Chinian 2019</v>
          </cell>
          <cell r="E5426" t="str">
            <v>EA</v>
          </cell>
          <cell r="F5426">
            <v>6</v>
          </cell>
          <cell r="G5426" t="str">
            <v>75 cl x 6</v>
          </cell>
          <cell r="H5426" t="str">
            <v>S</v>
          </cell>
          <cell r="I5426" t="str">
            <v>France</v>
          </cell>
          <cell r="J5426" t="str">
            <v>France</v>
          </cell>
          <cell r="K5426" t="str">
            <v>France</v>
          </cell>
          <cell r="L5426" t="str">
            <v>Still Red</v>
          </cell>
          <cell r="M5426" t="str">
            <v>Good</v>
          </cell>
          <cell r="N5426">
            <v>3.7216</v>
          </cell>
          <cell r="O5426">
            <v>3.2063000000000001</v>
          </cell>
        </row>
        <row r="5427">
          <cell r="B5427">
            <v>44539</v>
          </cell>
          <cell r="C5427" t="str">
            <v>GB SAUVAGEONE GV ROUGE19 75X6</v>
          </cell>
          <cell r="D5427" t="str">
            <v>Gerard Bertrand Chateau La Sauvageonne Grand Vin Rouge 2019</v>
          </cell>
          <cell r="E5427" t="str">
            <v>EA</v>
          </cell>
          <cell r="F5427">
            <v>6</v>
          </cell>
          <cell r="G5427" t="str">
            <v>75 cl x 6</v>
          </cell>
          <cell r="H5427" t="str">
            <v>S</v>
          </cell>
          <cell r="I5427" t="str">
            <v>France</v>
          </cell>
          <cell r="J5427" t="str">
            <v>France</v>
          </cell>
          <cell r="K5427" t="str">
            <v>Languedoc</v>
          </cell>
          <cell r="L5427" t="str">
            <v>Still Red</v>
          </cell>
          <cell r="M5427" t="str">
            <v>Better</v>
          </cell>
          <cell r="N5427">
            <v>9.0231999999999992</v>
          </cell>
          <cell r="O5427">
            <v>3.3130999999999999</v>
          </cell>
        </row>
        <row r="5428">
          <cell r="B5428">
            <v>44865</v>
          </cell>
          <cell r="C5428" t="str">
            <v>FW HOSPITALET ART EDIT 20 75X6</v>
          </cell>
          <cell r="D5428" t="str">
            <v>Château Hospitalet Grand Vin Rouge Art Edition 2020</v>
          </cell>
          <cell r="E5428" t="str">
            <v>EA</v>
          </cell>
          <cell r="F5428">
            <v>6</v>
          </cell>
          <cell r="G5428" t="str">
            <v>75 cl x 6</v>
          </cell>
          <cell r="H5428" t="str">
            <v>S</v>
          </cell>
          <cell r="I5428" t="str">
            <v>France</v>
          </cell>
          <cell r="J5428" t="str">
            <v>France</v>
          </cell>
          <cell r="K5428" t="str">
            <v>Occtaine</v>
          </cell>
          <cell r="L5428" t="str">
            <v>Still Red</v>
          </cell>
          <cell r="M5428" t="str">
            <v>Best</v>
          </cell>
          <cell r="N5428">
            <v>43.459099999999999</v>
          </cell>
          <cell r="O5428">
            <v>3.2063000000000001</v>
          </cell>
        </row>
        <row r="5429">
          <cell r="B5429">
            <v>44931</v>
          </cell>
          <cell r="C5429" t="str">
            <v>FW ORG CLOS DORA RED20 75X6</v>
          </cell>
          <cell r="D5429" t="str">
            <v>Gerard Bertrand Clos D'Ora Red 2020, Occitanie (Wooden Box)</v>
          </cell>
          <cell r="E5429" t="str">
            <v>EA</v>
          </cell>
          <cell r="F5429">
            <v>6</v>
          </cell>
          <cell r="G5429" t="str">
            <v>75 cl x 6</v>
          </cell>
          <cell r="H5429" t="str">
            <v>S</v>
          </cell>
          <cell r="I5429" t="str">
            <v>France</v>
          </cell>
          <cell r="J5429" t="str">
            <v>France</v>
          </cell>
          <cell r="K5429" t="str">
            <v>Occtaine</v>
          </cell>
          <cell r="L5429" t="str">
            <v>Still Red</v>
          </cell>
          <cell r="M5429" t="str">
            <v>Best</v>
          </cell>
          <cell r="N5429">
            <v>83.809899999999999</v>
          </cell>
          <cell r="O5429">
            <v>3.3130999999999999</v>
          </cell>
        </row>
        <row r="5430">
          <cell r="B5430">
            <v>45159</v>
          </cell>
          <cell r="C5430" t="str">
            <v>ORG GB NATURALYS CAB SAUV 75x6</v>
          </cell>
          <cell r="D5430" t="str">
            <v>Gerard Bertrand  Naturalys Cabernet Sauvignon Organic (Hilton)</v>
          </cell>
          <cell r="E5430" t="str">
            <v>EA</v>
          </cell>
          <cell r="F5430">
            <v>6</v>
          </cell>
          <cell r="G5430" t="str">
            <v>75 cl x 6</v>
          </cell>
          <cell r="H5430" t="str">
            <v>U</v>
          </cell>
          <cell r="I5430" t="str">
            <v>France</v>
          </cell>
          <cell r="J5430" t="str">
            <v>France</v>
          </cell>
          <cell r="K5430" t="str">
            <v>Occtaine</v>
          </cell>
          <cell r="M5430" t="str">
            <v>Branded</v>
          </cell>
          <cell r="N5430">
            <v>4.2660999999999998</v>
          </cell>
          <cell r="O5430">
            <v>2.6718999999999999</v>
          </cell>
        </row>
        <row r="5431">
          <cell r="B5431">
            <v>45543</v>
          </cell>
          <cell r="C5431" t="str">
            <v>GB HERITAGE CHARDONNAY 23 75X6</v>
          </cell>
          <cell r="D5431" t="str">
            <v>Gerard Bertrand Héritage Chardonnay 2023, Occitaine</v>
          </cell>
          <cell r="E5431" t="str">
            <v>EA</v>
          </cell>
          <cell r="F5431">
            <v>6</v>
          </cell>
          <cell r="G5431" t="str">
            <v>75 cl x 6</v>
          </cell>
          <cell r="H5431" t="str">
            <v>S</v>
          </cell>
          <cell r="I5431" t="str">
            <v>France</v>
          </cell>
          <cell r="J5431" t="str">
            <v>France</v>
          </cell>
          <cell r="K5431" t="str">
            <v>France</v>
          </cell>
          <cell r="L5431" t="str">
            <v>Still White</v>
          </cell>
          <cell r="M5431" t="str">
            <v>Good</v>
          </cell>
          <cell r="N5431">
            <v>4.2923999999999998</v>
          </cell>
          <cell r="O5431">
            <v>2.6718999999999999</v>
          </cell>
        </row>
        <row r="5432">
          <cell r="B5432">
            <v>45544</v>
          </cell>
          <cell r="C5432" t="str">
            <v>GB HERITAGE CLAIRETTE 22 75X6</v>
          </cell>
          <cell r="D5432" t="str">
            <v>Gerard Bertrand Héritage Clairette Adissan 2022, Occitaine</v>
          </cell>
          <cell r="E5432" t="str">
            <v>EA</v>
          </cell>
          <cell r="F5432">
            <v>6</v>
          </cell>
          <cell r="G5432" t="str">
            <v>75 cl x 6</v>
          </cell>
          <cell r="H5432" t="str">
            <v>S</v>
          </cell>
          <cell r="I5432" t="str">
            <v>France</v>
          </cell>
          <cell r="J5432" t="str">
            <v>France</v>
          </cell>
          <cell r="K5432" t="str">
            <v>Occtaine</v>
          </cell>
          <cell r="L5432" t="str">
            <v>Still White</v>
          </cell>
          <cell r="M5432" t="str">
            <v>Good</v>
          </cell>
          <cell r="N5432">
            <v>4.3361999999999998</v>
          </cell>
          <cell r="O5432">
            <v>2.6718999999999999</v>
          </cell>
        </row>
        <row r="5433">
          <cell r="B5433">
            <v>45545</v>
          </cell>
          <cell r="C5433" t="str">
            <v>GB HERITAGE MERLOT 23 75X6</v>
          </cell>
          <cell r="D5433" t="str">
            <v>Gerard Bertrand Héritage Merlot 2023, Occitaine</v>
          </cell>
          <cell r="E5433" t="str">
            <v>EA</v>
          </cell>
          <cell r="F5433">
            <v>6</v>
          </cell>
          <cell r="G5433" t="str">
            <v>75 cl x 6</v>
          </cell>
          <cell r="H5433" t="str">
            <v>S</v>
          </cell>
          <cell r="I5433" t="str">
            <v>France</v>
          </cell>
          <cell r="J5433" t="str">
            <v>France</v>
          </cell>
          <cell r="K5433" t="str">
            <v>Occtaine</v>
          </cell>
          <cell r="L5433" t="str">
            <v>Still Red</v>
          </cell>
          <cell r="M5433" t="str">
            <v>Good</v>
          </cell>
          <cell r="N5433">
            <v>4.2923999999999998</v>
          </cell>
          <cell r="O5433">
            <v>2.6718999999999999</v>
          </cell>
        </row>
        <row r="5434">
          <cell r="B5434">
            <v>45579</v>
          </cell>
          <cell r="C5434" t="str">
            <v>GB HERITAGE PINOT NOIR 22 75X6</v>
          </cell>
          <cell r="D5434" t="str">
            <v>Gerard Bertrand Héritage Pinot Noir 2022, Occitaine</v>
          </cell>
          <cell r="E5434" t="str">
            <v>EA</v>
          </cell>
          <cell r="F5434">
            <v>6</v>
          </cell>
          <cell r="G5434" t="str">
            <v>75 cl x 6</v>
          </cell>
          <cell r="H5434" t="str">
            <v>S</v>
          </cell>
          <cell r="I5434" t="str">
            <v>France</v>
          </cell>
          <cell r="J5434" t="str">
            <v>France</v>
          </cell>
          <cell r="K5434" t="str">
            <v>Rhone</v>
          </cell>
          <cell r="L5434" t="str">
            <v>Still Red</v>
          </cell>
          <cell r="M5434" t="str">
            <v>Good</v>
          </cell>
          <cell r="N5434">
            <v>4.2923999999999998</v>
          </cell>
          <cell r="O5434">
            <v>2.6718999999999999</v>
          </cell>
        </row>
        <row r="5435">
          <cell r="B5435">
            <v>45580</v>
          </cell>
          <cell r="C5435" t="str">
            <v>GB HERITAGE SAUV BLANC 23 75X6</v>
          </cell>
          <cell r="D5435" t="str">
            <v>Gerard Bertrand Héritage Sauvignon Blanc 2023, Occitaine</v>
          </cell>
          <cell r="E5435" t="str">
            <v>EA</v>
          </cell>
          <cell r="F5435">
            <v>6</v>
          </cell>
          <cell r="G5435" t="str">
            <v>75 cl x 6</v>
          </cell>
          <cell r="H5435" t="str">
            <v>S</v>
          </cell>
          <cell r="I5435" t="str">
            <v>France</v>
          </cell>
          <cell r="J5435" t="str">
            <v>France</v>
          </cell>
          <cell r="K5435" t="str">
            <v>Rhone</v>
          </cell>
          <cell r="L5435" t="str">
            <v>Still White</v>
          </cell>
          <cell r="M5435" t="str">
            <v>Good</v>
          </cell>
          <cell r="N5435">
            <v>4.2923999999999998</v>
          </cell>
          <cell r="O5435">
            <v>2.6718999999999999</v>
          </cell>
        </row>
        <row r="5436">
          <cell r="B5436">
            <v>45718</v>
          </cell>
          <cell r="C5436" t="str">
            <v>GB HERITAGE CAHORS 21 75X6</v>
          </cell>
          <cell r="D5436" t="str">
            <v>Gerard Bertrand Héritage Cahors 2021, Occitaine</v>
          </cell>
          <cell r="E5436" t="str">
            <v>EA</v>
          </cell>
          <cell r="F5436">
            <v>6</v>
          </cell>
          <cell r="G5436" t="str">
            <v>75 cl x 6</v>
          </cell>
          <cell r="H5436" t="str">
            <v>S</v>
          </cell>
          <cell r="I5436" t="str">
            <v>France</v>
          </cell>
          <cell r="J5436" t="str">
            <v>France</v>
          </cell>
          <cell r="K5436" t="str">
            <v>South West France</v>
          </cell>
          <cell r="L5436" t="str">
            <v>Still Red</v>
          </cell>
          <cell r="M5436" t="str">
            <v>Good</v>
          </cell>
          <cell r="N5436">
            <v>4.7747999999999999</v>
          </cell>
          <cell r="O5436">
            <v>2.6718999999999999</v>
          </cell>
        </row>
        <row r="5437">
          <cell r="B5437">
            <v>45769</v>
          </cell>
          <cell r="C5437" t="str">
            <v>ORG GB GRIS BLANC ROSE 23 75x6</v>
          </cell>
          <cell r="D5437" t="str">
            <v>Gerard Bertrand Gris Blanc Rosé Organic, Occitanie</v>
          </cell>
          <cell r="E5437" t="str">
            <v>EA</v>
          </cell>
          <cell r="F5437">
            <v>6</v>
          </cell>
          <cell r="G5437" t="str">
            <v>75 cl x 6</v>
          </cell>
          <cell r="H5437" t="str">
            <v>S</v>
          </cell>
          <cell r="I5437" t="str">
            <v>France</v>
          </cell>
          <cell r="J5437" t="str">
            <v>France</v>
          </cell>
          <cell r="K5437" t="str">
            <v>Occtaine</v>
          </cell>
          <cell r="L5437" t="str">
            <v>Still Rose</v>
          </cell>
          <cell r="M5437" t="str">
            <v>Good</v>
          </cell>
          <cell r="N5437">
            <v>4.4938000000000002</v>
          </cell>
          <cell r="O5437">
            <v>2.6718999999999999</v>
          </cell>
        </row>
        <row r="5438">
          <cell r="B5438">
            <v>46459</v>
          </cell>
          <cell r="C5438" t="str">
            <v>ORG FRENCH CANCAN ROSE 75x6</v>
          </cell>
          <cell r="D5438" t="str">
            <v>Gerard Bertrand Frensh Cancan Rose Brut Nature NV, Occitaine</v>
          </cell>
          <cell r="E5438" t="str">
            <v>EA</v>
          </cell>
          <cell r="F5438">
            <v>6</v>
          </cell>
          <cell r="G5438" t="str">
            <v>75 cl x 6</v>
          </cell>
          <cell r="H5438" t="str">
            <v>S</v>
          </cell>
          <cell r="I5438" t="str">
            <v>France</v>
          </cell>
          <cell r="J5438" t="str">
            <v>France</v>
          </cell>
          <cell r="K5438" t="str">
            <v>France</v>
          </cell>
          <cell r="L5438" t="str">
            <v>Sparkling Rose</v>
          </cell>
          <cell r="M5438" t="str">
            <v>Better</v>
          </cell>
          <cell r="N5438">
            <v>6.5487000000000002</v>
          </cell>
          <cell r="O5438">
            <v>2.6718999999999999</v>
          </cell>
        </row>
        <row r="5439">
          <cell r="B5439">
            <v>46463</v>
          </cell>
          <cell r="C5439" t="str">
            <v>ORG GB ART EDITION 23 75X6</v>
          </cell>
          <cell r="D5439" t="str">
            <v>Cotes Des Roses Art Edition 2023, Occitaine, Organic</v>
          </cell>
          <cell r="E5439" t="str">
            <v>CS</v>
          </cell>
          <cell r="F5439">
            <v>1</v>
          </cell>
          <cell r="G5439" t="str">
            <v>75 cl x 6</v>
          </cell>
          <cell r="H5439" t="str">
            <v>S</v>
          </cell>
          <cell r="I5439" t="str">
            <v>France</v>
          </cell>
          <cell r="J5439" t="str">
            <v>France</v>
          </cell>
          <cell r="L5439" t="str">
            <v>Still Rose</v>
          </cell>
          <cell r="M5439" t="str">
            <v>Better</v>
          </cell>
          <cell r="N5439">
            <v>45.099400000000003</v>
          </cell>
          <cell r="O5439">
            <v>16.031300000000002</v>
          </cell>
        </row>
        <row r="5440">
          <cell r="B5440">
            <v>46464</v>
          </cell>
          <cell r="C5440" t="str">
            <v>ORG FRENCH CANCAN ORANGE 75x6</v>
          </cell>
          <cell r="D5440" t="str">
            <v>Gerard Bertrand French Cancan Orange Brut Nature NV</v>
          </cell>
          <cell r="E5440" t="str">
            <v>EA</v>
          </cell>
          <cell r="F5440">
            <v>6</v>
          </cell>
          <cell r="G5440" t="str">
            <v>75 cl x 6</v>
          </cell>
          <cell r="H5440" t="str">
            <v>S</v>
          </cell>
          <cell r="I5440" t="str">
            <v>France</v>
          </cell>
          <cell r="J5440" t="str">
            <v>France</v>
          </cell>
          <cell r="K5440" t="str">
            <v>France</v>
          </cell>
          <cell r="L5440" t="str">
            <v>Sparkling White</v>
          </cell>
          <cell r="M5440" t="str">
            <v>Better</v>
          </cell>
          <cell r="N5440">
            <v>6.5487000000000002</v>
          </cell>
          <cell r="O5440">
            <v>2.6718999999999999</v>
          </cell>
        </row>
        <row r="5441">
          <cell r="B5441">
            <v>46467</v>
          </cell>
          <cell r="C5441" t="str">
            <v>ORG FRENCH CANCAN BLANC 75x6</v>
          </cell>
          <cell r="D5441" t="str">
            <v>Gerard Bertrand Frensh Cancan Brut Nature Blanv NV, Occitaine</v>
          </cell>
          <cell r="E5441" t="str">
            <v>EA</v>
          </cell>
          <cell r="F5441">
            <v>6</v>
          </cell>
          <cell r="G5441" t="str">
            <v>75 cl x 6</v>
          </cell>
          <cell r="H5441" t="str">
            <v>S</v>
          </cell>
          <cell r="I5441" t="str">
            <v>France</v>
          </cell>
          <cell r="J5441" t="str">
            <v>France</v>
          </cell>
          <cell r="K5441" t="str">
            <v>France</v>
          </cell>
          <cell r="L5441" t="str">
            <v>Sparkling White</v>
          </cell>
          <cell r="M5441" t="str">
            <v>Better</v>
          </cell>
          <cell r="N5441">
            <v>6.5487000000000002</v>
          </cell>
          <cell r="O5441">
            <v>2.6718999999999999</v>
          </cell>
        </row>
        <row r="5442">
          <cell r="B5442">
            <v>46474</v>
          </cell>
          <cell r="C5442" t="str">
            <v>ORG GB ROUGE CLAIR 23 75X6</v>
          </cell>
          <cell r="D5442" t="str">
            <v>Gerard Bertrand Rouge Clair 2023, Occitanie Organic</v>
          </cell>
          <cell r="E5442" t="str">
            <v>EA</v>
          </cell>
          <cell r="F5442">
            <v>6</v>
          </cell>
          <cell r="G5442" t="str">
            <v>75 cl x 6</v>
          </cell>
          <cell r="H5442" t="str">
            <v>S</v>
          </cell>
          <cell r="I5442" t="str">
            <v>France</v>
          </cell>
          <cell r="J5442" t="str">
            <v>France</v>
          </cell>
          <cell r="K5442" t="str">
            <v>France</v>
          </cell>
          <cell r="L5442" t="str">
            <v>Still Red</v>
          </cell>
          <cell r="M5442" t="str">
            <v>Better</v>
          </cell>
          <cell r="N5442">
            <v>4.1288</v>
          </cell>
          <cell r="O5442">
            <v>2.6718999999999999</v>
          </cell>
        </row>
        <row r="5443">
          <cell r="B5443">
            <v>46519</v>
          </cell>
          <cell r="C5443" t="str">
            <v>ORG GB GENORA BLANC 22 75x6</v>
          </cell>
          <cell r="D5443" t="str">
            <v>Gerard Bertrand Genora Blanc, Vin de France Organic 2022 Wagamama</v>
          </cell>
          <cell r="E5443" t="str">
            <v>EA</v>
          </cell>
          <cell r="F5443">
            <v>6</v>
          </cell>
          <cell r="G5443" t="str">
            <v>75 cl x 6</v>
          </cell>
          <cell r="H5443" t="str">
            <v>S</v>
          </cell>
          <cell r="I5443" t="str">
            <v>France</v>
          </cell>
          <cell r="J5443" t="str">
            <v>France</v>
          </cell>
          <cell r="K5443" t="str">
            <v>Rhone</v>
          </cell>
          <cell r="M5443" t="str">
            <v>Better</v>
          </cell>
          <cell r="N5443">
            <v>4.7888000000000002</v>
          </cell>
          <cell r="O5443">
            <v>2.6718999999999999</v>
          </cell>
        </row>
        <row r="5444">
          <cell r="B5444">
            <v>4212020</v>
          </cell>
          <cell r="C5444" t="str">
            <v>ORG GB HOSPITALE WHITE 20 75X6</v>
          </cell>
          <cell r="D5444" t="str">
            <v>Gerard Bertrand Chateau L'Hospitalet Grand Vin White 2020, Occitanie</v>
          </cell>
          <cell r="E5444" t="str">
            <v>EA</v>
          </cell>
          <cell r="F5444">
            <v>6</v>
          </cell>
          <cell r="G5444" t="str">
            <v>75 cl x 6</v>
          </cell>
          <cell r="H5444" t="str">
            <v>S</v>
          </cell>
          <cell r="I5444" t="str">
            <v>France</v>
          </cell>
          <cell r="J5444" t="str">
            <v>France</v>
          </cell>
          <cell r="K5444" t="str">
            <v>Occtaine</v>
          </cell>
          <cell r="L5444" t="str">
            <v>Still White</v>
          </cell>
          <cell r="M5444" t="str">
            <v>Best</v>
          </cell>
          <cell r="N5444">
            <v>18.661999999999999</v>
          </cell>
          <cell r="O5444">
            <v>2.6718999999999999</v>
          </cell>
        </row>
        <row r="5445">
          <cell r="B5445">
            <v>4212120</v>
          </cell>
          <cell r="C5445" t="str">
            <v>ORG G BERT CIGALUS RED 20 75X6</v>
          </cell>
          <cell r="D5445" t="str">
            <v>Gerard Bertrand Cigalus Organic Red (Presentation box), Occitanie</v>
          </cell>
          <cell r="E5445" t="str">
            <v>EA</v>
          </cell>
          <cell r="F5445">
            <v>6</v>
          </cell>
          <cell r="G5445" t="str">
            <v>75 cl x 6</v>
          </cell>
          <cell r="H5445" t="str">
            <v>U</v>
          </cell>
          <cell r="I5445" t="str">
            <v>France</v>
          </cell>
          <cell r="J5445" t="str">
            <v>France</v>
          </cell>
          <cell r="K5445" t="str">
            <v>Occtaine</v>
          </cell>
          <cell r="L5445" t="str">
            <v>Still White</v>
          </cell>
          <cell r="M5445" t="str">
            <v>Best</v>
          </cell>
          <cell r="N5445">
            <v>15.3056</v>
          </cell>
          <cell r="O5445">
            <v>2.6718999999999999</v>
          </cell>
        </row>
        <row r="5446">
          <cell r="B5446">
            <v>4212121</v>
          </cell>
          <cell r="C5446" t="str">
            <v>ORG G BERT CIGALUS RED 21 75X6</v>
          </cell>
          <cell r="D5446" t="str">
            <v>Gerard Bertrand Cigalus Organic Red (Presentation box), Occitanie 2021</v>
          </cell>
          <cell r="E5446" t="str">
            <v>EA</v>
          </cell>
          <cell r="F5446">
            <v>6</v>
          </cell>
          <cell r="G5446" t="str">
            <v>75 cl x 6</v>
          </cell>
          <cell r="H5446" t="str">
            <v>S</v>
          </cell>
          <cell r="I5446" t="str">
            <v>France</v>
          </cell>
          <cell r="J5446" t="str">
            <v>France</v>
          </cell>
          <cell r="K5446" t="str">
            <v>Occtaine</v>
          </cell>
          <cell r="L5446" t="str">
            <v>Still White</v>
          </cell>
          <cell r="M5446" t="str">
            <v>Best</v>
          </cell>
          <cell r="N5446">
            <v>15.3056</v>
          </cell>
          <cell r="O5446">
            <v>2.6718999999999999</v>
          </cell>
        </row>
        <row r="5447">
          <cell r="B5447">
            <v>4212220</v>
          </cell>
          <cell r="C5447" t="str">
            <v>ORG GB CIGALUS WHITE 20 75X6</v>
          </cell>
          <cell r="D5447" t="str">
            <v>Gerard Bertrand Cigalus Organic White (Presentation box), Occitanie</v>
          </cell>
          <cell r="E5447" t="str">
            <v>EA</v>
          </cell>
          <cell r="F5447">
            <v>6</v>
          </cell>
          <cell r="G5447" t="str">
            <v>75 cl x 6</v>
          </cell>
          <cell r="H5447" t="str">
            <v>U</v>
          </cell>
          <cell r="I5447" t="str">
            <v>France</v>
          </cell>
          <cell r="J5447" t="str">
            <v>France</v>
          </cell>
          <cell r="K5447" t="str">
            <v>Occtaine</v>
          </cell>
          <cell r="L5447" t="str">
            <v>Still White</v>
          </cell>
          <cell r="M5447" t="str">
            <v>Best</v>
          </cell>
          <cell r="N5447">
            <v>15.3056</v>
          </cell>
          <cell r="O5447">
            <v>2.6718999999999999</v>
          </cell>
        </row>
        <row r="5448">
          <cell r="B5448">
            <v>4212222</v>
          </cell>
          <cell r="C5448" t="str">
            <v>ORG GB CIGALUS WHITE 22 75X6</v>
          </cell>
          <cell r="D5448" t="str">
            <v>Gerard Bertrand Cigalus Organic White (Presentation box), Occitanie 2022</v>
          </cell>
          <cell r="E5448" t="str">
            <v>EA</v>
          </cell>
          <cell r="F5448">
            <v>6</v>
          </cell>
          <cell r="G5448" t="str">
            <v>75 cl x 6</v>
          </cell>
          <cell r="H5448" t="str">
            <v>S</v>
          </cell>
          <cell r="I5448" t="str">
            <v>France</v>
          </cell>
          <cell r="J5448" t="str">
            <v>France</v>
          </cell>
          <cell r="K5448" t="str">
            <v>Occtaine</v>
          </cell>
          <cell r="L5448" t="str">
            <v>Still White</v>
          </cell>
          <cell r="M5448" t="str">
            <v>Best</v>
          </cell>
          <cell r="N5448">
            <v>15.3056</v>
          </cell>
          <cell r="O5448">
            <v>2.6718999999999999</v>
          </cell>
        </row>
        <row r="5449">
          <cell r="B5449">
            <v>4214315</v>
          </cell>
          <cell r="C5449" t="str">
            <v>ORG GB CLOS D'ORA RD15 75X6</v>
          </cell>
          <cell r="D5449" t="str">
            <v>Gerard Bertrand Clos D'Ora Organic Red 2015, Occitanie</v>
          </cell>
          <cell r="E5449" t="str">
            <v>EA</v>
          </cell>
          <cell r="F5449">
            <v>6</v>
          </cell>
          <cell r="G5449" t="str">
            <v>75 cl x 6</v>
          </cell>
          <cell r="H5449" t="str">
            <v>S</v>
          </cell>
          <cell r="I5449" t="str">
            <v>France</v>
          </cell>
          <cell r="J5449" t="str">
            <v>France</v>
          </cell>
          <cell r="K5449" t="str">
            <v>Occtaine</v>
          </cell>
          <cell r="L5449" t="str">
            <v>Still Red</v>
          </cell>
          <cell r="M5449" t="str">
            <v>Best</v>
          </cell>
          <cell r="N5449">
            <v>110.47320000000001</v>
          </cell>
          <cell r="O5449">
            <v>3.3130999999999999</v>
          </cell>
        </row>
        <row r="5450">
          <cell r="B5450">
            <v>4214318</v>
          </cell>
          <cell r="C5450" t="str">
            <v>FW ORG GB CLS D'ORA RED18 75X6</v>
          </cell>
          <cell r="D5450" t="str">
            <v>Gerard Bertrand Clos D'Ora Red 2018, Occitanie</v>
          </cell>
          <cell r="E5450" t="str">
            <v>EA</v>
          </cell>
          <cell r="F5450">
            <v>6</v>
          </cell>
          <cell r="G5450" t="str">
            <v>75 cl x 6</v>
          </cell>
          <cell r="H5450" t="str">
            <v>U</v>
          </cell>
          <cell r="I5450" t="str">
            <v>France</v>
          </cell>
          <cell r="J5450" t="str">
            <v>France</v>
          </cell>
          <cell r="K5450" t="str">
            <v>Occtaine</v>
          </cell>
          <cell r="L5450" t="str">
            <v>Still Red</v>
          </cell>
          <cell r="M5450" t="str">
            <v>Fine Wine</v>
          </cell>
          <cell r="N5450">
            <v>91.884699999999995</v>
          </cell>
          <cell r="O5450">
            <v>3.3130999999999999</v>
          </cell>
        </row>
        <row r="5451">
          <cell r="B5451">
            <v>4214319</v>
          </cell>
          <cell r="C5451" t="str">
            <v>FW ORG GB CLOS D'ORA RD19 75X6</v>
          </cell>
          <cell r="D5451" t="str">
            <v xml:space="preserve">Gerard Bertrand Clos D'Ora Organic Red 2019, Occitanie
</v>
          </cell>
          <cell r="E5451" t="str">
            <v>EA</v>
          </cell>
          <cell r="F5451">
            <v>6</v>
          </cell>
          <cell r="G5451" t="str">
            <v>75 cl x 6</v>
          </cell>
          <cell r="H5451" t="str">
            <v>S</v>
          </cell>
          <cell r="I5451" t="str">
            <v>France</v>
          </cell>
          <cell r="J5451" t="str">
            <v>France</v>
          </cell>
          <cell r="K5451" t="str">
            <v>Occtaine</v>
          </cell>
          <cell r="L5451" t="str">
            <v>Still Red</v>
          </cell>
          <cell r="M5451" t="str">
            <v>Fine Wine</v>
          </cell>
          <cell r="N5451">
            <v>91.884699999999995</v>
          </cell>
          <cell r="O5451">
            <v>3.3130999999999999</v>
          </cell>
        </row>
        <row r="5452">
          <cell r="B5452">
            <v>4214521</v>
          </cell>
          <cell r="C5452" t="str">
            <v>ORG GB DOM L'AIGLE CHA 21 75X6</v>
          </cell>
          <cell r="D5452" t="str">
            <v>Gerard Bertrand Domaine de L'Aigle Chardonnay 2021 Organic, Occitanie</v>
          </cell>
          <cell r="E5452" t="str">
            <v>EA</v>
          </cell>
          <cell r="F5452">
            <v>6</v>
          </cell>
          <cell r="G5452" t="str">
            <v>75 cl x 6</v>
          </cell>
          <cell r="H5452" t="str">
            <v>U</v>
          </cell>
          <cell r="I5452" t="str">
            <v>France</v>
          </cell>
          <cell r="J5452" t="str">
            <v>France</v>
          </cell>
          <cell r="K5452" t="str">
            <v>Occtaine</v>
          </cell>
          <cell r="L5452" t="str">
            <v>Still White</v>
          </cell>
          <cell r="M5452" t="str">
            <v>Best</v>
          </cell>
          <cell r="N5452">
            <v>11.0549</v>
          </cell>
          <cell r="O5452">
            <v>2.6718999999999999</v>
          </cell>
        </row>
        <row r="5453">
          <cell r="B5453">
            <v>4214522</v>
          </cell>
          <cell r="C5453" t="str">
            <v>ORG GB DOM L'AIGLE CHA 22 75X6</v>
          </cell>
          <cell r="D5453" t="str">
            <v>Gerard Bertrand Domaine de L'Aigle Chardonnay 2022 Organic, Occitanie</v>
          </cell>
          <cell r="E5453" t="str">
            <v>EA</v>
          </cell>
          <cell r="F5453">
            <v>6</v>
          </cell>
          <cell r="G5453" t="str">
            <v>75 cl x 6</v>
          </cell>
          <cell r="H5453" t="str">
            <v>U</v>
          </cell>
          <cell r="I5453" t="str">
            <v>France</v>
          </cell>
          <cell r="J5453" t="str">
            <v>France</v>
          </cell>
          <cell r="K5453" t="str">
            <v>Occtaine</v>
          </cell>
          <cell r="L5453" t="str">
            <v>Still White</v>
          </cell>
          <cell r="M5453" t="str">
            <v>Best</v>
          </cell>
          <cell r="N5453">
            <v>11.0549</v>
          </cell>
          <cell r="O5453">
            <v>2.6718999999999999</v>
          </cell>
        </row>
        <row r="5454">
          <cell r="B5454">
            <v>4214523</v>
          </cell>
          <cell r="C5454" t="str">
            <v>ORG GB DOM L'AIGLE CHA 23 75X6</v>
          </cell>
          <cell r="D5454" t="str">
            <v>Gerard Bertrand Domaine de L'Aigle Chardonnay 2023 Organic, Occitanie</v>
          </cell>
          <cell r="E5454" t="str">
            <v>EA</v>
          </cell>
          <cell r="F5454">
            <v>6</v>
          </cell>
          <cell r="G5454" t="str">
            <v>75 cl x 6</v>
          </cell>
          <cell r="H5454" t="str">
            <v>S</v>
          </cell>
          <cell r="I5454" t="str">
            <v>France</v>
          </cell>
          <cell r="J5454" t="str">
            <v>France</v>
          </cell>
          <cell r="K5454" t="str">
            <v>Occtaine</v>
          </cell>
          <cell r="L5454" t="str">
            <v>Still White</v>
          </cell>
          <cell r="M5454" t="str">
            <v>Best</v>
          </cell>
          <cell r="N5454">
            <v>11.2212</v>
          </cell>
          <cell r="O5454">
            <v>2.6718999999999999</v>
          </cell>
        </row>
        <row r="5455">
          <cell r="B5455">
            <v>4214620</v>
          </cell>
          <cell r="C5455" t="str">
            <v>ORG GB DO LAIGLE PNOIR 20 75X6</v>
          </cell>
          <cell r="D5455" t="str">
            <v>Gerard Bertrand Domaine de L'Aigle Pinot Noir 2020 Organic, Occitanie</v>
          </cell>
          <cell r="E5455" t="str">
            <v>EA</v>
          </cell>
          <cell r="F5455">
            <v>6</v>
          </cell>
          <cell r="G5455" t="str">
            <v>75 cl x 6</v>
          </cell>
          <cell r="H5455" t="str">
            <v>U</v>
          </cell>
          <cell r="I5455" t="str">
            <v>France</v>
          </cell>
          <cell r="J5455" t="str">
            <v>France</v>
          </cell>
          <cell r="K5455" t="str">
            <v>Occtaine</v>
          </cell>
          <cell r="L5455" t="str">
            <v>Still Red</v>
          </cell>
          <cell r="M5455" t="str">
            <v>Better</v>
          </cell>
          <cell r="N5455">
            <v>11.0649</v>
          </cell>
          <cell r="O5455">
            <v>2.6718999999999999</v>
          </cell>
        </row>
        <row r="5456">
          <cell r="B5456">
            <v>4214621</v>
          </cell>
          <cell r="C5456" t="str">
            <v>ORG GB DO LAIGLE PNOIR 21 75X6</v>
          </cell>
          <cell r="D5456" t="str">
            <v>Gerard Bertrand Domaine de L'Aigle Pinot Noir 2021 Organic, Occitanie</v>
          </cell>
          <cell r="E5456" t="str">
            <v>EA</v>
          </cell>
          <cell r="F5456">
            <v>6</v>
          </cell>
          <cell r="G5456" t="str">
            <v>75 cl x 6</v>
          </cell>
          <cell r="H5456" t="str">
            <v>U</v>
          </cell>
          <cell r="I5456" t="str">
            <v>France</v>
          </cell>
          <cell r="J5456" t="str">
            <v>France</v>
          </cell>
          <cell r="K5456" t="str">
            <v>Occtaine</v>
          </cell>
          <cell r="L5456" t="str">
            <v>Still Red</v>
          </cell>
          <cell r="M5456" t="str">
            <v>Better</v>
          </cell>
          <cell r="N5456">
            <v>10.2134</v>
          </cell>
          <cell r="O5456">
            <v>2.6718999999999999</v>
          </cell>
        </row>
        <row r="5457">
          <cell r="B5457">
            <v>4214622</v>
          </cell>
          <cell r="C5457" t="str">
            <v>ORG GB DO LAIGLE PNOIR 22 75X6</v>
          </cell>
          <cell r="D5457" t="str">
            <v>Gerard Bertrand Domaine de L'Aigle Pinot Noir 2022 Organic, Occitanie</v>
          </cell>
          <cell r="E5457" t="str">
            <v>EA</v>
          </cell>
          <cell r="F5457">
            <v>6</v>
          </cell>
          <cell r="G5457" t="str">
            <v>75 cl x 6</v>
          </cell>
          <cell r="H5457" t="str">
            <v>S</v>
          </cell>
          <cell r="I5457" t="str">
            <v>France</v>
          </cell>
          <cell r="J5457" t="str">
            <v>France</v>
          </cell>
          <cell r="K5457" t="str">
            <v>Occtaine</v>
          </cell>
          <cell r="L5457" t="str">
            <v>Still Red</v>
          </cell>
          <cell r="M5457" t="str">
            <v>Better</v>
          </cell>
          <cell r="N5457">
            <v>10.801299999999999</v>
          </cell>
          <cell r="O5457">
            <v>2.6718999999999999</v>
          </cell>
        </row>
        <row r="5458">
          <cell r="B5458">
            <v>4224119</v>
          </cell>
          <cell r="C5458" t="str">
            <v>G BERT LA FORGE RED 19 75X6</v>
          </cell>
          <cell r="D5458" t="str">
            <v>Gerard Bertrand La Forge Red 2019, Occitanie</v>
          </cell>
          <cell r="E5458" t="str">
            <v>EA</v>
          </cell>
          <cell r="F5458">
            <v>6</v>
          </cell>
          <cell r="G5458" t="str">
            <v>75 cl x 6</v>
          </cell>
          <cell r="H5458" t="str">
            <v>U</v>
          </cell>
          <cell r="I5458" t="str">
            <v>France</v>
          </cell>
          <cell r="J5458" t="str">
            <v>France</v>
          </cell>
          <cell r="K5458" t="str">
            <v>Occtaine</v>
          </cell>
          <cell r="L5458" t="str">
            <v>Still Red</v>
          </cell>
          <cell r="M5458" t="str">
            <v>Best</v>
          </cell>
          <cell r="N5458">
            <v>32.116500000000002</v>
          </cell>
          <cell r="O5458">
            <v>3.2063000000000001</v>
          </cell>
        </row>
        <row r="5459">
          <cell r="B5459">
            <v>4224120</v>
          </cell>
          <cell r="C5459" t="str">
            <v>FW G BERT LA FORGE RED 20 75X6</v>
          </cell>
          <cell r="D5459" t="str">
            <v>Gerard Bertrand La Forge Red 2020, Occitanie</v>
          </cell>
          <cell r="E5459" t="str">
            <v>EA</v>
          </cell>
          <cell r="F5459">
            <v>6</v>
          </cell>
          <cell r="G5459" t="str">
            <v>75 cl x 6</v>
          </cell>
          <cell r="H5459" t="str">
            <v>S</v>
          </cell>
          <cell r="I5459" t="str">
            <v>France</v>
          </cell>
          <cell r="J5459" t="str">
            <v>France</v>
          </cell>
          <cell r="K5459" t="str">
            <v>Occtaine</v>
          </cell>
          <cell r="L5459" t="str">
            <v>Still Red</v>
          </cell>
          <cell r="M5459" t="str">
            <v>Fine Wine</v>
          </cell>
          <cell r="N5459">
            <v>32.143900000000002</v>
          </cell>
          <cell r="O5459">
            <v>3.2063000000000001</v>
          </cell>
        </row>
        <row r="5460">
          <cell r="B5460">
            <v>4224519</v>
          </cell>
          <cell r="C5460" t="str">
            <v>FW G B PLANTABELLE RED 19 75X6</v>
          </cell>
          <cell r="D5460" t="str">
            <v>Gerard Bertrand Plantabelle Red 2019, Occitanie</v>
          </cell>
          <cell r="E5460" t="str">
            <v>EA</v>
          </cell>
          <cell r="F5460">
            <v>6</v>
          </cell>
          <cell r="G5460" t="str">
            <v>75 cl x 6</v>
          </cell>
          <cell r="H5460" t="str">
            <v>S</v>
          </cell>
          <cell r="I5460" t="str">
            <v>France</v>
          </cell>
          <cell r="J5460" t="str">
            <v>France</v>
          </cell>
          <cell r="K5460" t="str">
            <v>Occtaine</v>
          </cell>
          <cell r="L5460" t="str">
            <v>Still Red</v>
          </cell>
          <cell r="M5460" t="str">
            <v>Fine Wine</v>
          </cell>
          <cell r="N5460">
            <v>38.002000000000002</v>
          </cell>
          <cell r="O5460">
            <v>3.42</v>
          </cell>
        </row>
        <row r="5461">
          <cell r="B5461">
            <v>4224620</v>
          </cell>
          <cell r="C5461" t="str">
            <v>FW ORG GB V SOLEILA ORA20 75X6</v>
          </cell>
          <cell r="D5461" t="str">
            <v>Gerard Bertrand Villa Soleilla Orange 2020 Organic, Occitanie</v>
          </cell>
          <cell r="E5461" t="str">
            <v>EA</v>
          </cell>
          <cell r="F5461">
            <v>6</v>
          </cell>
          <cell r="G5461" t="str">
            <v>75 cl x 6</v>
          </cell>
          <cell r="H5461" t="str">
            <v>U</v>
          </cell>
          <cell r="I5461" t="str">
            <v>France</v>
          </cell>
          <cell r="J5461" t="str">
            <v>France</v>
          </cell>
          <cell r="K5461" t="str">
            <v>Occtaine</v>
          </cell>
          <cell r="L5461" t="str">
            <v>Still White</v>
          </cell>
          <cell r="M5461" t="str">
            <v>Fine Wine</v>
          </cell>
          <cell r="N5461">
            <v>72.640900000000002</v>
          </cell>
          <cell r="O5461">
            <v>2.6718999999999999</v>
          </cell>
        </row>
        <row r="5462">
          <cell r="B5462">
            <v>4224621</v>
          </cell>
          <cell r="C5462" t="str">
            <v>FW ORG GB V SOLEILA ORA21 75X6</v>
          </cell>
          <cell r="D5462" t="str">
            <v>Gerard Bertrand Villa Soleilla Orange 2021 Organic, Occitanie</v>
          </cell>
          <cell r="E5462" t="str">
            <v>EA</v>
          </cell>
          <cell r="F5462">
            <v>6</v>
          </cell>
          <cell r="G5462" t="str">
            <v>75 cl x 6</v>
          </cell>
          <cell r="H5462" t="str">
            <v>S</v>
          </cell>
          <cell r="I5462" t="str">
            <v>France</v>
          </cell>
          <cell r="J5462" t="str">
            <v>France</v>
          </cell>
          <cell r="K5462" t="str">
            <v>Occtaine</v>
          </cell>
          <cell r="L5462" t="str">
            <v>Still White</v>
          </cell>
          <cell r="M5462" t="str">
            <v>Fine Wine</v>
          </cell>
          <cell r="N5462">
            <v>72.613500000000002</v>
          </cell>
          <cell r="O5462">
            <v>2.6718999999999999</v>
          </cell>
        </row>
        <row r="5463">
          <cell r="B5463">
            <v>4269821</v>
          </cell>
          <cell r="C5463" t="str">
            <v>GB HAMPTON WATER ROSE 21 75X6</v>
          </cell>
          <cell r="D5463" t="str">
            <v>Gerard Bertrand Hampton Water Rosé 2021, (Ocado)</v>
          </cell>
          <cell r="E5463" t="str">
            <v>EA</v>
          </cell>
          <cell r="F5463">
            <v>6</v>
          </cell>
          <cell r="G5463" t="str">
            <v>75 cl x 6</v>
          </cell>
          <cell r="H5463" t="str">
            <v>S</v>
          </cell>
          <cell r="I5463" t="str">
            <v>France</v>
          </cell>
          <cell r="J5463" t="str">
            <v>France</v>
          </cell>
          <cell r="K5463" t="str">
            <v>Languedoc-Roussillon</v>
          </cell>
          <cell r="M5463" t="str">
            <v>Good</v>
          </cell>
          <cell r="N5463">
            <v>6.0526</v>
          </cell>
          <cell r="O5463">
            <v>2.6718999999999999</v>
          </cell>
        </row>
        <row r="5464">
          <cell r="B5464">
            <v>4269822</v>
          </cell>
          <cell r="C5464" t="str">
            <v>GB HAMPTON WATER ROSE 22 75X6</v>
          </cell>
          <cell r="D5464" t="str">
            <v>Gerard Bertrand Hampton Water Rosé 2022</v>
          </cell>
          <cell r="E5464" t="str">
            <v>EA</v>
          </cell>
          <cell r="F5464">
            <v>6</v>
          </cell>
          <cell r="G5464" t="str">
            <v>75 cl x 6</v>
          </cell>
          <cell r="H5464" t="str">
            <v>S</v>
          </cell>
          <cell r="I5464" t="str">
            <v>France</v>
          </cell>
          <cell r="J5464" t="str">
            <v>France</v>
          </cell>
          <cell r="K5464" t="str">
            <v>Languedoc-Roussillon</v>
          </cell>
          <cell r="M5464" t="str">
            <v>Good</v>
          </cell>
          <cell r="N5464">
            <v>6.5292000000000003</v>
          </cell>
          <cell r="O5464">
            <v>2.6718999999999999</v>
          </cell>
        </row>
        <row r="5465">
          <cell r="B5465">
            <v>4269921</v>
          </cell>
          <cell r="C5465" t="str">
            <v>GB COTE DES ROSES ROSE 21 75X6</v>
          </cell>
          <cell r="D5465" t="str">
            <v>Gerard Bertrand Cote des Roses Rosé 2021, Langedoc Roussillon</v>
          </cell>
          <cell r="E5465" t="str">
            <v>EA</v>
          </cell>
          <cell r="F5465">
            <v>6</v>
          </cell>
          <cell r="G5465" t="str">
            <v>75 cl x 6</v>
          </cell>
          <cell r="H5465" t="str">
            <v>U</v>
          </cell>
          <cell r="I5465" t="str">
            <v>France</v>
          </cell>
          <cell r="J5465" t="str">
            <v>France</v>
          </cell>
          <cell r="K5465" t="str">
            <v>Languedoc-Roussillon</v>
          </cell>
          <cell r="M5465" t="str">
            <v>Good</v>
          </cell>
          <cell r="N5465">
            <v>4.117</v>
          </cell>
          <cell r="O5465">
            <v>2.6718999999999999</v>
          </cell>
        </row>
        <row r="5466">
          <cell r="B5466">
            <v>4269922</v>
          </cell>
          <cell r="C5466" t="str">
            <v>GB COTE DES ROSES ROSE 22 75X6</v>
          </cell>
          <cell r="D5466" t="str">
            <v>Gerard Bertrand Cote des Roses Rosé 2022, Langedoc Roussillon</v>
          </cell>
          <cell r="E5466" t="str">
            <v>EA</v>
          </cell>
          <cell r="F5466">
            <v>6</v>
          </cell>
          <cell r="G5466" t="str">
            <v>75 cl x 6</v>
          </cell>
          <cell r="H5466" t="str">
            <v>U</v>
          </cell>
          <cell r="I5466" t="str">
            <v>France</v>
          </cell>
          <cell r="J5466" t="str">
            <v>France</v>
          </cell>
          <cell r="K5466" t="str">
            <v>Languedoc-Roussillon</v>
          </cell>
          <cell r="M5466" t="str">
            <v>Good</v>
          </cell>
          <cell r="N5466">
            <v>4.1608000000000001</v>
          </cell>
          <cell r="O5466">
            <v>2.6718999999999999</v>
          </cell>
        </row>
        <row r="5467">
          <cell r="B5467">
            <v>4269923</v>
          </cell>
          <cell r="C5467" t="str">
            <v>GB COTE DES ROSES ROSE 23 75X6</v>
          </cell>
          <cell r="D5467" t="str">
            <v>Gerard Bertrand Cote des Roses Rosé 2023, Langedoc Roussillon</v>
          </cell>
          <cell r="E5467" t="str">
            <v>EA</v>
          </cell>
          <cell r="F5467">
            <v>6</v>
          </cell>
          <cell r="G5467" t="str">
            <v>75 cl x 6</v>
          </cell>
          <cell r="H5467" t="str">
            <v>S</v>
          </cell>
          <cell r="I5467" t="str">
            <v>France</v>
          </cell>
          <cell r="J5467" t="str">
            <v>France</v>
          </cell>
          <cell r="K5467" t="str">
            <v>Languedoc-Roussillon</v>
          </cell>
          <cell r="M5467" t="str">
            <v>Good</v>
          </cell>
          <cell r="N5467">
            <v>4.1726000000000001</v>
          </cell>
          <cell r="O5467">
            <v>2.6718999999999999</v>
          </cell>
        </row>
        <row r="5468">
          <cell r="B5468">
            <v>4291819</v>
          </cell>
          <cell r="C5468" t="str">
            <v>G BERT LE VIALA RED 19 75X6</v>
          </cell>
          <cell r="D5468" t="str">
            <v>Gerard Bertrand Le Viala Red 2019, Occitanie</v>
          </cell>
          <cell r="E5468" t="str">
            <v>EA</v>
          </cell>
          <cell r="F5468">
            <v>6</v>
          </cell>
          <cell r="G5468" t="str">
            <v>75 cl x 6</v>
          </cell>
          <cell r="H5468" t="str">
            <v>U</v>
          </cell>
          <cell r="I5468" t="str">
            <v>France</v>
          </cell>
          <cell r="J5468" t="str">
            <v>France</v>
          </cell>
          <cell r="K5468" t="str">
            <v>Occtaine</v>
          </cell>
          <cell r="L5468" t="str">
            <v>Still Red</v>
          </cell>
          <cell r="M5468" t="str">
            <v>Best</v>
          </cell>
          <cell r="N5468">
            <v>32.143900000000002</v>
          </cell>
          <cell r="O5468">
            <v>3.3130999999999999</v>
          </cell>
        </row>
        <row r="5469">
          <cell r="B5469">
            <v>4291820</v>
          </cell>
          <cell r="C5469" t="str">
            <v>FW G BERT LE VIALA RED 20 75X6</v>
          </cell>
          <cell r="D5469" t="str">
            <v>Gerard Bertrand Le Viala Red 2020, Occitanie</v>
          </cell>
          <cell r="E5469" t="str">
            <v>EA</v>
          </cell>
          <cell r="F5469">
            <v>6</v>
          </cell>
          <cell r="G5469" t="str">
            <v>75 cl x 6</v>
          </cell>
          <cell r="H5469" t="str">
            <v>S</v>
          </cell>
          <cell r="I5469" t="str">
            <v>France</v>
          </cell>
          <cell r="J5469" t="str">
            <v>France</v>
          </cell>
          <cell r="K5469" t="str">
            <v>Occtaine</v>
          </cell>
          <cell r="L5469" t="str">
            <v>Still Red</v>
          </cell>
          <cell r="M5469" t="str">
            <v>Fine Wine</v>
          </cell>
          <cell r="N5469">
            <v>32.143900000000002</v>
          </cell>
          <cell r="O5469">
            <v>3.3130999999999999</v>
          </cell>
        </row>
        <row r="5470">
          <cell r="B5470">
            <v>4302620</v>
          </cell>
          <cell r="C5470" t="str">
            <v>ORG G BERT TEMPLE ROSE 20 75X6</v>
          </cell>
          <cell r="D5470" t="str">
            <v>Gerard Bertrand Clos du Temple Rosé Organic, Occitanie</v>
          </cell>
          <cell r="E5470" t="str">
            <v>EA</v>
          </cell>
          <cell r="F5470">
            <v>6</v>
          </cell>
          <cell r="G5470" t="str">
            <v>75 cl x 6</v>
          </cell>
          <cell r="H5470" t="str">
            <v>U</v>
          </cell>
          <cell r="I5470" t="str">
            <v>France</v>
          </cell>
          <cell r="J5470" t="str">
            <v>France</v>
          </cell>
          <cell r="K5470" t="str">
            <v>Occtaine</v>
          </cell>
          <cell r="L5470" t="str">
            <v>Still Rose</v>
          </cell>
          <cell r="M5470" t="str">
            <v>Best</v>
          </cell>
          <cell r="N5470">
            <v>89.272099999999995</v>
          </cell>
          <cell r="O5470">
            <v>2.6718999999999999</v>
          </cell>
        </row>
        <row r="5471">
          <cell r="B5471">
            <v>4302621</v>
          </cell>
          <cell r="C5471" t="str">
            <v>FW ORG G B TEMPLE ROSE 21 75X6</v>
          </cell>
          <cell r="D5471" t="str">
            <v>Gerard Bertrand Clos du Temple Rosé Organic, Occitanie</v>
          </cell>
          <cell r="E5471" t="str">
            <v>EA</v>
          </cell>
          <cell r="F5471">
            <v>6</v>
          </cell>
          <cell r="G5471" t="str">
            <v>75 cl x 6</v>
          </cell>
          <cell r="H5471" t="str">
            <v>S</v>
          </cell>
          <cell r="I5471" t="str">
            <v>France</v>
          </cell>
          <cell r="J5471" t="str">
            <v>France</v>
          </cell>
          <cell r="K5471" t="str">
            <v>Occtaine</v>
          </cell>
          <cell r="L5471" t="str">
            <v>Still Rose</v>
          </cell>
          <cell r="M5471" t="str">
            <v>Fine Wine</v>
          </cell>
          <cell r="N5471">
            <v>83.809899999999999</v>
          </cell>
          <cell r="O5471">
            <v>2.6718999999999999</v>
          </cell>
        </row>
        <row r="5472">
          <cell r="B5472">
            <v>4302719</v>
          </cell>
          <cell r="C5472" t="str">
            <v>ORG GB HOSPITALET RED 19 75X6</v>
          </cell>
          <cell r="D5472" t="str">
            <v>Gerard Bertrand Chateau L'Hospitalet Grand Vin Red 2019, Occitanie</v>
          </cell>
          <cell r="E5472" t="str">
            <v>EA</v>
          </cell>
          <cell r="F5472">
            <v>6</v>
          </cell>
          <cell r="G5472" t="str">
            <v>75 cl x 6</v>
          </cell>
          <cell r="H5472" t="str">
            <v>U</v>
          </cell>
          <cell r="I5472" t="str">
            <v>France</v>
          </cell>
          <cell r="J5472" t="str">
            <v>France</v>
          </cell>
          <cell r="K5472" t="str">
            <v>Occtaine</v>
          </cell>
          <cell r="L5472" t="str">
            <v>Still Red</v>
          </cell>
          <cell r="M5472" t="str">
            <v>Best</v>
          </cell>
          <cell r="N5472">
            <v>18.1204</v>
          </cell>
          <cell r="O5472">
            <v>3.3130999999999999</v>
          </cell>
        </row>
        <row r="5473">
          <cell r="B5473">
            <v>4302720</v>
          </cell>
          <cell r="C5473" t="str">
            <v>ORG GB HOSPITALET RED 20 75X6</v>
          </cell>
          <cell r="D5473" t="str">
            <v>Gerard Bertrand Chateau L'Hospitalet Grand Vin Red 2020, Occitanie</v>
          </cell>
          <cell r="E5473" t="str">
            <v>EA</v>
          </cell>
          <cell r="F5473">
            <v>6</v>
          </cell>
          <cell r="G5473" t="str">
            <v>75 cl x 6</v>
          </cell>
          <cell r="H5473" t="str">
            <v>U</v>
          </cell>
          <cell r="I5473" t="str">
            <v>France</v>
          </cell>
          <cell r="J5473" t="str">
            <v>France</v>
          </cell>
          <cell r="K5473" t="str">
            <v>Occtaine</v>
          </cell>
          <cell r="L5473" t="str">
            <v>Still Red</v>
          </cell>
          <cell r="M5473" t="str">
            <v>Best</v>
          </cell>
          <cell r="N5473">
            <v>17.055499999999999</v>
          </cell>
          <cell r="O5473">
            <v>3.2063000000000001</v>
          </cell>
        </row>
        <row r="5474">
          <cell r="B5474">
            <v>4302721</v>
          </cell>
          <cell r="C5474" t="str">
            <v>ORG GB HOSPITALET RED 21 75X6</v>
          </cell>
          <cell r="D5474" t="str">
            <v>Gerard Bertrand Chateau L'Hospitalet Grand Vin Red 2021, Occitanie</v>
          </cell>
          <cell r="E5474" t="str">
            <v>EA</v>
          </cell>
          <cell r="F5474">
            <v>6</v>
          </cell>
          <cell r="G5474" t="str">
            <v>75 cl x 6</v>
          </cell>
          <cell r="H5474" t="str">
            <v>S</v>
          </cell>
          <cell r="I5474" t="str">
            <v>France</v>
          </cell>
          <cell r="J5474" t="str">
            <v>France</v>
          </cell>
          <cell r="K5474" t="str">
            <v>Occtaine</v>
          </cell>
          <cell r="L5474" t="str">
            <v>Still Red</v>
          </cell>
          <cell r="M5474" t="str">
            <v>Best</v>
          </cell>
          <cell r="N5474">
            <v>17.1082</v>
          </cell>
          <cell r="O5474">
            <v>3.2063000000000001</v>
          </cell>
        </row>
        <row r="5475">
          <cell r="B5475">
            <v>4383015</v>
          </cell>
          <cell r="C5475" t="str">
            <v>G BER AIGLE IM CREMANT 15 75X6</v>
          </cell>
          <cell r="D5475" t="str">
            <v>Gerard Betrand Aigle Imperial Cremant de Limoux White 2015 , Occitaine</v>
          </cell>
          <cell r="E5475" t="str">
            <v>EA</v>
          </cell>
          <cell r="F5475">
            <v>6</v>
          </cell>
          <cell r="G5475" t="str">
            <v>75 cl x 6</v>
          </cell>
          <cell r="H5475" t="str">
            <v>S</v>
          </cell>
          <cell r="I5475" t="str">
            <v>France</v>
          </cell>
          <cell r="J5475" t="str">
            <v>France</v>
          </cell>
          <cell r="K5475" t="str">
            <v>Occtaine</v>
          </cell>
          <cell r="L5475" t="str">
            <v>Sparkling White</v>
          </cell>
          <cell r="M5475" t="str">
            <v>Best</v>
          </cell>
          <cell r="N5475">
            <v>66.266099999999994</v>
          </cell>
          <cell r="O5475">
            <v>2.6718999999999999</v>
          </cell>
        </row>
        <row r="5476">
          <cell r="B5476">
            <v>43584</v>
          </cell>
          <cell r="C5476" t="str">
            <v>FW ORG G B TEMPLE ROSE 18 75X3</v>
          </cell>
          <cell r="D5476" t="str">
            <v>Clos du Temple Rose 2018 organic (Wooden cases), Occitanie</v>
          </cell>
          <cell r="E5476" t="str">
            <v>CS</v>
          </cell>
          <cell r="F5476">
            <v>1</v>
          </cell>
          <cell r="G5476" t="str">
            <v>75 cl x 3</v>
          </cell>
          <cell r="H5476" t="str">
            <v>S</v>
          </cell>
          <cell r="I5476" t="str">
            <v>France</v>
          </cell>
          <cell r="J5476" t="str">
            <v>France</v>
          </cell>
          <cell r="K5476" t="str">
            <v>Occtaine</v>
          </cell>
          <cell r="M5476" t="str">
            <v>Best</v>
          </cell>
          <cell r="N5476">
            <v>251.94839999999999</v>
          </cell>
          <cell r="O5476">
            <v>8.0155999999999992</v>
          </cell>
        </row>
        <row r="5477">
          <cell r="B5477">
            <v>43586</v>
          </cell>
          <cell r="C5477" t="str">
            <v>FW ORG G B TEMPLE ROSE 19 75X3</v>
          </cell>
          <cell r="D5477" t="str">
            <v>Clos du Temple Rose 2019 organic (Wooden case), Occitanie</v>
          </cell>
          <cell r="E5477" t="str">
            <v>CS</v>
          </cell>
          <cell r="F5477">
            <v>1</v>
          </cell>
          <cell r="G5477" t="str">
            <v>75 cl x 3</v>
          </cell>
          <cell r="H5477" t="str">
            <v>S</v>
          </cell>
          <cell r="I5477" t="str">
            <v>France</v>
          </cell>
          <cell r="J5477" t="str">
            <v>France</v>
          </cell>
          <cell r="K5477" t="str">
            <v>Occtaine</v>
          </cell>
          <cell r="M5477" t="str">
            <v>Best</v>
          </cell>
          <cell r="N5477">
            <v>251.94839999999999</v>
          </cell>
          <cell r="O5477">
            <v>8.0155999999999992</v>
          </cell>
        </row>
        <row r="5478">
          <cell r="B5478">
            <v>43743</v>
          </cell>
          <cell r="C5478" t="str">
            <v>FW GB LEGE RIVESALTES 77 75X1</v>
          </cell>
          <cell r="D5478" t="str">
            <v>Gerard Bertrand Legend Vintage Rivesaltes 1977 Wooden Box</v>
          </cell>
          <cell r="E5478" t="str">
            <v>CS</v>
          </cell>
          <cell r="F5478">
            <v>1</v>
          </cell>
          <cell r="G5478" t="str">
            <v>75 cl x 1</v>
          </cell>
          <cell r="H5478" t="str">
            <v>S</v>
          </cell>
          <cell r="I5478" t="str">
            <v>France</v>
          </cell>
          <cell r="J5478" t="str">
            <v>France</v>
          </cell>
          <cell r="K5478" t="str">
            <v>Occtaine</v>
          </cell>
          <cell r="M5478" t="str">
            <v>Fine Wine</v>
          </cell>
          <cell r="N5478">
            <v>66.252399999999994</v>
          </cell>
          <cell r="O5478">
            <v>3.6337999999999999</v>
          </cell>
        </row>
        <row r="5479">
          <cell r="B5479">
            <v>43744</v>
          </cell>
          <cell r="C5479" t="str">
            <v>FW GB LEGE RIVESALTES 69 75X1</v>
          </cell>
          <cell r="D5479" t="str">
            <v>Gerard Bertrand Legend Vintage Rivesaltes 1969 Wooden Box</v>
          </cell>
          <cell r="E5479" t="str">
            <v>CS</v>
          </cell>
          <cell r="F5479">
            <v>1</v>
          </cell>
          <cell r="G5479" t="str">
            <v>75 cl x 1</v>
          </cell>
          <cell r="H5479" t="str">
            <v>S</v>
          </cell>
          <cell r="I5479" t="str">
            <v>France</v>
          </cell>
          <cell r="J5479" t="str">
            <v>France</v>
          </cell>
          <cell r="K5479" t="str">
            <v>Occtaine</v>
          </cell>
          <cell r="M5479" t="str">
            <v>Fine Wine</v>
          </cell>
          <cell r="N5479">
            <v>88.182199999999995</v>
          </cell>
          <cell r="O5479">
            <v>3.42</v>
          </cell>
        </row>
        <row r="5480">
          <cell r="B5480">
            <v>45155</v>
          </cell>
          <cell r="C5480" t="str">
            <v>FW G BER LEGENDE MAURY 82 75x1</v>
          </cell>
          <cell r="D5480" t="str">
            <v>Gerard Bertrand Legende Vintage Maury 1982</v>
          </cell>
          <cell r="E5480" t="str">
            <v>CS</v>
          </cell>
          <cell r="F5480">
            <v>1</v>
          </cell>
          <cell r="G5480" t="str">
            <v>75 cl x 1</v>
          </cell>
          <cell r="H5480" t="str">
            <v>S</v>
          </cell>
          <cell r="I5480" t="str">
            <v>France</v>
          </cell>
          <cell r="J5480" t="str">
            <v>France</v>
          </cell>
          <cell r="K5480" t="str">
            <v>Occtaine</v>
          </cell>
          <cell r="M5480" t="str">
            <v>Fine Wine</v>
          </cell>
          <cell r="N5480">
            <v>56.603299999999997</v>
          </cell>
          <cell r="O5480">
            <v>3.3130999999999999</v>
          </cell>
        </row>
        <row r="5481">
          <cell r="B5481">
            <v>45156</v>
          </cell>
          <cell r="C5481" t="str">
            <v>FW G B LEGE RIVESALTES 88 75X1</v>
          </cell>
          <cell r="D5481" t="str">
            <v>Gerard Bertrand Legend Vintage Rivesaltes 198</v>
          </cell>
          <cell r="E5481" t="str">
            <v>CS</v>
          </cell>
          <cell r="F5481">
            <v>1</v>
          </cell>
          <cell r="G5481" t="str">
            <v>75 cl x 1</v>
          </cell>
          <cell r="H5481" t="str">
            <v>S</v>
          </cell>
          <cell r="I5481" t="str">
            <v>France</v>
          </cell>
          <cell r="J5481" t="str">
            <v>France</v>
          </cell>
          <cell r="K5481" t="str">
            <v>Occtaine</v>
          </cell>
          <cell r="M5481" t="str">
            <v>Fine Wine</v>
          </cell>
          <cell r="N5481">
            <v>51.3401</v>
          </cell>
          <cell r="O5481">
            <v>3.6337999999999999</v>
          </cell>
        </row>
        <row r="5482">
          <cell r="B5482">
            <v>45157</v>
          </cell>
          <cell r="C5482" t="str">
            <v>FW BERTR LEGENDE MAURY 76 75X1</v>
          </cell>
          <cell r="D5482" t="str">
            <v>Gerard Bertrand Legende Vintage Maury 1976</v>
          </cell>
          <cell r="E5482" t="str">
            <v>EA</v>
          </cell>
          <cell r="F5482">
            <v>1</v>
          </cell>
          <cell r="G5482" t="str">
            <v>75 cl x 1</v>
          </cell>
          <cell r="H5482" t="str">
            <v>S</v>
          </cell>
          <cell r="I5482" t="str">
            <v>France</v>
          </cell>
          <cell r="J5482" t="str">
            <v>France</v>
          </cell>
          <cell r="K5482" t="str">
            <v>South West France</v>
          </cell>
          <cell r="M5482" t="str">
            <v>Fine Wine</v>
          </cell>
          <cell r="N5482">
            <v>70.638300000000001</v>
          </cell>
          <cell r="O5482">
            <v>3.6337999999999999</v>
          </cell>
        </row>
        <row r="5483">
          <cell r="B5483">
            <v>45177</v>
          </cell>
          <cell r="C5483" t="str">
            <v>G BERT LEGE RIVESALTES 74 75X1</v>
          </cell>
          <cell r="D5483" t="str">
            <v>Gerard Bertrand Legend Vintage Rivesaltes 1974 Wooden Box</v>
          </cell>
          <cell r="E5483" t="str">
            <v>EA</v>
          </cell>
          <cell r="F5483">
            <v>1</v>
          </cell>
          <cell r="G5483" t="str">
            <v>75 cl x 1</v>
          </cell>
          <cell r="H5483" t="str">
            <v>S</v>
          </cell>
          <cell r="I5483" t="str">
            <v>France</v>
          </cell>
          <cell r="J5483" t="str">
            <v>France</v>
          </cell>
          <cell r="K5483" t="str">
            <v>Occtaine</v>
          </cell>
          <cell r="M5483" t="str">
            <v>Best</v>
          </cell>
          <cell r="N5483">
            <v>78.368399999999994</v>
          </cell>
          <cell r="O5483">
            <v>3.6337999999999999</v>
          </cell>
        </row>
        <row r="5484">
          <cell r="B5484">
            <v>45181</v>
          </cell>
          <cell r="C5484" t="str">
            <v>G BERT LEGE RIVESALTES 81 75X1</v>
          </cell>
          <cell r="D5484" t="str">
            <v>Gerard Bertrand Legend Vintage Rivesaltes 1981</v>
          </cell>
          <cell r="E5484" t="str">
            <v>EA</v>
          </cell>
          <cell r="F5484">
            <v>1</v>
          </cell>
          <cell r="G5484" t="str">
            <v>75 cl x 1</v>
          </cell>
          <cell r="H5484" t="str">
            <v>S</v>
          </cell>
          <cell r="I5484" t="str">
            <v>France</v>
          </cell>
          <cell r="J5484" t="str">
            <v>France</v>
          </cell>
          <cell r="K5484" t="str">
            <v>South West France</v>
          </cell>
          <cell r="L5484" t="str">
            <v>Still Red</v>
          </cell>
          <cell r="M5484" t="str">
            <v>Best</v>
          </cell>
          <cell r="N5484">
            <v>58.357599999999998</v>
          </cell>
          <cell r="O5484">
            <v>3.6337999999999999</v>
          </cell>
        </row>
        <row r="5485">
          <cell r="B5485">
            <v>46563</v>
          </cell>
          <cell r="C5485" t="str">
            <v>G BERT LEGE RIVESALTES 42 75X1</v>
          </cell>
          <cell r="D5485" t="str">
            <v>Gerard Bertrand Legend Vintage Rivesaltes 1942 Wooden Box</v>
          </cell>
          <cell r="E5485" t="str">
            <v>CS</v>
          </cell>
          <cell r="F5485">
            <v>1</v>
          </cell>
          <cell r="G5485" t="str">
            <v>75 cl x 1</v>
          </cell>
          <cell r="H5485" t="str">
            <v>S</v>
          </cell>
          <cell r="I5485" t="str">
            <v>France</v>
          </cell>
          <cell r="J5485" t="str">
            <v>France</v>
          </cell>
          <cell r="K5485" t="str">
            <v>Occtaine</v>
          </cell>
          <cell r="M5485" t="str">
            <v>Best</v>
          </cell>
          <cell r="N5485">
            <v>287.33089999999999</v>
          </cell>
          <cell r="O5485">
            <v>3.6337999999999999</v>
          </cell>
        </row>
        <row r="5486">
          <cell r="B5486">
            <v>46607</v>
          </cell>
          <cell r="C5486" t="str">
            <v>G BERT LEGENDE MAURY 74 75x1</v>
          </cell>
          <cell r="D5486" t="str">
            <v>Gerard Bertrand Legende Vintage Maury 1974</v>
          </cell>
          <cell r="E5486" t="str">
            <v>CS</v>
          </cell>
          <cell r="F5486">
            <v>1</v>
          </cell>
          <cell r="G5486" t="str">
            <v>75 cl x 1</v>
          </cell>
          <cell r="H5486" t="str">
            <v>S</v>
          </cell>
          <cell r="I5486" t="str">
            <v>France</v>
          </cell>
          <cell r="J5486" t="str">
            <v>France</v>
          </cell>
          <cell r="K5486" t="str">
            <v>South West France</v>
          </cell>
          <cell r="L5486" t="str">
            <v>Still Red</v>
          </cell>
          <cell r="M5486" t="str">
            <v>Best</v>
          </cell>
          <cell r="N5486">
            <v>86.5214</v>
          </cell>
          <cell r="O5486">
            <v>3.6337999999999999</v>
          </cell>
        </row>
        <row r="5487">
          <cell r="B5487">
            <v>46608</v>
          </cell>
          <cell r="C5487" t="str">
            <v>G BERT LEGENDE MAURY 1942 75x1</v>
          </cell>
          <cell r="D5487" t="str">
            <v>Gerard Bertrand Legende Vintage Maury 1942</v>
          </cell>
          <cell r="E5487" t="str">
            <v>CS</v>
          </cell>
          <cell r="F5487">
            <v>1</v>
          </cell>
          <cell r="G5487" t="str">
            <v>75 cl x 1</v>
          </cell>
          <cell r="H5487" t="str">
            <v>S</v>
          </cell>
          <cell r="I5487" t="str">
            <v>France</v>
          </cell>
          <cell r="J5487" t="str">
            <v>France</v>
          </cell>
          <cell r="K5487" t="str">
            <v>Occtaine</v>
          </cell>
          <cell r="M5487" t="str">
            <v>Branded</v>
          </cell>
          <cell r="N5487">
            <v>315.93</v>
          </cell>
          <cell r="O5487">
            <v>3.42</v>
          </cell>
        </row>
        <row r="5488">
          <cell r="B5488">
            <v>45594</v>
          </cell>
          <cell r="C5488" t="str">
            <v>G BER GRIS BLANC ROSE 23 6LX1</v>
          </cell>
          <cell r="D5488" t="str">
            <v>Gerard Bertrand Gris Blanc Mathusalem 2023, Occitaine</v>
          </cell>
          <cell r="E5488" t="str">
            <v>EA</v>
          </cell>
          <cell r="F5488">
            <v>1</v>
          </cell>
          <cell r="G5488" t="str">
            <v>6 lt x 1</v>
          </cell>
          <cell r="H5488" t="str">
            <v>S</v>
          </cell>
          <cell r="I5488" t="str">
            <v>France</v>
          </cell>
          <cell r="J5488" t="str">
            <v>France</v>
          </cell>
          <cell r="L5488" t="str">
            <v>Still Rose</v>
          </cell>
          <cell r="M5488" t="str">
            <v>Good</v>
          </cell>
          <cell r="N5488">
            <v>86.802300000000002</v>
          </cell>
          <cell r="O5488">
            <v>21.375</v>
          </cell>
        </row>
        <row r="5489">
          <cell r="B5489">
            <v>4257720</v>
          </cell>
          <cell r="C5489" t="str">
            <v>G BER GRIS BLANC ROSE 20 150X6</v>
          </cell>
          <cell r="D5489" t="str">
            <v>Gerard Bertrand Gris Blanc Rosé 2020 Magnums, Occitanie</v>
          </cell>
          <cell r="E5489" t="str">
            <v>EA</v>
          </cell>
          <cell r="F5489">
            <v>6</v>
          </cell>
          <cell r="G5489" t="str">
            <v>150cl x 6</v>
          </cell>
          <cell r="H5489" t="str">
            <v>S</v>
          </cell>
          <cell r="I5489" t="str">
            <v>France</v>
          </cell>
          <cell r="J5489" t="str">
            <v>France</v>
          </cell>
          <cell r="K5489" t="str">
            <v>Occtaine</v>
          </cell>
          <cell r="L5489" t="str">
            <v>Still Rose</v>
          </cell>
          <cell r="M5489" t="str">
            <v>Good</v>
          </cell>
          <cell r="N5489">
            <v>7.9740000000000002</v>
          </cell>
          <cell r="O5489">
            <v>5.3437999999999999</v>
          </cell>
        </row>
        <row r="5490">
          <cell r="B5490">
            <v>4257721</v>
          </cell>
          <cell r="C5490" t="str">
            <v>G BER GRIS BLANC ROSE 21 150X6</v>
          </cell>
          <cell r="D5490" t="str">
            <v>Gerard Bertrand Gris Blanc Rosé 2021 Magnums, Occitanie</v>
          </cell>
          <cell r="E5490" t="str">
            <v>EA</v>
          </cell>
          <cell r="F5490">
            <v>6</v>
          </cell>
          <cell r="G5490" t="str">
            <v>150cl x 6</v>
          </cell>
          <cell r="H5490" t="str">
            <v>S</v>
          </cell>
          <cell r="I5490" t="str">
            <v>France</v>
          </cell>
          <cell r="J5490" t="str">
            <v>France</v>
          </cell>
          <cell r="K5490" t="str">
            <v>Occtaine</v>
          </cell>
          <cell r="L5490" t="str">
            <v>Still Rose</v>
          </cell>
          <cell r="M5490" t="str">
            <v>Good</v>
          </cell>
          <cell r="N5490">
            <v>8.5860000000000003</v>
          </cell>
          <cell r="O5490">
            <v>5.3437999999999999</v>
          </cell>
        </row>
        <row r="5491">
          <cell r="B5491">
            <v>46468</v>
          </cell>
          <cell r="C5491" t="str">
            <v>GB DAME JEANNE MAURY 75 5Lx1</v>
          </cell>
          <cell r="D5491" t="str">
            <v>Gerard Bertrand Dame Jeanne Legend Vintage 1975, Occitanie</v>
          </cell>
          <cell r="E5491" t="str">
            <v>CS</v>
          </cell>
          <cell r="F5491">
            <v>1</v>
          </cell>
          <cell r="G5491" t="str">
            <v>5 lt x 1</v>
          </cell>
          <cell r="H5491" t="str">
            <v>S</v>
          </cell>
          <cell r="I5491" t="str">
            <v>France</v>
          </cell>
          <cell r="J5491" t="str">
            <v>France</v>
          </cell>
          <cell r="K5491" t="str">
            <v>France</v>
          </cell>
          <cell r="L5491" t="str">
            <v>Still Red</v>
          </cell>
          <cell r="M5491" t="str">
            <v>Best</v>
          </cell>
          <cell r="N5491">
            <v>737.83989999999994</v>
          </cell>
          <cell r="O5491">
            <v>24.225000000000001</v>
          </cell>
        </row>
        <row r="5492">
          <cell r="B5492">
            <v>43585</v>
          </cell>
          <cell r="C5492" t="str">
            <v>FW ORG GB TEMPLE ROSE 19 150X1</v>
          </cell>
          <cell r="D5492" t="str">
            <v>Clos du Temple Rose Magnum 2019 Organic, Occitanie (Wooden Box)</v>
          </cell>
          <cell r="E5492" t="str">
            <v>CS</v>
          </cell>
          <cell r="F5492">
            <v>1</v>
          </cell>
          <cell r="G5492" t="str">
            <v>150cl x 1</v>
          </cell>
          <cell r="H5492" t="str">
            <v>S</v>
          </cell>
          <cell r="I5492" t="str">
            <v>France</v>
          </cell>
          <cell r="J5492" t="str">
            <v>France</v>
          </cell>
          <cell r="K5492" t="str">
            <v>Occtaine</v>
          </cell>
          <cell r="M5492" t="str">
            <v>Best</v>
          </cell>
          <cell r="N5492">
            <v>185.85499999999999</v>
          </cell>
          <cell r="O5492">
            <v>5.3437999999999999</v>
          </cell>
        </row>
        <row r="5493">
          <cell r="B5493">
            <v>45189</v>
          </cell>
          <cell r="C5493" t="str">
            <v>ORG G BERT CLOS D'ORA 20 150X1</v>
          </cell>
          <cell r="D5493" t="str">
            <v>Gerard Bertrand Clos d'Ora Magnum 2020</v>
          </cell>
          <cell r="E5493" t="str">
            <v>CS</v>
          </cell>
          <cell r="F5493">
            <v>1</v>
          </cell>
          <cell r="G5493" t="str">
            <v>150cl x 1</v>
          </cell>
          <cell r="H5493" t="str">
            <v>S</v>
          </cell>
          <cell r="I5493" t="str">
            <v>France</v>
          </cell>
          <cell r="J5493" t="str">
            <v>France</v>
          </cell>
          <cell r="K5493" t="str">
            <v>Occtaine</v>
          </cell>
          <cell r="L5493" t="str">
            <v>Still Red</v>
          </cell>
          <cell r="M5493" t="str">
            <v>Best</v>
          </cell>
          <cell r="N5493">
            <v>185.85499999999999</v>
          </cell>
          <cell r="O5493">
            <v>6.6262999999999996</v>
          </cell>
        </row>
        <row r="5494">
          <cell r="B5494">
            <v>45652</v>
          </cell>
          <cell r="C5494" t="str">
            <v>FW ORG GB TEMPLE ROSE 22 150X1</v>
          </cell>
          <cell r="D5494" t="str">
            <v>Clos du Temple Rose Magnum 2022 Organic, Occitanie</v>
          </cell>
          <cell r="E5494" t="str">
            <v>CS</v>
          </cell>
          <cell r="F5494">
            <v>1</v>
          </cell>
          <cell r="G5494" t="str">
            <v>150cl x 1</v>
          </cell>
          <cell r="H5494" t="str">
            <v>S</v>
          </cell>
          <cell r="I5494" t="str">
            <v>France</v>
          </cell>
          <cell r="J5494" t="str">
            <v>France</v>
          </cell>
          <cell r="K5494" t="str">
            <v>Occtaine</v>
          </cell>
          <cell r="M5494" t="str">
            <v>Best</v>
          </cell>
          <cell r="N5494">
            <v>168.01750000000001</v>
          </cell>
          <cell r="O5494">
            <v>5.3437999999999999</v>
          </cell>
        </row>
        <row r="5495">
          <cell r="B5495">
            <v>46584</v>
          </cell>
          <cell r="C5495" t="str">
            <v>ORG GB HOSPITALET 1.5x1</v>
          </cell>
          <cell r="D5495" t="str">
            <v>Gerard Bertrand Hospitalet Grand Vin 2021 Magnum, Occitanie, Organic</v>
          </cell>
          <cell r="E5495" t="str">
            <v>CS</v>
          </cell>
          <cell r="F5495">
            <v>1</v>
          </cell>
          <cell r="G5495" t="str">
            <v>150cl x 1</v>
          </cell>
          <cell r="H5495" t="str">
            <v>S</v>
          </cell>
          <cell r="I5495" t="str">
            <v>France</v>
          </cell>
          <cell r="J5495" t="str">
            <v>France</v>
          </cell>
          <cell r="K5495" t="str">
            <v>France</v>
          </cell>
          <cell r="L5495" t="str">
            <v>Still Red</v>
          </cell>
          <cell r="M5495" t="str">
            <v>Best</v>
          </cell>
          <cell r="N5495">
            <v>39.483199999999997</v>
          </cell>
          <cell r="O5495">
            <v>6.4124999999999996</v>
          </cell>
        </row>
        <row r="5496">
          <cell r="B5496">
            <v>45595</v>
          </cell>
          <cell r="C5496" t="str">
            <v>G BER GRIS BLANC ROSE 23 3LX1</v>
          </cell>
          <cell r="D5496" t="str">
            <v>Gerard Bertrand Gris Blanc Jéroboam 2023, Occitaine</v>
          </cell>
          <cell r="E5496" t="str">
            <v>EA</v>
          </cell>
          <cell r="F5496">
            <v>1</v>
          </cell>
          <cell r="G5496" t="str">
            <v>300cl x 1</v>
          </cell>
          <cell r="H5496" t="str">
            <v>S</v>
          </cell>
          <cell r="I5496" t="str">
            <v>France</v>
          </cell>
          <cell r="J5496" t="str">
            <v>France</v>
          </cell>
          <cell r="L5496" t="str">
            <v>Still Rose</v>
          </cell>
          <cell r="M5496" t="str">
            <v>Good</v>
          </cell>
          <cell r="N5496">
            <v>31.1998</v>
          </cell>
          <cell r="O5496">
            <v>10.6875</v>
          </cell>
        </row>
        <row r="5497">
          <cell r="B5497">
            <v>45679</v>
          </cell>
          <cell r="C5497" t="str">
            <v>FW ORG GB TEMPLE ROSE 22 300X1</v>
          </cell>
          <cell r="D5497" t="str">
            <v>Clos du Temple Rose Jeroboams 2022 Organic, Occitanie</v>
          </cell>
          <cell r="E5497" t="str">
            <v>CS</v>
          </cell>
          <cell r="F5497">
            <v>1</v>
          </cell>
          <cell r="G5497" t="str">
            <v>300cl x 1</v>
          </cell>
          <cell r="H5497" t="str">
            <v>S</v>
          </cell>
          <cell r="I5497" t="str">
            <v>France</v>
          </cell>
          <cell r="J5497" t="str">
            <v>France</v>
          </cell>
          <cell r="K5497" t="str">
            <v>Occtaine</v>
          </cell>
          <cell r="M5497" t="str">
            <v>Best</v>
          </cell>
          <cell r="N5497">
            <v>358.76600000000002</v>
          </cell>
          <cell r="O5497">
            <v>10.6875</v>
          </cell>
        </row>
        <row r="5498">
          <cell r="B5498">
            <v>42111</v>
          </cell>
          <cell r="C5498" t="str">
            <v>DELLA VITE PROSECCO SUP 75X6</v>
          </cell>
          <cell r="D5498" t="str">
            <v>Della Vite Prosecco Superiore (Caprice)</v>
          </cell>
          <cell r="E5498" t="str">
            <v>EA</v>
          </cell>
          <cell r="F5498">
            <v>6</v>
          </cell>
          <cell r="G5498" t="str">
            <v>75 cl x 6</v>
          </cell>
          <cell r="H5498" t="str">
            <v>U</v>
          </cell>
          <cell r="I5498" t="str">
            <v>Italy</v>
          </cell>
          <cell r="J5498" t="str">
            <v>Italy</v>
          </cell>
          <cell r="K5498" t="str">
            <v>Prosecco</v>
          </cell>
          <cell r="L5498" t="str">
            <v>Sparkling White</v>
          </cell>
          <cell r="M5498" t="str">
            <v>Better</v>
          </cell>
          <cell r="N5498">
            <v>8.7377000000000002</v>
          </cell>
          <cell r="O5498">
            <v>2.6718999999999999</v>
          </cell>
        </row>
        <row r="5499">
          <cell r="B5499">
            <v>45798</v>
          </cell>
          <cell r="C5499" t="str">
            <v>DELLA VITE PROSECCO SUPER 75X6</v>
          </cell>
          <cell r="D5499" t="str">
            <v>Della Vite Prosecco Superiore</v>
          </cell>
          <cell r="E5499" t="str">
            <v>EA</v>
          </cell>
          <cell r="F5499">
            <v>6</v>
          </cell>
          <cell r="G5499" t="str">
            <v>75 cl x 6</v>
          </cell>
          <cell r="H5499" t="str">
            <v>S</v>
          </cell>
          <cell r="I5499" t="str">
            <v>Italy</v>
          </cell>
          <cell r="J5499" t="str">
            <v>Italy</v>
          </cell>
          <cell r="L5499" t="str">
            <v>Sparkling White</v>
          </cell>
          <cell r="M5499" t="str">
            <v>Better</v>
          </cell>
          <cell r="N5499">
            <v>8.7344000000000008</v>
          </cell>
          <cell r="O5499">
            <v>2.6718999999999999</v>
          </cell>
        </row>
        <row r="5500">
          <cell r="B5500">
            <v>45799</v>
          </cell>
          <cell r="C5500" t="str">
            <v>DELLA VITA PROSECCO ROSE 75X6</v>
          </cell>
          <cell r="D5500" t="str">
            <v>Della Vite Prosecco Rosé Millesimato</v>
          </cell>
          <cell r="E5500" t="str">
            <v>EA</v>
          </cell>
          <cell r="F5500">
            <v>6</v>
          </cell>
          <cell r="G5500" t="str">
            <v>75 cl x 6</v>
          </cell>
          <cell r="H5500" t="str">
            <v>S</v>
          </cell>
          <cell r="I5500" t="str">
            <v>Italy</v>
          </cell>
          <cell r="J5500" t="str">
            <v>Italy</v>
          </cell>
          <cell r="L5500" t="str">
            <v>Sparkling Rose</v>
          </cell>
          <cell r="M5500" t="str">
            <v>Better</v>
          </cell>
          <cell r="N5500">
            <v>8.2344000000000008</v>
          </cell>
          <cell r="O5500">
            <v>2.6718999999999999</v>
          </cell>
        </row>
        <row r="5501">
          <cell r="B5501">
            <v>42324</v>
          </cell>
          <cell r="C5501" t="str">
            <v>ORG TETRAPACK AIREN 100X6</v>
          </cell>
          <cell r="D5501" t="str">
            <v>Tread Gently Organic Tetrapack Airen</v>
          </cell>
          <cell r="E5501" t="str">
            <v>EA</v>
          </cell>
          <cell r="F5501">
            <v>6</v>
          </cell>
          <cell r="G5501" t="str">
            <v>100 cl x 6</v>
          </cell>
          <cell r="H5501" t="str">
            <v>S</v>
          </cell>
          <cell r="I5501" t="str">
            <v>Spain</v>
          </cell>
          <cell r="J5501" t="str">
            <v>Spain</v>
          </cell>
          <cell r="K5501" t="str">
            <v>Spain</v>
          </cell>
          <cell r="L5501" t="str">
            <v>Still White</v>
          </cell>
          <cell r="M5501" t="str">
            <v>Price Fighter</v>
          </cell>
          <cell r="N5501">
            <v>1.4520999999999999</v>
          </cell>
          <cell r="O5501">
            <v>3.5625</v>
          </cell>
        </row>
        <row r="5502">
          <cell r="B5502">
            <v>42325</v>
          </cell>
          <cell r="C5502" t="str">
            <v>ORG TETRAPACK TEMPRANILL 100X6</v>
          </cell>
          <cell r="D5502" t="str">
            <v>Tread Gently Organic Tetrapack Tempranillo</v>
          </cell>
          <cell r="E5502" t="str">
            <v>EA</v>
          </cell>
          <cell r="F5502">
            <v>6</v>
          </cell>
          <cell r="G5502" t="str">
            <v>100 cl x 6</v>
          </cell>
          <cell r="H5502" t="str">
            <v>S</v>
          </cell>
          <cell r="I5502" t="str">
            <v>Spain</v>
          </cell>
          <cell r="J5502" t="str">
            <v>Spain</v>
          </cell>
          <cell r="K5502" t="str">
            <v>Spain</v>
          </cell>
          <cell r="L5502" t="str">
            <v>Still Red</v>
          </cell>
          <cell r="M5502" t="str">
            <v>Price Fighter</v>
          </cell>
          <cell r="N5502">
            <v>1.3995</v>
          </cell>
          <cell r="O5502">
            <v>3.5625</v>
          </cell>
        </row>
        <row r="5503">
          <cell r="B5503">
            <v>75358</v>
          </cell>
          <cell r="C5503" t="str">
            <v>CAVANZA SAUV BLANC 75X6</v>
          </cell>
          <cell r="D5503" t="str">
            <v>Santa Rita Cavanza Sauvignon Blanc</v>
          </cell>
          <cell r="E5503" t="str">
            <v>EA</v>
          </cell>
          <cell r="F5503">
            <v>6</v>
          </cell>
          <cell r="G5503" t="str">
            <v>75 cl x 6</v>
          </cell>
          <cell r="H5503" t="str">
            <v>S</v>
          </cell>
          <cell r="I5503" t="str">
            <v>Chile</v>
          </cell>
          <cell r="J5503" t="str">
            <v>Chile</v>
          </cell>
          <cell r="K5503" t="str">
            <v>Colchagua Valley</v>
          </cell>
          <cell r="L5503" t="str">
            <v>Still White</v>
          </cell>
          <cell r="M5503" t="str">
            <v>Price Fighter</v>
          </cell>
          <cell r="N5503">
            <v>1.25</v>
          </cell>
          <cell r="O5503">
            <v>2.6718999999999999</v>
          </cell>
        </row>
        <row r="5504">
          <cell r="B5504">
            <v>75359</v>
          </cell>
          <cell r="C5504" t="str">
            <v>CAVANZA CHARDONNAY 75X6</v>
          </cell>
          <cell r="D5504" t="str">
            <v>Santa Rita Cavanza Chardonnay</v>
          </cell>
          <cell r="E5504" t="str">
            <v>EA</v>
          </cell>
          <cell r="F5504">
            <v>6</v>
          </cell>
          <cell r="G5504" t="str">
            <v>75 cl x 6</v>
          </cell>
          <cell r="H5504" t="str">
            <v>U</v>
          </cell>
          <cell r="I5504" t="str">
            <v>Chile</v>
          </cell>
          <cell r="J5504" t="str">
            <v>France</v>
          </cell>
          <cell r="K5504" t="str">
            <v>Languedoc-Roussillon</v>
          </cell>
          <cell r="L5504" t="str">
            <v>Still White</v>
          </cell>
          <cell r="M5504" t="str">
            <v>Price Fighter</v>
          </cell>
          <cell r="N5504">
            <v>1.25</v>
          </cell>
          <cell r="O5504">
            <v>2.6718999999999999</v>
          </cell>
        </row>
        <row r="5505">
          <cell r="B5505">
            <v>75360</v>
          </cell>
          <cell r="C5505" t="str">
            <v>CAVANZA MERLOT 75X6</v>
          </cell>
          <cell r="D5505" t="str">
            <v>Santa Rita Cavanza Merlot</v>
          </cell>
          <cell r="E5505" t="str">
            <v>EA</v>
          </cell>
          <cell r="F5505">
            <v>6</v>
          </cell>
          <cell r="G5505" t="str">
            <v>75 cl x 6</v>
          </cell>
          <cell r="H5505" t="str">
            <v>S</v>
          </cell>
          <cell r="I5505" t="str">
            <v>Chile</v>
          </cell>
          <cell r="J5505" t="str">
            <v>Chile</v>
          </cell>
          <cell r="K5505" t="str">
            <v>Central Valley</v>
          </cell>
          <cell r="L5505" t="str">
            <v>Still Red</v>
          </cell>
          <cell r="M5505" t="str">
            <v>Price Fighter</v>
          </cell>
          <cell r="N5505">
            <v>1.25</v>
          </cell>
          <cell r="O5505">
            <v>2.6718999999999999</v>
          </cell>
        </row>
        <row r="5506">
          <cell r="B5506">
            <v>75361</v>
          </cell>
          <cell r="C5506" t="str">
            <v>CAVANZA CAB SAUV 75X6</v>
          </cell>
          <cell r="D5506" t="str">
            <v>Santa Rita Cavanza Cabernet Sauvignon</v>
          </cell>
          <cell r="E5506" t="str">
            <v>EA</v>
          </cell>
          <cell r="F5506">
            <v>6</v>
          </cell>
          <cell r="G5506" t="str">
            <v>75 cl x 6</v>
          </cell>
          <cell r="H5506" t="str">
            <v>S</v>
          </cell>
          <cell r="I5506" t="str">
            <v>Chile</v>
          </cell>
          <cell r="J5506" t="str">
            <v>Chile</v>
          </cell>
          <cell r="K5506" t="str">
            <v>Rapel Valley</v>
          </cell>
          <cell r="L5506" t="str">
            <v>Still Red</v>
          </cell>
          <cell r="M5506" t="str">
            <v>Price Fighter</v>
          </cell>
          <cell r="N5506">
            <v>1.25</v>
          </cell>
          <cell r="O5506">
            <v>2.6718999999999999</v>
          </cell>
        </row>
        <row r="5507">
          <cell r="B5507">
            <v>26103</v>
          </cell>
          <cell r="C5507" t="str">
            <v>BARON MONTFAUCON 75X12</v>
          </cell>
          <cell r="D5507" t="str">
            <v>Côtes du Rhône, Baron de Montfaucon</v>
          </cell>
          <cell r="E5507" t="str">
            <v>EA</v>
          </cell>
          <cell r="F5507">
            <v>12</v>
          </cell>
          <cell r="G5507" t="str">
            <v>75 cl x 12</v>
          </cell>
          <cell r="H5507" t="str">
            <v>U</v>
          </cell>
          <cell r="I5507" t="str">
            <v>France</v>
          </cell>
          <cell r="J5507" t="str">
            <v>France</v>
          </cell>
          <cell r="K5507" t="str">
            <v>Rhône Valley</v>
          </cell>
          <cell r="L5507" t="str">
            <v>Still Red</v>
          </cell>
          <cell r="M5507" t="str">
            <v>Good</v>
          </cell>
          <cell r="N5507">
            <v>4.3376000000000001</v>
          </cell>
          <cell r="O5507">
            <v>2.6718999999999999</v>
          </cell>
        </row>
        <row r="5508">
          <cell r="B5508">
            <v>42661</v>
          </cell>
          <cell r="C5508" t="str">
            <v>VIVIENDA TEMPRANILLO RED 75X6</v>
          </cell>
          <cell r="D5508" t="str">
            <v>La Vivienda Tempranillo, La Mancha</v>
          </cell>
          <cell r="E5508" t="str">
            <v>EA</v>
          </cell>
          <cell r="F5508">
            <v>6</v>
          </cell>
          <cell r="G5508" t="str">
            <v>75 cl x 6</v>
          </cell>
          <cell r="H5508" t="str">
            <v>S</v>
          </cell>
          <cell r="I5508" t="str">
            <v>Spain</v>
          </cell>
          <cell r="J5508" t="str">
            <v>Spain</v>
          </cell>
          <cell r="K5508" t="str">
            <v>Castilla - La Mancha</v>
          </cell>
          <cell r="L5508" t="str">
            <v>Still Red</v>
          </cell>
          <cell r="M5508" t="str">
            <v>Price Fighter</v>
          </cell>
          <cell r="N5508">
            <v>1.7794000000000001</v>
          </cell>
          <cell r="O5508">
            <v>2.6718999999999999</v>
          </cell>
        </row>
        <row r="5509">
          <cell r="B5509">
            <v>42662</v>
          </cell>
          <cell r="C5509" t="str">
            <v>VIVIENDA TEMPRANILLO ROSE 75X6</v>
          </cell>
          <cell r="D5509" t="str">
            <v>La Vivienda Tempranillo Rose, La Mancha</v>
          </cell>
          <cell r="E5509" t="str">
            <v>EA</v>
          </cell>
          <cell r="F5509">
            <v>6</v>
          </cell>
          <cell r="G5509" t="str">
            <v>75 cl x 6</v>
          </cell>
          <cell r="H5509" t="str">
            <v>S</v>
          </cell>
          <cell r="I5509" t="str">
            <v>Spain</v>
          </cell>
          <cell r="J5509" t="str">
            <v>Spain</v>
          </cell>
          <cell r="K5509" t="str">
            <v>Castilla - La Mancha</v>
          </cell>
          <cell r="L5509" t="str">
            <v>Still Rose</v>
          </cell>
          <cell r="M5509" t="str">
            <v>Price Fighter</v>
          </cell>
          <cell r="N5509">
            <v>1.7794000000000001</v>
          </cell>
          <cell r="O5509">
            <v>2.6718999999999999</v>
          </cell>
        </row>
        <row r="5510">
          <cell r="B5510">
            <v>42663</v>
          </cell>
          <cell r="C5510" t="str">
            <v>VIVIENDA VERDEJO 75x6</v>
          </cell>
          <cell r="D5510" t="str">
            <v>La Vivienda Verdejo, La Mancha</v>
          </cell>
          <cell r="E5510" t="str">
            <v>EA</v>
          </cell>
          <cell r="F5510">
            <v>6</v>
          </cell>
          <cell r="G5510" t="str">
            <v>75 cl x 6</v>
          </cell>
          <cell r="H5510" t="str">
            <v>S</v>
          </cell>
          <cell r="I5510" t="str">
            <v>Spain</v>
          </cell>
          <cell r="J5510" t="str">
            <v>Spain</v>
          </cell>
          <cell r="K5510" t="str">
            <v>Castilla - La Mancha</v>
          </cell>
          <cell r="L5510" t="str">
            <v>Still White</v>
          </cell>
          <cell r="M5510" t="str">
            <v>Price Fighter</v>
          </cell>
          <cell r="N5510">
            <v>1.7794000000000001</v>
          </cell>
          <cell r="O5510">
            <v>2.6718999999999999</v>
          </cell>
        </row>
        <row r="5511">
          <cell r="B5511">
            <v>42994</v>
          </cell>
          <cell r="C5511" t="str">
            <v>LION &amp; LILY MERL-CSAUV 21 75X6</v>
          </cell>
          <cell r="D5511" t="str">
            <v>Lion &amp; the Lily Merlot Cabernet Sauvignon 2021, Bordeaux</v>
          </cell>
          <cell r="E5511" t="str">
            <v>EA</v>
          </cell>
          <cell r="F5511">
            <v>6</v>
          </cell>
          <cell r="G5511" t="str">
            <v>75 cl x 6</v>
          </cell>
          <cell r="H5511" t="str">
            <v>S</v>
          </cell>
          <cell r="I5511" t="str">
            <v>France</v>
          </cell>
          <cell r="J5511" t="str">
            <v>France</v>
          </cell>
          <cell r="K5511" t="str">
            <v>Bordeaux</v>
          </cell>
          <cell r="L5511" t="str">
            <v>Still Red</v>
          </cell>
          <cell r="M5511" t="str">
            <v>Price Fighter</v>
          </cell>
          <cell r="N5511">
            <v>3.4668000000000001</v>
          </cell>
          <cell r="O5511">
            <v>2.6718999999999999</v>
          </cell>
        </row>
        <row r="5512">
          <cell r="B5512">
            <v>42995</v>
          </cell>
          <cell r="C5512" t="str">
            <v>LION &amp; LILY SAUV BLANC 21 75X6</v>
          </cell>
          <cell r="D5512" t="str">
            <v>Lion &amp; the Lily Sauvignon Blanc 2021, Bordeaux</v>
          </cell>
          <cell r="E5512" t="str">
            <v>EA</v>
          </cell>
          <cell r="F5512">
            <v>6</v>
          </cell>
          <cell r="G5512" t="str">
            <v>75 cl x 6</v>
          </cell>
          <cell r="H5512" t="str">
            <v>U</v>
          </cell>
          <cell r="I5512" t="str">
            <v>France</v>
          </cell>
          <cell r="J5512" t="str">
            <v>France</v>
          </cell>
          <cell r="K5512" t="str">
            <v>Bordeaux</v>
          </cell>
          <cell r="L5512" t="str">
            <v>Still White</v>
          </cell>
          <cell r="M5512" t="str">
            <v>Price Fighter</v>
          </cell>
          <cell r="N5512">
            <v>3.4941</v>
          </cell>
          <cell r="O5512">
            <v>2.6718999999999999</v>
          </cell>
        </row>
        <row r="5513">
          <cell r="B5513">
            <v>42996</v>
          </cell>
          <cell r="C5513" t="str">
            <v>LION &amp; LILY ROSE 21 75X6</v>
          </cell>
          <cell r="D5513" t="str">
            <v>Lion &amp; the Lily Rosé 2021, Bordeaux</v>
          </cell>
          <cell r="E5513" t="str">
            <v>EA</v>
          </cell>
          <cell r="F5513">
            <v>6</v>
          </cell>
          <cell r="G5513" t="str">
            <v>75 cl x 6</v>
          </cell>
          <cell r="H5513" t="str">
            <v>U</v>
          </cell>
          <cell r="I5513" t="str">
            <v>France</v>
          </cell>
          <cell r="J5513" t="str">
            <v>France</v>
          </cell>
          <cell r="K5513" t="str">
            <v>Bordeaux</v>
          </cell>
          <cell r="L5513" t="str">
            <v>Still Rose</v>
          </cell>
          <cell r="M5513" t="str">
            <v>Price Fighter</v>
          </cell>
          <cell r="N5513">
            <v>3.4941</v>
          </cell>
          <cell r="O5513">
            <v>2.6718999999999999</v>
          </cell>
        </row>
        <row r="5514">
          <cell r="B5514">
            <v>43160</v>
          </cell>
          <cell r="C5514" t="str">
            <v>LION &amp; LILY MERL-CSAUV 20 75X6</v>
          </cell>
          <cell r="D5514" t="str">
            <v>Lion &amp; the Lily Merlot Cabernet Sauvignon 2020, Bordeaux</v>
          </cell>
          <cell r="E5514" t="str">
            <v>EA</v>
          </cell>
          <cell r="F5514">
            <v>6</v>
          </cell>
          <cell r="G5514" t="str">
            <v>75 cl x 6</v>
          </cell>
          <cell r="H5514" t="str">
            <v>S</v>
          </cell>
          <cell r="I5514" t="str">
            <v>France</v>
          </cell>
          <cell r="J5514" t="str">
            <v>France</v>
          </cell>
          <cell r="K5514" t="str">
            <v>Bordeaux</v>
          </cell>
          <cell r="L5514" t="str">
            <v>Still Red</v>
          </cell>
          <cell r="M5514" t="str">
            <v>Price Fighter</v>
          </cell>
          <cell r="N5514">
            <v>3.4941</v>
          </cell>
          <cell r="O5514">
            <v>2.6718999999999999</v>
          </cell>
        </row>
        <row r="5515">
          <cell r="B5515">
            <v>45340</v>
          </cell>
          <cell r="C5515" t="str">
            <v>LION &amp; LILY ROSE 22 75X6</v>
          </cell>
          <cell r="D5515" t="str">
            <v>Lion &amp; the Lily Rosé 2022, Bordeaux</v>
          </cell>
          <cell r="E5515" t="str">
            <v>EA</v>
          </cell>
          <cell r="F5515">
            <v>6</v>
          </cell>
          <cell r="G5515" t="str">
            <v>75 cl x 6</v>
          </cell>
          <cell r="H5515" t="str">
            <v>S</v>
          </cell>
          <cell r="I5515" t="str">
            <v>France</v>
          </cell>
          <cell r="J5515" t="str">
            <v>France</v>
          </cell>
          <cell r="K5515" t="str">
            <v>Bordeaux</v>
          </cell>
          <cell r="L5515" t="str">
            <v>Still Rose</v>
          </cell>
          <cell r="M5515" t="str">
            <v>Price Fighter</v>
          </cell>
          <cell r="N5515">
            <v>3.4941</v>
          </cell>
          <cell r="O5515">
            <v>2.6718999999999999</v>
          </cell>
        </row>
        <row r="5516">
          <cell r="B5516">
            <v>45341</v>
          </cell>
          <cell r="C5516" t="str">
            <v>LION &amp; LILY SAUV BLANC 22 75X6</v>
          </cell>
          <cell r="D5516" t="str">
            <v>Lion &amp; the Lily Sauvignon Blanc 2022, Bordeaux</v>
          </cell>
          <cell r="E5516" t="str">
            <v>EA</v>
          </cell>
          <cell r="F5516">
            <v>6</v>
          </cell>
          <cell r="G5516" t="str">
            <v>75 cl x 6</v>
          </cell>
          <cell r="H5516" t="str">
            <v>S</v>
          </cell>
          <cell r="I5516" t="str">
            <v>France</v>
          </cell>
          <cell r="J5516" t="str">
            <v>France</v>
          </cell>
          <cell r="K5516" t="str">
            <v>Bordeaux</v>
          </cell>
          <cell r="L5516" t="str">
            <v>Still White</v>
          </cell>
          <cell r="M5516" t="str">
            <v>Price Fighter</v>
          </cell>
          <cell r="N5516">
            <v>3.4941</v>
          </cell>
          <cell r="O5516">
            <v>2.6718999999999999</v>
          </cell>
        </row>
        <row r="5517">
          <cell r="B5517">
            <v>43203</v>
          </cell>
          <cell r="C5517" t="str">
            <v>CH GALOUPET CC ROSE 75X6</v>
          </cell>
          <cell r="D5517" t="str">
            <v>Chateau Galoupet Cru Classé Rosé</v>
          </cell>
          <cell r="E5517" t="str">
            <v>EA</v>
          </cell>
          <cell r="F5517">
            <v>6</v>
          </cell>
          <cell r="G5517" t="str">
            <v>75 cl x 6</v>
          </cell>
          <cell r="H5517" t="str">
            <v>S</v>
          </cell>
          <cell r="I5517" t="str">
            <v>France</v>
          </cell>
          <cell r="J5517" t="str">
            <v>France</v>
          </cell>
          <cell r="K5517" t="str">
            <v>Provence</v>
          </cell>
          <cell r="L5517" t="str">
            <v>Still Rose</v>
          </cell>
          <cell r="M5517" t="str">
            <v>Best</v>
          </cell>
          <cell r="N5517">
            <v>24.683299999999999</v>
          </cell>
          <cell r="O5517">
            <v>3.2063000000000001</v>
          </cell>
        </row>
        <row r="5518">
          <cell r="B5518">
            <v>4331914</v>
          </cell>
          <cell r="C5518" t="str">
            <v>FW RDG RESERVA TEMPR 14 75X6</v>
          </cell>
          <cell r="D5518" t="str">
            <v>Remírez de Ganuza reserva 2014 Tempranillo-Graciano, Rioja</v>
          </cell>
          <cell r="E5518" t="str">
            <v>EA</v>
          </cell>
          <cell r="F5518">
            <v>6</v>
          </cell>
          <cell r="G5518" t="str">
            <v>75 cl x 6</v>
          </cell>
          <cell r="H5518" t="str">
            <v>S</v>
          </cell>
          <cell r="I5518" t="str">
            <v>Spain</v>
          </cell>
          <cell r="J5518" t="str">
            <v>Spain</v>
          </cell>
          <cell r="K5518" t="str">
            <v>Rioja</v>
          </cell>
          <cell r="M5518" t="str">
            <v>Fine Wine</v>
          </cell>
          <cell r="N5518">
            <v>27.777100000000001</v>
          </cell>
          <cell r="O5518">
            <v>3.2063000000000001</v>
          </cell>
        </row>
        <row r="5519">
          <cell r="B5519">
            <v>4331916</v>
          </cell>
          <cell r="C5519" t="str">
            <v>FW RDG RESERVA TEMPR 16 75X6</v>
          </cell>
          <cell r="D5519" t="str">
            <v>Remírez de Ganuza reserva 2016 Tempranillo-Graciano, Rioja</v>
          </cell>
          <cell r="E5519" t="str">
            <v>EA</v>
          </cell>
          <cell r="F5519">
            <v>6</v>
          </cell>
          <cell r="G5519" t="str">
            <v>75 cl x 6</v>
          </cell>
          <cell r="H5519" t="str">
            <v>S</v>
          </cell>
          <cell r="I5519" t="str">
            <v>Spain</v>
          </cell>
          <cell r="J5519" t="str">
            <v>Spain</v>
          </cell>
          <cell r="K5519" t="str">
            <v>Rioja</v>
          </cell>
          <cell r="L5519" t="str">
            <v>Still Red</v>
          </cell>
          <cell r="M5519" t="str">
            <v>Fine Wine</v>
          </cell>
          <cell r="N5519">
            <v>29.975899999999999</v>
          </cell>
          <cell r="O5519">
            <v>3.2063000000000001</v>
          </cell>
        </row>
        <row r="5520">
          <cell r="B5520">
            <v>4336719</v>
          </cell>
          <cell r="C5520" t="str">
            <v>RDG RESERVA VIURA 19 75X6</v>
          </cell>
          <cell r="D5520" t="str">
            <v>Remírez de Ganuza Blanco Reserva 2019</v>
          </cell>
          <cell r="E5520" t="str">
            <v>EA</v>
          </cell>
          <cell r="F5520">
            <v>6</v>
          </cell>
          <cell r="G5520" t="str">
            <v>75 cl x 6</v>
          </cell>
          <cell r="H5520" t="str">
            <v>U</v>
          </cell>
          <cell r="I5520" t="str">
            <v>Spain</v>
          </cell>
          <cell r="J5520" t="str">
            <v>Spain</v>
          </cell>
          <cell r="K5520" t="str">
            <v>Rioja</v>
          </cell>
          <cell r="L5520" t="str">
            <v>Still Red</v>
          </cell>
          <cell r="M5520" t="str">
            <v>Best</v>
          </cell>
          <cell r="N5520">
            <v>11.9411</v>
          </cell>
          <cell r="O5520">
            <v>2.6718999999999999</v>
          </cell>
        </row>
        <row r="5521">
          <cell r="B5521">
            <v>4336720</v>
          </cell>
          <cell r="C5521" t="str">
            <v>FW RDG RESERVA VIURA 20 75X6</v>
          </cell>
          <cell r="D5521" t="str">
            <v>Remírez de Ganuza Blanco Reserva 2020</v>
          </cell>
          <cell r="E5521" t="str">
            <v>EA</v>
          </cell>
          <cell r="F5521">
            <v>6</v>
          </cell>
          <cell r="G5521" t="str">
            <v>75 cl x 6</v>
          </cell>
          <cell r="H5521" t="str">
            <v>S</v>
          </cell>
          <cell r="I5521" t="str">
            <v>Spain</v>
          </cell>
          <cell r="J5521" t="str">
            <v>Spain</v>
          </cell>
          <cell r="K5521" t="str">
            <v>Rioja</v>
          </cell>
          <cell r="L5521" t="str">
            <v>Still Red</v>
          </cell>
          <cell r="M5521" t="str">
            <v>Fine Wine</v>
          </cell>
          <cell r="N5521">
            <v>13.0403</v>
          </cell>
          <cell r="O5521">
            <v>2.6718999999999999</v>
          </cell>
        </row>
        <row r="5522">
          <cell r="B5522">
            <v>45296</v>
          </cell>
          <cell r="C5522" t="str">
            <v>FW RDG GRAN T 94 75X3</v>
          </cell>
          <cell r="D5522" t="str">
            <v>FW RDG GRAN T 94 75x3</v>
          </cell>
          <cell r="E5522" t="str">
            <v>EA</v>
          </cell>
          <cell r="F5522">
            <v>3</v>
          </cell>
          <cell r="G5522" t="str">
            <v>75 cl x 3</v>
          </cell>
          <cell r="H5522" t="str">
            <v>S</v>
          </cell>
          <cell r="I5522" t="str">
            <v>Spain</v>
          </cell>
          <cell r="J5522" t="str">
            <v>Spain</v>
          </cell>
          <cell r="K5522" t="str">
            <v>Rioja</v>
          </cell>
          <cell r="L5522" t="str">
            <v>Still Red</v>
          </cell>
          <cell r="M5522" t="str">
            <v>Fine Wine</v>
          </cell>
          <cell r="N5522">
            <v>133.86000000000001</v>
          </cell>
          <cell r="O5522">
            <v>2.6718999999999999</v>
          </cell>
        </row>
        <row r="5523">
          <cell r="B5523">
            <v>45298</v>
          </cell>
          <cell r="C5523" t="str">
            <v>FW RDG GRAN TEMP 05 75X3</v>
          </cell>
          <cell r="D5523" t="str">
            <v>FW RDG GRAN TEMP 05 75x3</v>
          </cell>
          <cell r="E5523" t="str">
            <v>EA</v>
          </cell>
          <cell r="F5523">
            <v>3</v>
          </cell>
          <cell r="G5523" t="str">
            <v>75 cl x 3</v>
          </cell>
          <cell r="H5523" t="str">
            <v>S</v>
          </cell>
          <cell r="I5523" t="str">
            <v>Spain</v>
          </cell>
          <cell r="J5523" t="str">
            <v>Spain</v>
          </cell>
          <cell r="K5523" t="str">
            <v>Rioja</v>
          </cell>
          <cell r="L5523" t="str">
            <v>Still Red</v>
          </cell>
          <cell r="M5523" t="str">
            <v>Fine Wine</v>
          </cell>
          <cell r="N5523">
            <v>105.7899</v>
          </cell>
          <cell r="O5523">
            <v>2.6718999999999999</v>
          </cell>
        </row>
        <row r="5524">
          <cell r="B5524">
            <v>4332014</v>
          </cell>
          <cell r="C5524" t="str">
            <v>FW RDG GRN RESERVA VIUR14 75X3</v>
          </cell>
          <cell r="D5524" t="str">
            <v>Remirez de Ganuza blanco Gran Reserva 2014, Rioja</v>
          </cell>
          <cell r="E5524" t="str">
            <v>EA</v>
          </cell>
          <cell r="F5524">
            <v>3</v>
          </cell>
          <cell r="G5524" t="str">
            <v>75 cl x 3</v>
          </cell>
          <cell r="H5524" t="str">
            <v>S</v>
          </cell>
          <cell r="I5524" t="str">
            <v>Spain</v>
          </cell>
          <cell r="J5524" t="str">
            <v>Spain</v>
          </cell>
          <cell r="K5524" t="str">
            <v>Rioja</v>
          </cell>
          <cell r="M5524" t="str">
            <v>Fine Wine</v>
          </cell>
          <cell r="N5524">
            <v>35.6691</v>
          </cell>
          <cell r="O5524">
            <v>2.6718999999999999</v>
          </cell>
        </row>
        <row r="5525">
          <cell r="B5525">
            <v>4334114</v>
          </cell>
          <cell r="C5525" t="str">
            <v>RDG GRAN RESERVA TEMP 14 75X3</v>
          </cell>
          <cell r="D5525" t="str">
            <v>Remírez de Ganuza Gran Reserva 2014 Tempranillo-Graciano, Rioja</v>
          </cell>
          <cell r="E5525" t="str">
            <v>EA</v>
          </cell>
          <cell r="F5525">
            <v>3</v>
          </cell>
          <cell r="G5525" t="str">
            <v>75 cl x 3</v>
          </cell>
          <cell r="H5525" t="str">
            <v>Z</v>
          </cell>
          <cell r="I5525" t="str">
            <v>Spain</v>
          </cell>
          <cell r="J5525" t="str">
            <v>Spain</v>
          </cell>
          <cell r="K5525" t="str">
            <v>Rioja</v>
          </cell>
          <cell r="M5525" t="str">
            <v>Best</v>
          </cell>
          <cell r="N5525">
            <v>46.897199999999998</v>
          </cell>
          <cell r="O5525">
            <v>2.6718999999999999</v>
          </cell>
        </row>
        <row r="5526">
          <cell r="B5526">
            <v>4334115</v>
          </cell>
          <cell r="C5526" t="str">
            <v>FW RDG GRN RESERVA TEM15 75X3</v>
          </cell>
          <cell r="D5526" t="str">
            <v>Remírez de Ganuza Gran Reserva 2015 Tempranillo-Graciano, Rioja</v>
          </cell>
          <cell r="E5526" t="str">
            <v>EA</v>
          </cell>
          <cell r="F5526">
            <v>3</v>
          </cell>
          <cell r="G5526" t="str">
            <v>75 cl x 3</v>
          </cell>
          <cell r="H5526" t="str">
            <v>S</v>
          </cell>
          <cell r="I5526" t="str">
            <v>Spain</v>
          </cell>
          <cell r="J5526" t="str">
            <v>Spain</v>
          </cell>
          <cell r="K5526" t="str">
            <v>Rioja</v>
          </cell>
          <cell r="L5526" t="str">
            <v>Still Red</v>
          </cell>
          <cell r="M5526" t="str">
            <v>Fine Wine</v>
          </cell>
          <cell r="N5526">
            <v>53.379600000000003</v>
          </cell>
          <cell r="O5526">
            <v>2.6718999999999999</v>
          </cell>
        </row>
        <row r="5527">
          <cell r="B5527">
            <v>45721</v>
          </cell>
          <cell r="C5527" t="str">
            <v>FW MARIA RdG RESER 16 75X2</v>
          </cell>
          <cell r="D5527" t="str">
            <v>FW MARIA RdG RESER 16 75x2</v>
          </cell>
          <cell r="E5527" t="str">
            <v>EA</v>
          </cell>
          <cell r="F5527">
            <v>2</v>
          </cell>
          <cell r="G5527" t="str">
            <v>75 cl x 2</v>
          </cell>
          <cell r="H5527" t="str">
            <v>S</v>
          </cell>
          <cell r="I5527" t="str">
            <v>Spain</v>
          </cell>
          <cell r="J5527" t="str">
            <v>Spain</v>
          </cell>
          <cell r="K5527" t="str">
            <v>Rioja</v>
          </cell>
          <cell r="L5527" t="str">
            <v>Still Red</v>
          </cell>
          <cell r="M5527" t="str">
            <v>Fine Wine</v>
          </cell>
          <cell r="N5527">
            <v>106.2538</v>
          </cell>
          <cell r="O5527">
            <v>3.2063000000000001</v>
          </cell>
        </row>
        <row r="5528">
          <cell r="B5528">
            <v>4345916</v>
          </cell>
          <cell r="C5528" t="str">
            <v>FINCAS DE GANUZA RESER 16 75X6</v>
          </cell>
          <cell r="D5528" t="str">
            <v>Fincas de Ganuza Tempranillo Graciano Reserva reserva 2016, Rioja</v>
          </cell>
          <cell r="E5528" t="str">
            <v>EA</v>
          </cell>
          <cell r="F5528">
            <v>6</v>
          </cell>
          <cell r="G5528" t="str">
            <v>75 cl x 6</v>
          </cell>
          <cell r="H5528" t="str">
            <v>S</v>
          </cell>
          <cell r="I5528" t="str">
            <v>Spain</v>
          </cell>
          <cell r="J5528" t="str">
            <v>Spain</v>
          </cell>
          <cell r="K5528" t="str">
            <v>Rioja</v>
          </cell>
          <cell r="M5528" t="str">
            <v>Fine Wine</v>
          </cell>
          <cell r="N5528">
            <v>15.1455</v>
          </cell>
          <cell r="O5528">
            <v>2.6718999999999999</v>
          </cell>
        </row>
        <row r="5529">
          <cell r="B5529">
            <v>43412</v>
          </cell>
          <cell r="C5529" t="str">
            <v>CAN OLD VINE GARNACHA 25X24</v>
          </cell>
          <cell r="D5529" t="str">
            <v>Canned Wine Old Vine Garnacha, Aragon</v>
          </cell>
          <cell r="E5529" t="str">
            <v>CS</v>
          </cell>
          <cell r="F5529">
            <v>1</v>
          </cell>
          <cell r="G5529" t="str">
            <v>25 cl x 24</v>
          </cell>
          <cell r="H5529" t="str">
            <v>S</v>
          </cell>
          <cell r="I5529" t="str">
            <v>Spain</v>
          </cell>
          <cell r="J5529" t="str">
            <v>Spain</v>
          </cell>
          <cell r="K5529" t="str">
            <v>Aragon</v>
          </cell>
          <cell r="M5529" t="str">
            <v>Good</v>
          </cell>
          <cell r="N5529">
            <v>41.075800000000001</v>
          </cell>
          <cell r="O5529">
            <v>21.375</v>
          </cell>
        </row>
        <row r="5530">
          <cell r="B5530">
            <v>43413</v>
          </cell>
          <cell r="C5530" t="str">
            <v>CAN VIOGNIER 25X24</v>
          </cell>
          <cell r="D5530" t="str">
            <v>Canned Wine Viognier, Languedoc</v>
          </cell>
          <cell r="E5530" t="str">
            <v>CS</v>
          </cell>
          <cell r="F5530">
            <v>1</v>
          </cell>
          <cell r="G5530" t="str">
            <v>25 cl x 24</v>
          </cell>
          <cell r="H5530" t="str">
            <v>S</v>
          </cell>
          <cell r="I5530" t="str">
            <v>France</v>
          </cell>
          <cell r="J5530" t="str">
            <v>France</v>
          </cell>
          <cell r="K5530" t="str">
            <v>Languedoc-Roussillon</v>
          </cell>
          <cell r="M5530" t="str">
            <v>Good</v>
          </cell>
          <cell r="N5530">
            <v>40.710700000000003</v>
          </cell>
          <cell r="O5530">
            <v>21.375</v>
          </cell>
        </row>
        <row r="5531">
          <cell r="B5531">
            <v>43414</v>
          </cell>
          <cell r="C5531" t="str">
            <v>CAN GARNACHA ROSE 25X24</v>
          </cell>
          <cell r="D5531" t="str">
            <v>Canned Wine Grenache Rosé, France</v>
          </cell>
          <cell r="E5531" t="str">
            <v>CS</v>
          </cell>
          <cell r="F5531">
            <v>1</v>
          </cell>
          <cell r="G5531" t="str">
            <v>25 cl x 24</v>
          </cell>
          <cell r="H5531" t="str">
            <v>S</v>
          </cell>
          <cell r="I5531" t="str">
            <v>France</v>
          </cell>
          <cell r="J5531" t="str">
            <v>Spain</v>
          </cell>
          <cell r="K5531" t="str">
            <v>Aragon</v>
          </cell>
          <cell r="M5531" t="str">
            <v>Good</v>
          </cell>
          <cell r="N5531">
            <v>40.710700000000003</v>
          </cell>
          <cell r="O5531">
            <v>21.375</v>
          </cell>
        </row>
        <row r="5532">
          <cell r="B5532">
            <v>43415</v>
          </cell>
          <cell r="C5532" t="str">
            <v>CAN ST LAURENT 25X24</v>
          </cell>
          <cell r="D5532" t="str">
            <v>Canned Wine St Laurent, Austria</v>
          </cell>
          <cell r="E5532" t="str">
            <v>CS</v>
          </cell>
          <cell r="F5532">
            <v>1</v>
          </cell>
          <cell r="G5532" t="str">
            <v>25 cl x 24</v>
          </cell>
          <cell r="H5532" t="str">
            <v>S</v>
          </cell>
          <cell r="I5532" t="str">
            <v>Austria</v>
          </cell>
          <cell r="J5532" t="str">
            <v>Austria</v>
          </cell>
          <cell r="K5532" t="str">
            <v>Austria</v>
          </cell>
          <cell r="M5532" t="str">
            <v>Good</v>
          </cell>
          <cell r="N5532">
            <v>41.075800000000001</v>
          </cell>
          <cell r="O5532">
            <v>21.375</v>
          </cell>
        </row>
        <row r="5533">
          <cell r="B5533">
            <v>43417</v>
          </cell>
          <cell r="C5533" t="str">
            <v>CAN GRUNER 25X24</v>
          </cell>
          <cell r="D5533" t="str">
            <v>Canned Wine Grüner, Austria</v>
          </cell>
          <cell r="E5533" t="str">
            <v>CS</v>
          </cell>
          <cell r="F5533">
            <v>1</v>
          </cell>
          <cell r="G5533" t="str">
            <v>25 cl x 24</v>
          </cell>
          <cell r="H5533" t="str">
            <v>S</v>
          </cell>
          <cell r="I5533" t="str">
            <v>France</v>
          </cell>
          <cell r="J5533" t="str">
            <v>Spain</v>
          </cell>
          <cell r="K5533" t="str">
            <v>Aragon</v>
          </cell>
          <cell r="M5533" t="str">
            <v>Good</v>
          </cell>
          <cell r="N5533">
            <v>40.710700000000003</v>
          </cell>
          <cell r="O5533">
            <v>21.375</v>
          </cell>
        </row>
        <row r="5534">
          <cell r="B5534">
            <v>45249</v>
          </cell>
          <cell r="C5534" t="str">
            <v>CAN CHARDONNA SPARKLING 20X24</v>
          </cell>
          <cell r="D5534" t="str">
            <v>Canned Wine Sparkling Chardonnay, Piedmont</v>
          </cell>
          <cell r="E5534" t="str">
            <v>CS</v>
          </cell>
          <cell r="F5534">
            <v>1</v>
          </cell>
          <cell r="G5534" t="str">
            <v>20 cl x 24</v>
          </cell>
          <cell r="H5534" t="str">
            <v>S</v>
          </cell>
          <cell r="I5534" t="str">
            <v>Italy</v>
          </cell>
          <cell r="J5534" t="str">
            <v>Italy</v>
          </cell>
          <cell r="K5534" t="str">
            <v>Piedmont</v>
          </cell>
          <cell r="L5534" t="str">
            <v>Sparkling White</v>
          </cell>
          <cell r="M5534" t="str">
            <v>Good</v>
          </cell>
          <cell r="N5534">
            <v>38.1</v>
          </cell>
          <cell r="O5534">
            <v>17.100000000000001</v>
          </cell>
        </row>
        <row r="5535">
          <cell r="B5535">
            <v>46140</v>
          </cell>
          <cell r="C5535" t="str">
            <v>ORG COPPER CREW FIANO 187X24</v>
          </cell>
          <cell r="D5535" t="str">
            <v>The Copper Crew Organic Fiano, Puglia</v>
          </cell>
          <cell r="E5535" t="str">
            <v>CS</v>
          </cell>
          <cell r="F5535">
            <v>1</v>
          </cell>
          <cell r="G5535" t="str">
            <v>18 cl x 24</v>
          </cell>
          <cell r="H5535" t="str">
            <v>U</v>
          </cell>
          <cell r="I5535" t="str">
            <v>Italy</v>
          </cell>
          <cell r="J5535" t="str">
            <v>Italy</v>
          </cell>
          <cell r="K5535" t="str">
            <v>Puglia</v>
          </cell>
          <cell r="L5535" t="str">
            <v>Still White</v>
          </cell>
          <cell r="M5535" t="str">
            <v>Good</v>
          </cell>
          <cell r="N5535">
            <v>18.768699999999999</v>
          </cell>
          <cell r="O5535">
            <v>16.031300000000002</v>
          </cell>
        </row>
        <row r="5536">
          <cell r="B5536">
            <v>45208</v>
          </cell>
          <cell r="C5536" t="str">
            <v>CAN GARNACHA ROSE 187X24</v>
          </cell>
          <cell r="D5536" t="str">
            <v>Canned wine Grenache Rose, Pays d'Oc</v>
          </cell>
          <cell r="E5536" t="str">
            <v>CS</v>
          </cell>
          <cell r="F5536">
            <v>1</v>
          </cell>
          <cell r="G5536" t="str">
            <v>187 ml x 24</v>
          </cell>
          <cell r="H5536" t="str">
            <v>S</v>
          </cell>
          <cell r="I5536" t="str">
            <v>France</v>
          </cell>
          <cell r="J5536" t="str">
            <v>France</v>
          </cell>
          <cell r="K5536" t="str">
            <v>France</v>
          </cell>
          <cell r="L5536" t="str">
            <v>Still Rose</v>
          </cell>
          <cell r="M5536" t="str">
            <v>Good</v>
          </cell>
          <cell r="N5536">
            <v>31.968699999999998</v>
          </cell>
          <cell r="O5536">
            <v>16.031300000000002</v>
          </cell>
        </row>
        <row r="5537">
          <cell r="B5537">
            <v>45214</v>
          </cell>
          <cell r="C5537" t="str">
            <v>CAN GRUNER VETLINER 187X24</v>
          </cell>
          <cell r="D5537" t="str">
            <v>Canned wine Grüner Veltliner, Niederösterreich</v>
          </cell>
          <cell r="E5537" t="str">
            <v>CS</v>
          </cell>
          <cell r="F5537">
            <v>1</v>
          </cell>
          <cell r="G5537" t="str">
            <v>187 ml x 24</v>
          </cell>
          <cell r="H5537" t="str">
            <v>S</v>
          </cell>
          <cell r="I5537" t="str">
            <v>Austria</v>
          </cell>
          <cell r="J5537" t="str">
            <v>Austria</v>
          </cell>
          <cell r="K5537" t="str">
            <v>Niederosterreich</v>
          </cell>
          <cell r="L5537" t="str">
            <v>Still White</v>
          </cell>
          <cell r="M5537" t="str">
            <v>Good</v>
          </cell>
          <cell r="N5537">
            <v>31.968699999999998</v>
          </cell>
          <cell r="O5537">
            <v>16.031300000000002</v>
          </cell>
        </row>
        <row r="5538">
          <cell r="B5538">
            <v>45204</v>
          </cell>
          <cell r="C5538" t="str">
            <v>CAN OLD VINE GARNACHA 187X24</v>
          </cell>
          <cell r="D5538" t="str">
            <v>Can Old Vine Garnacha</v>
          </cell>
          <cell r="E5538" t="str">
            <v>CS</v>
          </cell>
          <cell r="F5538">
            <v>1</v>
          </cell>
          <cell r="G5538" t="str">
            <v>18.7 cl x 24</v>
          </cell>
          <cell r="H5538" t="str">
            <v>S</v>
          </cell>
          <cell r="I5538" t="str">
            <v>Spain</v>
          </cell>
          <cell r="J5538" t="str">
            <v>Spain</v>
          </cell>
          <cell r="K5538" t="str">
            <v>Aragon</v>
          </cell>
          <cell r="L5538" t="str">
            <v>Still Red</v>
          </cell>
          <cell r="M5538" t="str">
            <v>Good</v>
          </cell>
          <cell r="N5538">
            <v>31.968699999999998</v>
          </cell>
          <cell r="O5538">
            <v>16.031300000000002</v>
          </cell>
        </row>
        <row r="5539">
          <cell r="B5539">
            <v>46145</v>
          </cell>
          <cell r="C5539" t="str">
            <v>ORG COPPER CREW NEGROAM 187x24</v>
          </cell>
          <cell r="D5539" t="str">
            <v>The Copper Crew Organic Negroamaro</v>
          </cell>
          <cell r="E5539" t="str">
            <v>CS</v>
          </cell>
          <cell r="F5539">
            <v>1</v>
          </cell>
          <cell r="G5539" t="str">
            <v>18.7 cl x 24</v>
          </cell>
          <cell r="H5539" t="str">
            <v>U</v>
          </cell>
          <cell r="I5539" t="str">
            <v>Italy</v>
          </cell>
          <cell r="J5539" t="str">
            <v>Italy</v>
          </cell>
          <cell r="K5539" t="str">
            <v>Puglia</v>
          </cell>
          <cell r="L5539" t="str">
            <v>Still Red</v>
          </cell>
          <cell r="M5539" t="str">
            <v>Good</v>
          </cell>
          <cell r="N5539">
            <v>18.768699999999999</v>
          </cell>
          <cell r="O5539">
            <v>16.031300000000002</v>
          </cell>
        </row>
        <row r="5540">
          <cell r="B5540">
            <v>46146</v>
          </cell>
          <cell r="C5540" t="str">
            <v>ORG COPPER CREW ROSATO 187x24</v>
          </cell>
          <cell r="D5540" t="str">
            <v>The Copper Crew Organic Rosato</v>
          </cell>
          <cell r="E5540" t="str">
            <v>CS</v>
          </cell>
          <cell r="F5540">
            <v>1</v>
          </cell>
          <cell r="G5540" t="str">
            <v>18.7 cl x 24</v>
          </cell>
          <cell r="H5540" t="str">
            <v>U</v>
          </cell>
          <cell r="I5540" t="str">
            <v>Italy</v>
          </cell>
          <cell r="J5540" t="str">
            <v>Italy</v>
          </cell>
          <cell r="K5540" t="str">
            <v>Puglia</v>
          </cell>
          <cell r="L5540" t="str">
            <v>Still Rose</v>
          </cell>
          <cell r="M5540" t="str">
            <v>Good</v>
          </cell>
          <cell r="N5540">
            <v>18.768699999999999</v>
          </cell>
          <cell r="O5540">
            <v>16.031300000000002</v>
          </cell>
        </row>
        <row r="5541">
          <cell r="B5541">
            <v>43489</v>
          </cell>
          <cell r="C5541" t="str">
            <v>ZANA PINOT NOIR 75X6</v>
          </cell>
          <cell r="D5541" t="str">
            <v>Beyond Wines Zana Pinot Noir (JDW only), Romania</v>
          </cell>
          <cell r="E5541" t="str">
            <v>EA</v>
          </cell>
          <cell r="F5541">
            <v>6</v>
          </cell>
          <cell r="G5541" t="str">
            <v>75 cl x 6</v>
          </cell>
          <cell r="H5541" t="str">
            <v>S</v>
          </cell>
          <cell r="I5541" t="str">
            <v>Romania</v>
          </cell>
          <cell r="J5541" t="str">
            <v>Romania</v>
          </cell>
          <cell r="K5541" t="str">
            <v>Romania</v>
          </cell>
          <cell r="M5541" t="str">
            <v>Price Fighter</v>
          </cell>
          <cell r="N5541">
            <v>2.1541000000000001</v>
          </cell>
          <cell r="O5541">
            <v>2.6718999999999999</v>
          </cell>
        </row>
        <row r="5542">
          <cell r="B5542">
            <v>43720</v>
          </cell>
          <cell r="C5542" t="str">
            <v>R GOULART CAVA RESERVA 75X6</v>
          </cell>
          <cell r="D5542" t="str">
            <v>Roger Goulart Reserva Cava</v>
          </cell>
          <cell r="E5542" t="str">
            <v>EA</v>
          </cell>
          <cell r="F5542">
            <v>6</v>
          </cell>
          <cell r="G5542" t="str">
            <v>75 cl x 6</v>
          </cell>
          <cell r="H5542" t="str">
            <v>S</v>
          </cell>
          <cell r="I5542" t="str">
            <v>Spain</v>
          </cell>
          <cell r="J5542" t="str">
            <v>Spain</v>
          </cell>
          <cell r="K5542" t="str">
            <v>Catalunya</v>
          </cell>
          <cell r="L5542" t="str">
            <v>Sparkling White</v>
          </cell>
          <cell r="M5542" t="str">
            <v>Good</v>
          </cell>
          <cell r="N5542">
            <v>5.9036999999999997</v>
          </cell>
          <cell r="O5542">
            <v>2.6718999999999999</v>
          </cell>
        </row>
        <row r="5543">
          <cell r="B5543">
            <v>43721</v>
          </cell>
          <cell r="C5543" t="str">
            <v>R GOULART GR RESERVA CAVA 75X6</v>
          </cell>
          <cell r="D5543" t="str">
            <v>Roger Goulart Gran Reserva Cava</v>
          </cell>
          <cell r="E5543" t="str">
            <v>EA</v>
          </cell>
          <cell r="F5543">
            <v>6</v>
          </cell>
          <cell r="G5543" t="str">
            <v>75 cl x 6</v>
          </cell>
          <cell r="H5543" t="str">
            <v>S</v>
          </cell>
          <cell r="I5543" t="str">
            <v>Spain</v>
          </cell>
          <cell r="J5543" t="str">
            <v>Spain</v>
          </cell>
          <cell r="K5543" t="str">
            <v>Catalunya</v>
          </cell>
          <cell r="L5543" t="str">
            <v>Sparkling White</v>
          </cell>
          <cell r="M5543" t="str">
            <v>Good</v>
          </cell>
          <cell r="N5543">
            <v>7.0537000000000001</v>
          </cell>
          <cell r="O5543">
            <v>2.6718999999999999</v>
          </cell>
        </row>
        <row r="5544">
          <cell r="B5544">
            <v>43722</v>
          </cell>
          <cell r="C5544" t="str">
            <v>R GOULART CORAL ROSE CAVA 75X6</v>
          </cell>
          <cell r="D5544" t="str">
            <v>Roger Goulart Coral Rose Cava</v>
          </cell>
          <cell r="E5544" t="str">
            <v>EA</v>
          </cell>
          <cell r="F5544">
            <v>6</v>
          </cell>
          <cell r="G5544" t="str">
            <v>75 cl x 6</v>
          </cell>
          <cell r="H5544" t="str">
            <v>S</v>
          </cell>
          <cell r="I5544" t="str">
            <v>Spain</v>
          </cell>
          <cell r="J5544" t="str">
            <v>Spain</v>
          </cell>
          <cell r="K5544" t="str">
            <v>Catalunya</v>
          </cell>
          <cell r="L5544" t="str">
            <v>Sparkling Rose</v>
          </cell>
          <cell r="M5544" t="str">
            <v>Good</v>
          </cell>
          <cell r="N5544">
            <v>7.0537000000000001</v>
          </cell>
          <cell r="O5544">
            <v>2.6718999999999999</v>
          </cell>
        </row>
        <row r="5545">
          <cell r="B5545">
            <v>43736</v>
          </cell>
          <cell r="C5545" t="str">
            <v>LA MALDITA TINTO 75X6</v>
          </cell>
          <cell r="D5545" t="str">
            <v>La Maldita Garnacha Tinta, Rioja</v>
          </cell>
          <cell r="E5545" t="str">
            <v>EA</v>
          </cell>
          <cell r="F5545">
            <v>6</v>
          </cell>
          <cell r="G5545" t="str">
            <v>750 ml x 6</v>
          </cell>
          <cell r="H5545" t="str">
            <v>S</v>
          </cell>
          <cell r="I5545" t="str">
            <v>Spain</v>
          </cell>
          <cell r="J5545" t="str">
            <v>Spain</v>
          </cell>
          <cell r="K5545" t="str">
            <v>Rioja</v>
          </cell>
          <cell r="L5545" t="str">
            <v>sr</v>
          </cell>
          <cell r="M5545" t="str">
            <v>Good</v>
          </cell>
          <cell r="N5545">
            <v>2.9964</v>
          </cell>
          <cell r="O5545">
            <v>2.6718999999999999</v>
          </cell>
        </row>
        <row r="5546">
          <cell r="B5546">
            <v>43737</v>
          </cell>
          <cell r="C5546" t="str">
            <v>LA MALDITA BLANCA 75X6</v>
          </cell>
          <cell r="D5546" t="str">
            <v>La Maldita Garnacha Blanca, Rioja</v>
          </cell>
          <cell r="E5546" t="str">
            <v>EA</v>
          </cell>
          <cell r="F5546">
            <v>6</v>
          </cell>
          <cell r="G5546" t="str">
            <v>750 ml x 6</v>
          </cell>
          <cell r="H5546" t="str">
            <v>S</v>
          </cell>
          <cell r="I5546" t="str">
            <v>Spain</v>
          </cell>
          <cell r="J5546" t="str">
            <v>Spain</v>
          </cell>
          <cell r="K5546" t="str">
            <v>Rioja</v>
          </cell>
          <cell r="L5546" t="str">
            <v>Still White</v>
          </cell>
          <cell r="M5546" t="str">
            <v>Good</v>
          </cell>
          <cell r="N5546">
            <v>3.0402999999999998</v>
          </cell>
          <cell r="O5546">
            <v>2.6718999999999999</v>
          </cell>
        </row>
        <row r="5547">
          <cell r="B5547">
            <v>43834</v>
          </cell>
          <cell r="C5547" t="str">
            <v>ORG LES CASSAGNES CDR WHI 75X6</v>
          </cell>
          <cell r="D5547" t="str">
            <v xml:space="preserve">Les Cassagnes the la Nerthe Organic Cotes du Rhone White, Rhone Valley
</v>
          </cell>
          <cell r="E5547" t="str">
            <v>EA</v>
          </cell>
          <cell r="F5547">
            <v>6</v>
          </cell>
          <cell r="G5547" t="str">
            <v>75 cl x 6</v>
          </cell>
          <cell r="H5547" t="str">
            <v>S</v>
          </cell>
          <cell r="I5547" t="str">
            <v>France</v>
          </cell>
          <cell r="J5547" t="str">
            <v>France</v>
          </cell>
          <cell r="K5547" t="str">
            <v>Rhône Valley</v>
          </cell>
          <cell r="L5547" t="str">
            <v>Still White</v>
          </cell>
          <cell r="M5547" t="str">
            <v>Better</v>
          </cell>
          <cell r="N5547">
            <v>7.4941000000000004</v>
          </cell>
          <cell r="O5547">
            <v>2.6718999999999999</v>
          </cell>
        </row>
        <row r="5548">
          <cell r="B5548">
            <v>43928</v>
          </cell>
          <cell r="C5548" t="str">
            <v>ORG LES CASSAGNES CDR RED 75X6</v>
          </cell>
          <cell r="D5548" t="str">
            <v xml:space="preserve">Les Cassagnes la Nerthe Cotes du Rhone Organic Red, Rhone Valley
</v>
          </cell>
          <cell r="E5548" t="str">
            <v>EA</v>
          </cell>
          <cell r="F5548">
            <v>6</v>
          </cell>
          <cell r="G5548" t="str">
            <v>75 cl x 6</v>
          </cell>
          <cell r="H5548" t="str">
            <v>S</v>
          </cell>
          <cell r="I5548" t="str">
            <v>France</v>
          </cell>
          <cell r="J5548" t="str">
            <v>France</v>
          </cell>
          <cell r="K5548" t="str">
            <v>Rhone</v>
          </cell>
          <cell r="M5548" t="str">
            <v>Better</v>
          </cell>
          <cell r="N5548">
            <v>7.4941000000000004</v>
          </cell>
          <cell r="O5548">
            <v>2.6718999999999999</v>
          </cell>
        </row>
        <row r="5549">
          <cell r="B5549">
            <v>44026</v>
          </cell>
          <cell r="C5549" t="str">
            <v>FW ORG LA NERTHE CD BEAUV 75X6</v>
          </cell>
          <cell r="D5549" t="str">
            <v>Château La Nerthe White Clos de Beauvenir Châteauneuf du Pape 2021</v>
          </cell>
          <cell r="E5549" t="str">
            <v>EA</v>
          </cell>
          <cell r="F5549">
            <v>6</v>
          </cell>
          <cell r="G5549" t="str">
            <v>75 cl x 6</v>
          </cell>
          <cell r="H5549" t="str">
            <v>S</v>
          </cell>
          <cell r="I5549" t="str">
            <v>France</v>
          </cell>
          <cell r="J5549" t="str">
            <v>France</v>
          </cell>
          <cell r="K5549" t="str">
            <v>Rhône Valley</v>
          </cell>
          <cell r="L5549" t="str">
            <v>Still White</v>
          </cell>
          <cell r="M5549" t="str">
            <v>Fine Wine</v>
          </cell>
          <cell r="N5549">
            <v>39.950299999999999</v>
          </cell>
          <cell r="O5549">
            <v>3.2063000000000001</v>
          </cell>
        </row>
        <row r="5550">
          <cell r="B5550">
            <v>44053</v>
          </cell>
          <cell r="C5550" t="str">
            <v>ORG PRIEURE D MONTEZAR 21 75X6</v>
          </cell>
          <cell r="D5550" t="str">
            <v>Tavel Rose Organic, Prieure de Montezargues 2021</v>
          </cell>
          <cell r="E5550" t="str">
            <v>EA</v>
          </cell>
          <cell r="F5550">
            <v>6</v>
          </cell>
          <cell r="G5550" t="str">
            <v>75 cl x 6</v>
          </cell>
          <cell r="H5550" t="str">
            <v>S</v>
          </cell>
          <cell r="I5550" t="str">
            <v>France</v>
          </cell>
          <cell r="J5550" t="str">
            <v>France</v>
          </cell>
          <cell r="K5550" t="str">
            <v>Rhône Valley</v>
          </cell>
          <cell r="L5550" t="str">
            <v>Still Red</v>
          </cell>
          <cell r="M5550" t="str">
            <v>Good</v>
          </cell>
          <cell r="N5550">
            <v>6.1783999999999999</v>
          </cell>
          <cell r="O5550">
            <v>2.6718999999999999</v>
          </cell>
        </row>
        <row r="5551">
          <cell r="B5551">
            <v>4382321</v>
          </cell>
          <cell r="C5551" t="str">
            <v>ORG LA NERTHE WHI CNDP 21 75X6</v>
          </cell>
          <cell r="D5551" t="str">
            <v xml:space="preserve">Château La Nerthe Organic White 2021, Châteauneuf du Pape
</v>
          </cell>
          <cell r="E5551" t="str">
            <v>EA</v>
          </cell>
          <cell r="F5551">
            <v>6</v>
          </cell>
          <cell r="G5551" t="str">
            <v>75 cl x 6</v>
          </cell>
          <cell r="H5551" t="str">
            <v>S</v>
          </cell>
          <cell r="I5551" t="str">
            <v>France</v>
          </cell>
          <cell r="J5551" t="str">
            <v>France</v>
          </cell>
          <cell r="K5551" t="str">
            <v>Rhône Valley</v>
          </cell>
          <cell r="L5551" t="str">
            <v>Still White</v>
          </cell>
          <cell r="M5551" t="str">
            <v>Best</v>
          </cell>
          <cell r="N5551">
            <v>23.2836</v>
          </cell>
          <cell r="O5551">
            <v>2.6718999999999999</v>
          </cell>
        </row>
        <row r="5552">
          <cell r="B5552">
            <v>4382418</v>
          </cell>
          <cell r="C5552" t="str">
            <v>ORG LA NERTHE RED CNDP 18 75X6</v>
          </cell>
          <cell r="D5552" t="str">
            <v>Château La Nerthe Red 2018, Châteauneuf du Pape</v>
          </cell>
          <cell r="E5552" t="str">
            <v>EA</v>
          </cell>
          <cell r="F5552">
            <v>6</v>
          </cell>
          <cell r="G5552" t="str">
            <v>75 cl x 6</v>
          </cell>
          <cell r="H5552" t="str">
            <v>U</v>
          </cell>
          <cell r="I5552" t="str">
            <v>France</v>
          </cell>
          <cell r="J5552" t="str">
            <v>France</v>
          </cell>
          <cell r="K5552" t="str">
            <v>Rhône Valley</v>
          </cell>
          <cell r="L5552" t="str">
            <v>Still Red</v>
          </cell>
          <cell r="M5552" t="str">
            <v>Fine Wine</v>
          </cell>
          <cell r="N5552">
            <v>23.2836</v>
          </cell>
          <cell r="O5552">
            <v>3.2063000000000001</v>
          </cell>
        </row>
        <row r="5553">
          <cell r="B5553">
            <v>4382420</v>
          </cell>
          <cell r="C5553" t="str">
            <v>ORG LA NERTHE RED CNDP 20 75X6</v>
          </cell>
          <cell r="D5553" t="str">
            <v xml:space="preserve">Château La Nerthe Organic Red 2020, Châteauneuf du Pape
</v>
          </cell>
          <cell r="E5553" t="str">
            <v>EA</v>
          </cell>
          <cell r="F5553">
            <v>6</v>
          </cell>
          <cell r="G5553" t="str">
            <v>75 cl x 6</v>
          </cell>
          <cell r="H5553" t="str">
            <v>S</v>
          </cell>
          <cell r="I5553" t="str">
            <v>France</v>
          </cell>
          <cell r="J5553" t="str">
            <v>France</v>
          </cell>
          <cell r="K5553" t="str">
            <v>Rhône Valley</v>
          </cell>
          <cell r="L5553" t="str">
            <v>Still Red</v>
          </cell>
          <cell r="M5553" t="str">
            <v>Best</v>
          </cell>
          <cell r="N5553">
            <v>21.529199999999999</v>
          </cell>
          <cell r="O5553">
            <v>3.2063000000000001</v>
          </cell>
        </row>
        <row r="5554">
          <cell r="B5554">
            <v>4382517</v>
          </cell>
          <cell r="C5554" t="str">
            <v>ORG LA NERTHE CD CADETT17 75X6</v>
          </cell>
          <cell r="D5554" t="str">
            <v xml:space="preserve">Château La Nerthe Organic Red Cuvée des Cadettes 2017, Châteauneuf du Pape
</v>
          </cell>
          <cell r="E5554" t="str">
            <v>EA</v>
          </cell>
          <cell r="F5554">
            <v>6</v>
          </cell>
          <cell r="G5554" t="str">
            <v>75 cl x 6</v>
          </cell>
          <cell r="H5554" t="str">
            <v>S</v>
          </cell>
          <cell r="I5554" t="str">
            <v>France</v>
          </cell>
          <cell r="J5554" t="str">
            <v>France</v>
          </cell>
          <cell r="K5554" t="str">
            <v>Rhône Valley</v>
          </cell>
          <cell r="L5554" t="str">
            <v>Still Red</v>
          </cell>
          <cell r="M5554" t="str">
            <v>Fine Wine</v>
          </cell>
          <cell r="N5554">
            <v>48.722200000000001</v>
          </cell>
          <cell r="O5554">
            <v>3.2063000000000001</v>
          </cell>
        </row>
        <row r="5555">
          <cell r="B5555">
            <v>14711</v>
          </cell>
          <cell r="C5555" t="str">
            <v>GONZALEZ BYASS TIO PEPE 75x6</v>
          </cell>
          <cell r="D5555" t="str">
            <v>Gonzalez Byass Tio Pepe, Fino Sherry</v>
          </cell>
          <cell r="E5555" t="str">
            <v>EA</v>
          </cell>
          <cell r="F5555">
            <v>6</v>
          </cell>
          <cell r="G5555" t="str">
            <v>75 cl x 6</v>
          </cell>
          <cell r="H5555" t="str">
            <v>S</v>
          </cell>
          <cell r="I5555" t="str">
            <v>Spain</v>
          </cell>
          <cell r="J5555" t="str">
            <v>Spain</v>
          </cell>
          <cell r="K5555" t="str">
            <v>Andalucía</v>
          </cell>
          <cell r="M5555" t="str">
            <v>Good</v>
          </cell>
          <cell r="N5555">
            <v>5.8258000000000001</v>
          </cell>
          <cell r="O5555">
            <v>3.2063000000000001</v>
          </cell>
        </row>
        <row r="5556">
          <cell r="B5556">
            <v>24674</v>
          </cell>
          <cell r="C5556" t="str">
            <v>VINA REAL GRAN RESERVA 75X6</v>
          </cell>
          <cell r="D5556" t="str">
            <v>Viña Real, Rioja Gran Reserva</v>
          </cell>
          <cell r="E5556" t="str">
            <v>EA</v>
          </cell>
          <cell r="F5556">
            <v>6</v>
          </cell>
          <cell r="G5556" t="str">
            <v>75 cl x 6</v>
          </cell>
          <cell r="H5556" t="str">
            <v>S</v>
          </cell>
          <cell r="I5556" t="str">
            <v>Spain</v>
          </cell>
          <cell r="J5556" t="str">
            <v>Spain</v>
          </cell>
          <cell r="K5556" t="str">
            <v>Rioja</v>
          </cell>
          <cell r="L5556" t="str">
            <v>Still Red</v>
          </cell>
          <cell r="M5556" t="str">
            <v>Better</v>
          </cell>
          <cell r="N5556">
            <v>15.3254</v>
          </cell>
          <cell r="O5556">
            <v>2.6718999999999999</v>
          </cell>
        </row>
        <row r="5557">
          <cell r="B5557">
            <v>24677</v>
          </cell>
          <cell r="C5557" t="str">
            <v>VINA REAL RESERVA 75X6</v>
          </cell>
          <cell r="D5557" t="str">
            <v>Viña Real, Rioja Reserva</v>
          </cell>
          <cell r="E5557" t="str">
            <v>EA</v>
          </cell>
          <cell r="F5557">
            <v>6</v>
          </cell>
          <cell r="G5557" t="str">
            <v>75 cl x 6</v>
          </cell>
          <cell r="H5557" t="str">
            <v>S</v>
          </cell>
          <cell r="I5557" t="str">
            <v>Spain</v>
          </cell>
          <cell r="J5557" t="str">
            <v>Spain</v>
          </cell>
          <cell r="K5557" t="str">
            <v>Rioja</v>
          </cell>
          <cell r="L5557" t="str">
            <v>Still Red</v>
          </cell>
          <cell r="M5557" t="str">
            <v>Better</v>
          </cell>
          <cell r="N5557">
            <v>7.3536999999999999</v>
          </cell>
          <cell r="O5557">
            <v>2.6718999999999999</v>
          </cell>
        </row>
        <row r="5558">
          <cell r="B5558">
            <v>24678</v>
          </cell>
          <cell r="C5558" t="str">
            <v>VINA REAL CRIANZA 75X6</v>
          </cell>
          <cell r="D5558" t="str">
            <v>Viña Real, Rioja Crianza</v>
          </cell>
          <cell r="E5558" t="str">
            <v>EA</v>
          </cell>
          <cell r="F5558">
            <v>6</v>
          </cell>
          <cell r="G5558" t="str">
            <v>75 cl x 6</v>
          </cell>
          <cell r="H5558" t="str">
            <v>S</v>
          </cell>
          <cell r="I5558" t="str">
            <v>Spain</v>
          </cell>
          <cell r="J5558" t="str">
            <v>Spain</v>
          </cell>
          <cell r="K5558" t="str">
            <v>Rioja</v>
          </cell>
          <cell r="L5558" t="str">
            <v>Still Red</v>
          </cell>
          <cell r="M5558" t="str">
            <v>Good</v>
          </cell>
          <cell r="N5558">
            <v>3.8620000000000001</v>
          </cell>
          <cell r="O5558">
            <v>2.6718999999999999</v>
          </cell>
        </row>
        <row r="5559">
          <cell r="B5559">
            <v>24680</v>
          </cell>
          <cell r="C5559" t="str">
            <v>VINA REAL BRL FERM BLANCO 75X6</v>
          </cell>
          <cell r="D5559" t="str">
            <v>Viña Real, Barrel Fermented Rioja Blanco</v>
          </cell>
          <cell r="E5559" t="str">
            <v>EA</v>
          </cell>
          <cell r="F5559">
            <v>6</v>
          </cell>
          <cell r="G5559" t="str">
            <v>75 cl x 6</v>
          </cell>
          <cell r="H5559" t="str">
            <v>S</v>
          </cell>
          <cell r="I5559" t="str">
            <v>Spain</v>
          </cell>
          <cell r="J5559" t="str">
            <v>Spain</v>
          </cell>
          <cell r="K5559" t="str">
            <v>Rioja</v>
          </cell>
          <cell r="L5559" t="str">
            <v>Still White</v>
          </cell>
          <cell r="M5559" t="str">
            <v>Good</v>
          </cell>
          <cell r="N5559">
            <v>3.4337</v>
          </cell>
          <cell r="O5559">
            <v>2.6718999999999999</v>
          </cell>
        </row>
        <row r="5560">
          <cell r="B5560">
            <v>31321</v>
          </cell>
          <cell r="C5560" t="str">
            <v>VINA REAL ROSE 75x6</v>
          </cell>
          <cell r="D5560" t="str">
            <v>Viña Real, Rioja Rosado</v>
          </cell>
          <cell r="E5560" t="str">
            <v>EA</v>
          </cell>
          <cell r="F5560">
            <v>6</v>
          </cell>
          <cell r="G5560" t="str">
            <v>75 cl x 6</v>
          </cell>
          <cell r="H5560" t="str">
            <v>S</v>
          </cell>
          <cell r="I5560" t="str">
            <v>Spain</v>
          </cell>
          <cell r="J5560" t="str">
            <v>Spain</v>
          </cell>
          <cell r="K5560" t="str">
            <v>Rioja</v>
          </cell>
          <cell r="L5560" t="str">
            <v>Still Rose</v>
          </cell>
          <cell r="M5560" t="str">
            <v>Good</v>
          </cell>
          <cell r="N5560">
            <v>3.2336999999999998</v>
          </cell>
          <cell r="O5560">
            <v>2.6718999999999999</v>
          </cell>
        </row>
        <row r="5561">
          <cell r="B5561">
            <v>44198</v>
          </cell>
          <cell r="C5561" t="str">
            <v>VINA REAL BAKEDER 75X6</v>
          </cell>
          <cell r="D5561" t="str">
            <v>Vina Real Bakeder Cune Tempranillo, Rioja</v>
          </cell>
          <cell r="E5561" t="str">
            <v>EA</v>
          </cell>
          <cell r="F5561">
            <v>6</v>
          </cell>
          <cell r="G5561" t="str">
            <v>75 cl x 6</v>
          </cell>
          <cell r="H5561" t="str">
            <v>S</v>
          </cell>
          <cell r="I5561" t="str">
            <v>Spain</v>
          </cell>
          <cell r="J5561" t="str">
            <v>Spain</v>
          </cell>
          <cell r="K5561" t="str">
            <v>Rioja</v>
          </cell>
          <cell r="L5561" t="str">
            <v>Still Red</v>
          </cell>
          <cell r="M5561" t="str">
            <v>Good</v>
          </cell>
          <cell r="N5561">
            <v>10.2448</v>
          </cell>
          <cell r="O5561">
            <v>2.6718999999999999</v>
          </cell>
        </row>
        <row r="5562">
          <cell r="B5562">
            <v>37031</v>
          </cell>
          <cell r="C5562" t="str">
            <v>VINA REAL RIOJA CRIANZA 150X3</v>
          </cell>
          <cell r="D5562" t="str">
            <v>Viña Real, Rioja Crianza</v>
          </cell>
          <cell r="E5562" t="str">
            <v>EA</v>
          </cell>
          <cell r="F5562">
            <v>3</v>
          </cell>
          <cell r="G5562" t="str">
            <v>1.5 lt x 3</v>
          </cell>
          <cell r="H5562" t="str">
            <v>S</v>
          </cell>
          <cell r="I5562" t="str">
            <v>Spain</v>
          </cell>
          <cell r="J5562" t="str">
            <v>Spain</v>
          </cell>
          <cell r="K5562" t="str">
            <v>Rioja</v>
          </cell>
          <cell r="L5562" t="str">
            <v>Still Red</v>
          </cell>
          <cell r="M5562" t="str">
            <v>Good</v>
          </cell>
          <cell r="N5562">
            <v>9.1712000000000007</v>
          </cell>
          <cell r="O5562">
            <v>5.3437999999999999</v>
          </cell>
        </row>
        <row r="5563">
          <cell r="B5563">
            <v>45600</v>
          </cell>
          <cell r="C5563" t="str">
            <v>VINOSIA AGLIANICO 75X6</v>
          </cell>
          <cell r="D5563" t="str">
            <v>Vinosia Beneventano Aglianico, Campania</v>
          </cell>
          <cell r="E5563" t="str">
            <v>EA</v>
          </cell>
          <cell r="F5563">
            <v>6</v>
          </cell>
          <cell r="G5563" t="str">
            <v>75 cl x 6</v>
          </cell>
          <cell r="H5563" t="str">
            <v>S</v>
          </cell>
          <cell r="I5563" t="str">
            <v>Italy</v>
          </cell>
          <cell r="J5563" t="str">
            <v>Italy</v>
          </cell>
          <cell r="K5563" t="str">
            <v>Campania</v>
          </cell>
          <cell r="L5563" t="str">
            <v>Still Red</v>
          </cell>
          <cell r="M5563" t="str">
            <v>Good</v>
          </cell>
          <cell r="N5563">
            <v>3.1274999999999999</v>
          </cell>
          <cell r="O5563">
            <v>2.6718999999999999</v>
          </cell>
        </row>
        <row r="5564">
          <cell r="B5564">
            <v>45630</v>
          </cell>
          <cell r="C5564" t="str">
            <v>VINOSIA FALANGHINA 75X6</v>
          </cell>
          <cell r="D5564" t="str">
            <v>Vinosia Beneventano Falanghina, Campania</v>
          </cell>
          <cell r="E5564" t="str">
            <v>EA</v>
          </cell>
          <cell r="F5564">
            <v>6</v>
          </cell>
          <cell r="G5564" t="str">
            <v>75 cl x 6</v>
          </cell>
          <cell r="H5564" t="str">
            <v>S</v>
          </cell>
          <cell r="I5564" t="str">
            <v>Italy</v>
          </cell>
          <cell r="J5564" t="str">
            <v>Italy</v>
          </cell>
          <cell r="K5564" t="str">
            <v>Campania</v>
          </cell>
          <cell r="L5564" t="str">
            <v>Still White</v>
          </cell>
          <cell r="M5564" t="str">
            <v>Good</v>
          </cell>
          <cell r="N5564">
            <v>3.1274999999999999</v>
          </cell>
          <cell r="O5564">
            <v>2.6718999999999999</v>
          </cell>
        </row>
        <row r="5565">
          <cell r="B5565">
            <v>45631</v>
          </cell>
          <cell r="C5565" t="str">
            <v>VINOSIA GRECO DI TUFO 75X6</v>
          </cell>
          <cell r="D5565" t="str">
            <v>Vinosia Greco di Tufo, Campania</v>
          </cell>
          <cell r="E5565" t="str">
            <v>EA</v>
          </cell>
          <cell r="F5565">
            <v>6</v>
          </cell>
          <cell r="G5565" t="str">
            <v>75 cl x 6</v>
          </cell>
          <cell r="H5565" t="str">
            <v>S</v>
          </cell>
          <cell r="I5565" t="str">
            <v>Italy</v>
          </cell>
          <cell r="J5565" t="str">
            <v>Italy</v>
          </cell>
          <cell r="K5565" t="str">
            <v>Campania</v>
          </cell>
          <cell r="L5565" t="str">
            <v>Still White</v>
          </cell>
          <cell r="M5565" t="str">
            <v>Good</v>
          </cell>
          <cell r="N5565">
            <v>4.3555999999999999</v>
          </cell>
          <cell r="O5565">
            <v>2.6718999999999999</v>
          </cell>
        </row>
        <row r="5566">
          <cell r="B5566">
            <v>45692</v>
          </cell>
          <cell r="C5566" t="str">
            <v>ORG LUCIANO ERCO FALANGHI 75X6</v>
          </cell>
          <cell r="D5566" t="str">
            <v>Luciano Ercolino Fontana della Loggia Irpina Falanghina Organic, Campania</v>
          </cell>
          <cell r="E5566" t="str">
            <v>EA</v>
          </cell>
          <cell r="F5566">
            <v>6</v>
          </cell>
          <cell r="G5566" t="str">
            <v>75 cl x 6</v>
          </cell>
          <cell r="H5566" t="str">
            <v>S</v>
          </cell>
          <cell r="I5566" t="str">
            <v>Italy</v>
          </cell>
          <cell r="J5566" t="str">
            <v>Italy</v>
          </cell>
          <cell r="L5566" t="str">
            <v>Still White</v>
          </cell>
          <cell r="M5566" t="str">
            <v>Good</v>
          </cell>
          <cell r="N5566">
            <v>4.4432999999999998</v>
          </cell>
          <cell r="O5566">
            <v>2.6718999999999999</v>
          </cell>
        </row>
        <row r="5567">
          <cell r="B5567">
            <v>45695</v>
          </cell>
          <cell r="C5567" t="str">
            <v>LUCIANO ERCO GRECO D TUFO 75X6</v>
          </cell>
          <cell r="D5567" t="str">
            <v>Luciano Ercolino L'Ariella Greco di Tufo, Campania</v>
          </cell>
          <cell r="E5567" t="str">
            <v>EA</v>
          </cell>
          <cell r="F5567">
            <v>6</v>
          </cell>
          <cell r="G5567" t="str">
            <v>75 cl x 6</v>
          </cell>
          <cell r="H5567" t="str">
            <v>S</v>
          </cell>
          <cell r="I5567" t="str">
            <v>Italy</v>
          </cell>
          <cell r="J5567" t="str">
            <v>Italy</v>
          </cell>
          <cell r="K5567" t="str">
            <v>Campania</v>
          </cell>
          <cell r="L5567" t="str">
            <v>Still White</v>
          </cell>
          <cell r="M5567" t="str">
            <v>Better</v>
          </cell>
          <cell r="N5567">
            <v>5.7755999999999998</v>
          </cell>
          <cell r="O5567">
            <v>2.6718999999999999</v>
          </cell>
        </row>
        <row r="5568">
          <cell r="B5568">
            <v>45696</v>
          </cell>
          <cell r="C5568" t="str">
            <v>LUCIANO ERCOLINO FIANO DA 75X6</v>
          </cell>
          <cell r="D5568" t="str">
            <v xml:space="preserve">Luciano Ercolino Le Grade Fiano di Avellino, Campania								
</v>
          </cell>
          <cell r="E5568" t="str">
            <v>EA</v>
          </cell>
          <cell r="F5568">
            <v>6</v>
          </cell>
          <cell r="G5568" t="str">
            <v>75 cl x 6</v>
          </cell>
          <cell r="H5568" t="str">
            <v>S</v>
          </cell>
          <cell r="I5568" t="str">
            <v>Italy</v>
          </cell>
          <cell r="J5568" t="str">
            <v>Italy</v>
          </cell>
          <cell r="K5568" t="str">
            <v>Campania</v>
          </cell>
          <cell r="L5568" t="str">
            <v>Still White</v>
          </cell>
          <cell r="M5568" t="str">
            <v>Better</v>
          </cell>
          <cell r="N5568">
            <v>5.8029999999999999</v>
          </cell>
          <cell r="O5568">
            <v>2.6718999999999999</v>
          </cell>
        </row>
        <row r="5569">
          <cell r="B5569">
            <v>45697</v>
          </cell>
          <cell r="C5569" t="str">
            <v>LUCIANO ERCO SANTAND TAUR 75X6</v>
          </cell>
          <cell r="D5569" t="str">
            <v xml:space="preserve">Luciano Ercolino Santandrea Taurasi, Campania								
</v>
          </cell>
          <cell r="E5569" t="str">
            <v>EA</v>
          </cell>
          <cell r="F5569">
            <v>6</v>
          </cell>
          <cell r="G5569" t="str">
            <v>75 cl x 6</v>
          </cell>
          <cell r="H5569" t="str">
            <v>S</v>
          </cell>
          <cell r="I5569" t="str">
            <v>Italy</v>
          </cell>
          <cell r="J5569" t="str">
            <v>Italy</v>
          </cell>
          <cell r="K5569" t="str">
            <v>Campania</v>
          </cell>
          <cell r="L5569" t="str">
            <v>Still Red</v>
          </cell>
          <cell r="M5569" t="str">
            <v>Best</v>
          </cell>
          <cell r="N5569">
            <v>8.1714000000000002</v>
          </cell>
          <cell r="O5569">
            <v>2.6718999999999999</v>
          </cell>
        </row>
        <row r="5570">
          <cell r="B5570">
            <v>45748</v>
          </cell>
          <cell r="C5570" t="str">
            <v>LUCIANO ERCOLIN AGLIANICO 75X6</v>
          </cell>
          <cell r="D5570" t="str">
            <v>Luciano Ercolino Neromora Irpinia Aglianico, Campania</v>
          </cell>
          <cell r="E5570" t="str">
            <v>EA</v>
          </cell>
          <cell r="F5570">
            <v>6</v>
          </cell>
          <cell r="G5570" t="str">
            <v>75 cl x 6</v>
          </cell>
          <cell r="H5570" t="str">
            <v>S</v>
          </cell>
          <cell r="I5570" t="str">
            <v>Italy</v>
          </cell>
          <cell r="J5570" t="str">
            <v>Italy</v>
          </cell>
          <cell r="K5570" t="str">
            <v>Campania</v>
          </cell>
          <cell r="L5570" t="str">
            <v>Still Red</v>
          </cell>
          <cell r="M5570" t="str">
            <v>Good</v>
          </cell>
          <cell r="N5570">
            <v>5.3068</v>
          </cell>
          <cell r="O5570">
            <v>2.6718999999999999</v>
          </cell>
        </row>
        <row r="5571">
          <cell r="B5571">
            <v>46372</v>
          </cell>
          <cell r="C5571" t="str">
            <v>LUCIANO ERCOLIN AGLIANICO 75X6</v>
          </cell>
          <cell r="D5571" t="str">
            <v>Luciano Ercolino Neromora Irpinia Aglianico, Campania</v>
          </cell>
          <cell r="E5571" t="str">
            <v>EA</v>
          </cell>
          <cell r="F5571">
            <v>6</v>
          </cell>
          <cell r="G5571" t="str">
            <v>75 cl x 6</v>
          </cell>
          <cell r="H5571" t="str">
            <v>S</v>
          </cell>
          <cell r="I5571" t="str">
            <v>Italy</v>
          </cell>
          <cell r="J5571" t="str">
            <v>Italy</v>
          </cell>
          <cell r="K5571" t="str">
            <v>Campania</v>
          </cell>
          <cell r="L5571" t="str">
            <v>Still Red</v>
          </cell>
          <cell r="M5571" t="str">
            <v>Good</v>
          </cell>
          <cell r="N5571">
            <v>4.4562999999999997</v>
          </cell>
          <cell r="O5571">
            <v>2.6718999999999999</v>
          </cell>
        </row>
        <row r="5572">
          <cell r="B5572">
            <v>75336</v>
          </cell>
          <cell r="C5572" t="str">
            <v>WILD LIFE NUDE NV 75X6</v>
          </cell>
          <cell r="D5572" t="str">
            <v>Wild Life Botanicals Sparkling Nude</v>
          </cell>
          <cell r="E5572" t="str">
            <v>EA</v>
          </cell>
          <cell r="F5572">
            <v>6</v>
          </cell>
          <cell r="G5572" t="str">
            <v>75 cl x 6</v>
          </cell>
          <cell r="H5572" t="str">
            <v>S</v>
          </cell>
          <cell r="I5572" t="str">
            <v>United Kingdom</v>
          </cell>
          <cell r="J5572" t="str">
            <v>England</v>
          </cell>
          <cell r="K5572" t="str">
            <v>England</v>
          </cell>
          <cell r="L5572" t="str">
            <v>Sparkling White</v>
          </cell>
          <cell r="M5572" t="str">
            <v>Better</v>
          </cell>
          <cell r="N5572">
            <v>5.8574000000000002</v>
          </cell>
          <cell r="O5572">
            <v>0</v>
          </cell>
        </row>
        <row r="5573">
          <cell r="B5573">
            <v>75337</v>
          </cell>
          <cell r="C5573" t="str">
            <v>WILD LIFE BLUSH NV 75X6</v>
          </cell>
          <cell r="D5573" t="str">
            <v>Wild Life Botanicals Sparkling Blush</v>
          </cell>
          <cell r="E5573" t="str">
            <v>EA</v>
          </cell>
          <cell r="F5573">
            <v>6</v>
          </cell>
          <cell r="G5573" t="str">
            <v>75 cl x 6</v>
          </cell>
          <cell r="H5573" t="str">
            <v>S</v>
          </cell>
          <cell r="I5573" t="str">
            <v>United Kingdom</v>
          </cell>
          <cell r="J5573" t="str">
            <v>England</v>
          </cell>
          <cell r="K5573" t="str">
            <v>England</v>
          </cell>
          <cell r="L5573" t="str">
            <v>Sparkling Rose</v>
          </cell>
          <cell r="M5573" t="str">
            <v>Better</v>
          </cell>
          <cell r="N5573">
            <v>5.8574000000000002</v>
          </cell>
          <cell r="O5573">
            <v>0</v>
          </cell>
        </row>
        <row r="5574">
          <cell r="B5574">
            <v>75338</v>
          </cell>
          <cell r="C5574" t="str">
            <v>WILD LIFE NUDE NV 20X12</v>
          </cell>
          <cell r="D5574" t="str">
            <v>Wild Life Botanicals Sparkling Nude</v>
          </cell>
          <cell r="E5574" t="str">
            <v>CS</v>
          </cell>
          <cell r="F5574">
            <v>1</v>
          </cell>
          <cell r="G5574" t="str">
            <v>20 cl x 12</v>
          </cell>
          <cell r="H5574" t="str">
            <v>S</v>
          </cell>
          <cell r="I5574" t="str">
            <v>United Kingdom</v>
          </cell>
          <cell r="J5574" t="str">
            <v>England</v>
          </cell>
          <cell r="K5574" t="str">
            <v>England</v>
          </cell>
          <cell r="L5574" t="str">
            <v>Sparkling White</v>
          </cell>
          <cell r="M5574" t="str">
            <v>Better</v>
          </cell>
          <cell r="N5574">
            <v>29.201000000000001</v>
          </cell>
          <cell r="O5574">
            <v>0</v>
          </cell>
        </row>
        <row r="5575">
          <cell r="B5575">
            <v>75339</v>
          </cell>
          <cell r="C5575" t="str">
            <v>WILD LIFE BLUSH NV 20X12</v>
          </cell>
          <cell r="D5575" t="str">
            <v>Wild Life Botanicals Sparkling Blush</v>
          </cell>
          <cell r="E5575" t="str">
            <v>CS</v>
          </cell>
          <cell r="F5575">
            <v>1</v>
          </cell>
          <cell r="G5575" t="str">
            <v>20 cl x 12</v>
          </cell>
          <cell r="H5575" t="str">
            <v>S</v>
          </cell>
          <cell r="I5575" t="str">
            <v>United Kingdom</v>
          </cell>
          <cell r="J5575" t="str">
            <v>England</v>
          </cell>
          <cell r="K5575" t="str">
            <v>England</v>
          </cell>
          <cell r="L5575" t="str">
            <v>Sparkling Rose</v>
          </cell>
          <cell r="M5575" t="str">
            <v>Better</v>
          </cell>
          <cell r="N5575">
            <v>29.201000000000001</v>
          </cell>
          <cell r="O5575">
            <v>0</v>
          </cell>
        </row>
        <row r="5576">
          <cell r="B5576">
            <v>46460</v>
          </cell>
          <cell r="C5576" t="str">
            <v>WILD IDOL ROSE 37.5X12</v>
          </cell>
          <cell r="D5576" t="str">
            <v>Wild Idol Rose Half Bottle 375ml</v>
          </cell>
          <cell r="E5576" t="str">
            <v>EA</v>
          </cell>
          <cell r="F5576">
            <v>12</v>
          </cell>
          <cell r="G5576" t="str">
            <v>37.5 cl x 12</v>
          </cell>
          <cell r="H5576" t="str">
            <v>S</v>
          </cell>
          <cell r="I5576" t="str">
            <v>Germany</v>
          </cell>
          <cell r="J5576" t="str">
            <v>Germany</v>
          </cell>
          <cell r="K5576" t="str">
            <v>Germany</v>
          </cell>
          <cell r="L5576" t="str">
            <v>Sparkling Rose</v>
          </cell>
          <cell r="M5576" t="str">
            <v>Good</v>
          </cell>
          <cell r="N5576">
            <v>6.9631999999999996</v>
          </cell>
          <cell r="O5576">
            <v>0</v>
          </cell>
        </row>
        <row r="5577">
          <cell r="B5577">
            <v>46408</v>
          </cell>
          <cell r="C5577" t="str">
            <v>DON SEGUNDO CARMENERE 75CLX12</v>
          </cell>
          <cell r="D5577" t="str">
            <v>DON SEGUNDO CARMENERE 75CLX12</v>
          </cell>
          <cell r="E5577" t="str">
            <v>CS</v>
          </cell>
          <cell r="F5577">
            <v>1</v>
          </cell>
          <cell r="G5577" t="str">
            <v>75 cl x 12</v>
          </cell>
          <cell r="H5577" t="str">
            <v>S</v>
          </cell>
          <cell r="I5577" t="str">
            <v>Chile</v>
          </cell>
          <cell r="J5577" t="str">
            <v>Chile</v>
          </cell>
          <cell r="K5577" t="str">
            <v>Chile</v>
          </cell>
          <cell r="L5577" t="str">
            <v>Still Red</v>
          </cell>
          <cell r="M5577" t="str">
            <v>Price Fighter</v>
          </cell>
          <cell r="N5577">
            <v>14.507300000000001</v>
          </cell>
          <cell r="O5577">
            <v>32.0625</v>
          </cell>
        </row>
        <row r="5578">
          <cell r="B5578">
            <v>11072</v>
          </cell>
          <cell r="C5578" t="str">
            <v>BOLLINGER SPECIAL CUV 75X6</v>
          </cell>
          <cell r="D5578" t="str">
            <v>Bollinger Special Cuvée Brut NV</v>
          </cell>
          <cell r="E5578" t="str">
            <v>EA</v>
          </cell>
          <cell r="F5578">
            <v>6</v>
          </cell>
          <cell r="G5578" t="str">
            <v>75 cl x 6</v>
          </cell>
          <cell r="H5578" t="str">
            <v>S</v>
          </cell>
          <cell r="I5578" t="str">
            <v>France</v>
          </cell>
          <cell r="J5578" t="str">
            <v>France</v>
          </cell>
          <cell r="K5578" t="str">
            <v>Champagne</v>
          </cell>
          <cell r="L5578" t="str">
            <v>Champagne White</v>
          </cell>
          <cell r="M5578" t="str">
            <v>Better</v>
          </cell>
          <cell r="N5578">
            <v>34.061599999999999</v>
          </cell>
          <cell r="O5578">
            <v>2.6718999999999999</v>
          </cell>
        </row>
        <row r="5579">
          <cell r="B5579">
            <v>11073</v>
          </cell>
          <cell r="C5579" t="str">
            <v>BOLLINGER GRANDE ANE BRUT 75X6</v>
          </cell>
          <cell r="D5579" t="str">
            <v>Bollinger La Grande Année Brut</v>
          </cell>
          <cell r="E5579" t="str">
            <v>EA</v>
          </cell>
          <cell r="F5579">
            <v>6</v>
          </cell>
          <cell r="G5579" t="str">
            <v>75 cl x 6</v>
          </cell>
          <cell r="H5579" t="str">
            <v>S</v>
          </cell>
          <cell r="I5579" t="str">
            <v>France</v>
          </cell>
          <cell r="J5579" t="str">
            <v>France</v>
          </cell>
          <cell r="K5579" t="str">
            <v>Champagne</v>
          </cell>
          <cell r="L5579" t="str">
            <v>Champagne White</v>
          </cell>
          <cell r="M5579" t="str">
            <v>Fine Wine</v>
          </cell>
          <cell r="N5579">
            <v>99.582400000000007</v>
          </cell>
          <cell r="O5579">
            <v>2.6718999999999999</v>
          </cell>
        </row>
        <row r="5580">
          <cell r="B5580">
            <v>20527</v>
          </cell>
          <cell r="C5580" t="str">
            <v>FW BOLLINGR GRNDE ANE RSE 75X6</v>
          </cell>
          <cell r="D5580" t="str">
            <v>Bollinger La Grande Année Rosé</v>
          </cell>
          <cell r="E5580" t="str">
            <v>EA</v>
          </cell>
          <cell r="F5580">
            <v>6</v>
          </cell>
          <cell r="G5580" t="str">
            <v>75 cl x 6</v>
          </cell>
          <cell r="H5580" t="str">
            <v>S</v>
          </cell>
          <cell r="I5580" t="str">
            <v>France</v>
          </cell>
          <cell r="J5580" t="str">
            <v>France</v>
          </cell>
          <cell r="K5580" t="str">
            <v>Champagne</v>
          </cell>
          <cell r="L5580" t="str">
            <v>Sparkling Rose</v>
          </cell>
          <cell r="M5580" t="str">
            <v>Fine Wine</v>
          </cell>
          <cell r="N5580">
            <v>125.40309999999999</v>
          </cell>
          <cell r="O5580">
            <v>2.6718999999999999</v>
          </cell>
        </row>
        <row r="5581">
          <cell r="B5581">
            <v>21372</v>
          </cell>
          <cell r="C5581" t="str">
            <v>BOLLINGER ROSE BRUT 75X6</v>
          </cell>
          <cell r="D5581" t="str">
            <v>Bollinger Rosé Brut</v>
          </cell>
          <cell r="E5581" t="str">
            <v>EA</v>
          </cell>
          <cell r="F5581">
            <v>6</v>
          </cell>
          <cell r="G5581" t="str">
            <v>75 cl x 6</v>
          </cell>
          <cell r="H5581" t="str">
            <v>S</v>
          </cell>
          <cell r="I5581" t="str">
            <v>France</v>
          </cell>
          <cell r="J5581" t="str">
            <v>France</v>
          </cell>
          <cell r="K5581" t="str">
            <v>Champagne</v>
          </cell>
          <cell r="L5581" t="str">
            <v>Sparkling Rose</v>
          </cell>
          <cell r="M5581" t="str">
            <v>Best</v>
          </cell>
          <cell r="N5581">
            <v>39.631100000000004</v>
          </cell>
          <cell r="O5581">
            <v>2.6718999999999999</v>
          </cell>
        </row>
        <row r="5582">
          <cell r="B5582">
            <v>35454</v>
          </cell>
          <cell r="C5582" t="str">
            <v>FW BOLLINGER RD 75X6</v>
          </cell>
          <cell r="D5582" t="str">
            <v>Bollinger R.D. 2007</v>
          </cell>
          <cell r="E5582" t="str">
            <v>EA</v>
          </cell>
          <cell r="F5582">
            <v>6</v>
          </cell>
          <cell r="G5582" t="str">
            <v>75 cl x 6</v>
          </cell>
          <cell r="H5582" t="str">
            <v>S</v>
          </cell>
          <cell r="I5582" t="str">
            <v>France</v>
          </cell>
          <cell r="J5582" t="str">
            <v>France</v>
          </cell>
          <cell r="K5582" t="str">
            <v>Champagne</v>
          </cell>
          <cell r="M5582" t="str">
            <v>Fine Wine</v>
          </cell>
          <cell r="N5582">
            <v>90.877700000000004</v>
          </cell>
          <cell r="O5582">
            <v>2.6718999999999999</v>
          </cell>
        </row>
        <row r="5583">
          <cell r="B5583">
            <v>44923</v>
          </cell>
          <cell r="C5583" t="str">
            <v>FW BOLLINGER RD 08 75X6</v>
          </cell>
          <cell r="D5583" t="str">
            <v>Bollinger R.D. 2008</v>
          </cell>
          <cell r="E5583" t="str">
            <v>EA</v>
          </cell>
          <cell r="F5583">
            <v>6</v>
          </cell>
          <cell r="G5583" t="str">
            <v>75 cl x 6</v>
          </cell>
          <cell r="H5583" t="str">
            <v>S</v>
          </cell>
          <cell r="I5583" t="str">
            <v>France</v>
          </cell>
          <cell r="J5583" t="str">
            <v>France</v>
          </cell>
          <cell r="K5583" t="str">
            <v>Champagne</v>
          </cell>
          <cell r="M5583" t="str">
            <v>Fine Wine</v>
          </cell>
          <cell r="N5583">
            <v>190.26439999999999</v>
          </cell>
          <cell r="O5583">
            <v>2.6718999999999999</v>
          </cell>
        </row>
        <row r="5584">
          <cell r="B5584">
            <v>66376</v>
          </cell>
          <cell r="C5584" t="str">
            <v>BOLLINGER BRUT ROSE  75X6</v>
          </cell>
          <cell r="D5584" t="str">
            <v>Bollinger Brut Rosé NV</v>
          </cell>
          <cell r="E5584" t="str">
            <v>EA</v>
          </cell>
          <cell r="F5584">
            <v>6</v>
          </cell>
          <cell r="G5584" t="str">
            <v>75 cl x 6</v>
          </cell>
          <cell r="H5584" t="str">
            <v>U</v>
          </cell>
          <cell r="I5584" t="str">
            <v>France</v>
          </cell>
          <cell r="J5584" t="str">
            <v>France</v>
          </cell>
          <cell r="K5584" t="str">
            <v>Champagne</v>
          </cell>
          <cell r="M5584" t="str">
            <v>Best</v>
          </cell>
          <cell r="N5584">
            <v>31.598099999999999</v>
          </cell>
          <cell r="O5584">
            <v>2.6718999999999999</v>
          </cell>
        </row>
        <row r="5585">
          <cell r="B5585">
            <v>18545</v>
          </cell>
          <cell r="C5585" t="str">
            <v>BOLLINGER SPECIAL CUVEE 150X3</v>
          </cell>
          <cell r="D5585" t="str">
            <v>Bollinger Special Cuvée Brut</v>
          </cell>
          <cell r="E5585" t="str">
            <v>EA</v>
          </cell>
          <cell r="F5585">
            <v>3</v>
          </cell>
          <cell r="G5585" t="str">
            <v>1.5 lt x 3</v>
          </cell>
          <cell r="H5585" t="str">
            <v>S</v>
          </cell>
          <cell r="I5585" t="str">
            <v>France</v>
          </cell>
          <cell r="J5585" t="str">
            <v>France</v>
          </cell>
          <cell r="K5585" t="str">
            <v>Champagne</v>
          </cell>
          <cell r="M5585" t="str">
            <v>Better</v>
          </cell>
          <cell r="N5585">
            <v>75.072199999999995</v>
          </cell>
          <cell r="O5585">
            <v>5.3437999999999999</v>
          </cell>
        </row>
        <row r="5586">
          <cell r="B5586">
            <v>38396</v>
          </cell>
          <cell r="C5586" t="str">
            <v>BOLLINGER GRANDE ANE 150X3</v>
          </cell>
          <cell r="D5586" t="str">
            <v>Bollinger La Grande Année 2007</v>
          </cell>
          <cell r="E5586" t="str">
            <v>EA</v>
          </cell>
          <cell r="F5586">
            <v>3</v>
          </cell>
          <cell r="G5586" t="str">
            <v>150cl x 3</v>
          </cell>
          <cell r="H5586" t="str">
            <v>U</v>
          </cell>
          <cell r="I5586" t="str">
            <v>France</v>
          </cell>
          <cell r="J5586" t="str">
            <v>France</v>
          </cell>
          <cell r="K5586" t="str">
            <v>Champagne</v>
          </cell>
          <cell r="L5586" t="str">
            <v>Sparkling White</v>
          </cell>
          <cell r="M5586" t="str">
            <v>Best</v>
          </cell>
          <cell r="N5586">
            <v>191.11949999999999</v>
          </cell>
          <cell r="O5586">
            <v>5.3437999999999999</v>
          </cell>
        </row>
        <row r="5587">
          <cell r="B5587">
            <v>42369</v>
          </cell>
          <cell r="C5587" t="str">
            <v>ANGELO VEGLIO BAROLO 18 75X6</v>
          </cell>
          <cell r="D5587" t="str">
            <v>Angelo Veglio Barolo 2018</v>
          </cell>
          <cell r="E5587" t="str">
            <v>EA</v>
          </cell>
          <cell r="F5587">
            <v>6</v>
          </cell>
          <cell r="G5587" t="str">
            <v>75 cl x 6</v>
          </cell>
          <cell r="H5587" t="str">
            <v>U</v>
          </cell>
          <cell r="I5587" t="str">
            <v>Italy</v>
          </cell>
          <cell r="J5587" t="str">
            <v>Italy</v>
          </cell>
          <cell r="K5587" t="str">
            <v>Piemonte</v>
          </cell>
          <cell r="M5587" t="str">
            <v>Better</v>
          </cell>
          <cell r="N5587">
            <v>7.8453999999999997</v>
          </cell>
          <cell r="O5587">
            <v>2.6718999999999999</v>
          </cell>
        </row>
        <row r="5588">
          <cell r="B5588">
            <v>44204</v>
          </cell>
          <cell r="C5588" t="str">
            <v>ANGELO VEGLIO BAROLO 19 75X6</v>
          </cell>
          <cell r="D5588" t="str">
            <v>Angelo Veglio Barolo 2019</v>
          </cell>
          <cell r="E5588" t="str">
            <v>EA</v>
          </cell>
          <cell r="F5588">
            <v>6</v>
          </cell>
          <cell r="G5588" t="str">
            <v>75 cl x 6</v>
          </cell>
          <cell r="H5588" t="str">
            <v>S</v>
          </cell>
          <cell r="I5588" t="str">
            <v>Italy</v>
          </cell>
          <cell r="J5588" t="str">
            <v>Italy</v>
          </cell>
          <cell r="K5588" t="str">
            <v>Piemonte</v>
          </cell>
          <cell r="M5588" t="str">
            <v>Better</v>
          </cell>
          <cell r="N5588">
            <v>7.8453999999999997</v>
          </cell>
          <cell r="O5588">
            <v>2.6718999999999999</v>
          </cell>
        </row>
        <row r="5589">
          <cell r="B5589">
            <v>74722</v>
          </cell>
          <cell r="C5589" t="str">
            <v>ANGELO VEGLIO BAROLO 16 75X6</v>
          </cell>
          <cell r="D5589" t="str">
            <v>Angelo Veglio Barolo 2016</v>
          </cell>
          <cell r="E5589" t="str">
            <v>EA</v>
          </cell>
          <cell r="F5589">
            <v>6</v>
          </cell>
          <cell r="G5589" t="str">
            <v>75 cl x 6</v>
          </cell>
          <cell r="H5589" t="str">
            <v>U</v>
          </cell>
          <cell r="I5589" t="str">
            <v>Italy</v>
          </cell>
          <cell r="J5589" t="str">
            <v>Italy</v>
          </cell>
          <cell r="K5589" t="str">
            <v>Piemonte</v>
          </cell>
          <cell r="M5589" t="str">
            <v>Better</v>
          </cell>
          <cell r="N5589">
            <v>7.3353000000000002</v>
          </cell>
          <cell r="O5589">
            <v>2.6718999999999999</v>
          </cell>
        </row>
        <row r="5590">
          <cell r="B5590">
            <v>74715</v>
          </cell>
          <cell r="C5590" t="str">
            <v>RIPTIDE WHITE ZIN 19 75X6</v>
          </cell>
          <cell r="D5590" t="str">
            <v>Riptide White Zinfandel</v>
          </cell>
          <cell r="E5590" t="str">
            <v>EA</v>
          </cell>
          <cell r="F5590">
            <v>6</v>
          </cell>
          <cell r="G5590" t="str">
            <v>75 cl x 6</v>
          </cell>
          <cell r="H5590" t="str">
            <v>U</v>
          </cell>
          <cell r="I5590" t="str">
            <v>United States</v>
          </cell>
          <cell r="J5590" t="str">
            <v>USA</v>
          </cell>
          <cell r="K5590" t="str">
            <v>California</v>
          </cell>
          <cell r="M5590" t="str">
            <v>Price Fighter</v>
          </cell>
          <cell r="N5590">
            <v>1.4675</v>
          </cell>
          <cell r="O5590">
            <v>2.6718999999999999</v>
          </cell>
        </row>
        <row r="5591">
          <cell r="B5591">
            <v>75115</v>
          </cell>
          <cell r="C5591" t="str">
            <v>RIPTIDE WHITE ZIN 75X6</v>
          </cell>
          <cell r="D5591" t="str">
            <v>Riptide White Zinfandel</v>
          </cell>
          <cell r="E5591" t="str">
            <v>EA</v>
          </cell>
          <cell r="F5591">
            <v>6</v>
          </cell>
          <cell r="G5591" t="str">
            <v>75 cl x 6</v>
          </cell>
          <cell r="H5591" t="str">
            <v>U</v>
          </cell>
          <cell r="I5591" t="str">
            <v>United States</v>
          </cell>
          <cell r="J5591" t="str">
            <v>USA</v>
          </cell>
          <cell r="K5591" t="str">
            <v>California</v>
          </cell>
          <cell r="M5591" t="str">
            <v>Price Fighter</v>
          </cell>
          <cell r="N5591">
            <v>1.6921999999999999</v>
          </cell>
          <cell r="O5591">
            <v>2.2444000000000002</v>
          </cell>
        </row>
        <row r="5592">
          <cell r="B5592">
            <v>41859</v>
          </cell>
          <cell r="C5592" t="str">
            <v>TALENTI BRUNELLO PIERO 17 75X6</v>
          </cell>
          <cell r="D5592" t="str">
            <v>Talenti Brunello di Montalcino Piero 2017</v>
          </cell>
          <cell r="E5592" t="str">
            <v>EA</v>
          </cell>
          <cell r="F5592">
            <v>6</v>
          </cell>
          <cell r="G5592" t="str">
            <v>75 cl x 6</v>
          </cell>
          <cell r="H5592" t="str">
            <v>U</v>
          </cell>
          <cell r="I5592" t="str">
            <v>Italy</v>
          </cell>
          <cell r="J5592" t="str">
            <v>Italy</v>
          </cell>
          <cell r="K5592" t="str">
            <v>Toscana</v>
          </cell>
          <cell r="L5592" t="str">
            <v>Still Red</v>
          </cell>
          <cell r="M5592" t="str">
            <v>Best</v>
          </cell>
          <cell r="N5592">
            <v>48.670400000000001</v>
          </cell>
          <cell r="O5592">
            <v>2.6718999999999999</v>
          </cell>
        </row>
        <row r="5593">
          <cell r="B5593">
            <v>43986</v>
          </cell>
          <cell r="C5593" t="str">
            <v>FW TALENTI BRUNELLO PIE18 75X6</v>
          </cell>
          <cell r="D5593" t="str">
            <v>Talenti Brunello di Montalcino Piero 2018</v>
          </cell>
          <cell r="E5593" t="str">
            <v>EA</v>
          </cell>
          <cell r="F5593">
            <v>6</v>
          </cell>
          <cell r="G5593" t="str">
            <v>75 cl x 6</v>
          </cell>
          <cell r="H5593" t="str">
            <v>U</v>
          </cell>
          <cell r="I5593" t="str">
            <v>Italy</v>
          </cell>
          <cell r="J5593" t="str">
            <v>Italy</v>
          </cell>
          <cell r="K5593" t="str">
            <v>Toscana</v>
          </cell>
          <cell r="L5593" t="str">
            <v>Still Red</v>
          </cell>
          <cell r="M5593" t="str">
            <v>Best</v>
          </cell>
          <cell r="N5593">
            <v>48.697699999999998</v>
          </cell>
          <cell r="O5593">
            <v>2.6718999999999999</v>
          </cell>
        </row>
        <row r="5594">
          <cell r="B5594">
            <v>45337</v>
          </cell>
          <cell r="C5594" t="str">
            <v>TALENTI ROSSO DI MONTAL22 75X6</v>
          </cell>
          <cell r="D5594" t="str">
            <v>Talenti Rosso di Montalcino 2022</v>
          </cell>
          <cell r="E5594" t="str">
            <v>EA</v>
          </cell>
          <cell r="F5594">
            <v>6</v>
          </cell>
          <cell r="G5594" t="str">
            <v>75 cl x 6</v>
          </cell>
          <cell r="H5594" t="str">
            <v>S</v>
          </cell>
          <cell r="I5594" t="str">
            <v>Italy</v>
          </cell>
          <cell r="J5594" t="str">
            <v>Italy</v>
          </cell>
          <cell r="K5594" t="str">
            <v>Toscana</v>
          </cell>
          <cell r="M5594" t="str">
            <v>Better</v>
          </cell>
          <cell r="N5594">
            <v>7.4695999999999998</v>
          </cell>
          <cell r="O5594">
            <v>3.2063000000000001</v>
          </cell>
        </row>
        <row r="5595">
          <cell r="B5595">
            <v>46251</v>
          </cell>
          <cell r="C5595" t="str">
            <v>FW TALENTI BRUNELLO PIE19 75X6</v>
          </cell>
          <cell r="D5595" t="str">
            <v>Talenti Brunello di Montalcino Piero 2019</v>
          </cell>
          <cell r="E5595" t="str">
            <v>EA</v>
          </cell>
          <cell r="F5595">
            <v>6</v>
          </cell>
          <cell r="G5595" t="str">
            <v>75 cl x 6</v>
          </cell>
          <cell r="H5595" t="str">
            <v>S</v>
          </cell>
          <cell r="I5595" t="str">
            <v>Italy</v>
          </cell>
          <cell r="J5595" t="str">
            <v>Italy</v>
          </cell>
          <cell r="K5595" t="str">
            <v>Toscana</v>
          </cell>
          <cell r="L5595" t="str">
            <v>Still Red</v>
          </cell>
          <cell r="M5595" t="str">
            <v>Fine Wine</v>
          </cell>
          <cell r="N5595">
            <v>53.250500000000002</v>
          </cell>
          <cell r="O5595">
            <v>3.2063000000000001</v>
          </cell>
        </row>
        <row r="5596">
          <cell r="B5596">
            <v>74975</v>
          </cell>
          <cell r="C5596" t="str">
            <v>FW TALENTI BRUNELL PIER16 75X6</v>
          </cell>
          <cell r="D5596" t="str">
            <v>Talenti Brunello di Montalcino Piero 2016</v>
          </cell>
          <cell r="E5596" t="str">
            <v>EA</v>
          </cell>
          <cell r="F5596">
            <v>6</v>
          </cell>
          <cell r="G5596" t="str">
            <v>75 cl x 6</v>
          </cell>
          <cell r="H5596" t="str">
            <v>U</v>
          </cell>
          <cell r="I5596" t="str">
            <v>Italy</v>
          </cell>
          <cell r="J5596" t="str">
            <v>Italy</v>
          </cell>
          <cell r="K5596" t="str">
            <v>Toscana</v>
          </cell>
          <cell r="L5596" t="str">
            <v>Still Red</v>
          </cell>
          <cell r="M5596" t="str">
            <v>Fine Wine</v>
          </cell>
          <cell r="N5596">
            <v>42.951000000000001</v>
          </cell>
          <cell r="O5596">
            <v>3.2063000000000001</v>
          </cell>
        </row>
        <row r="5597">
          <cell r="B5597">
            <v>74981</v>
          </cell>
          <cell r="C5597" t="str">
            <v>TALENTI BRUNELLO PIAN 15 75X6</v>
          </cell>
          <cell r="D5597" t="str">
            <v>Talenti Brunello di Montalcino Riserva Pian di Conte 2015</v>
          </cell>
          <cell r="E5597" t="str">
            <v>EA</v>
          </cell>
          <cell r="F5597">
            <v>6</v>
          </cell>
          <cell r="G5597" t="str">
            <v>75 cl x 6</v>
          </cell>
          <cell r="H5597" t="str">
            <v>U</v>
          </cell>
          <cell r="I5597" t="str">
            <v>Italy</v>
          </cell>
          <cell r="J5597" t="str">
            <v>Italy</v>
          </cell>
          <cell r="K5597" t="str">
            <v>Toscana</v>
          </cell>
          <cell r="L5597" t="str">
            <v>Still Red</v>
          </cell>
          <cell r="M5597" t="str">
            <v>Limited Allocation</v>
          </cell>
          <cell r="N5597">
            <v>28.145600000000002</v>
          </cell>
          <cell r="O5597">
            <v>3.2063000000000001</v>
          </cell>
        </row>
        <row r="5598">
          <cell r="B5598">
            <v>4179513</v>
          </cell>
          <cell r="C5598" t="str">
            <v>TALENTI BRUNELLO 13 75X6</v>
          </cell>
          <cell r="D5598" t="str">
            <v>Talenti Brunello di Montalcino 2013</v>
          </cell>
          <cell r="E5598" t="str">
            <v>EA</v>
          </cell>
          <cell r="F5598">
            <v>6</v>
          </cell>
          <cell r="G5598" t="str">
            <v>75 cl x 6</v>
          </cell>
          <cell r="H5598" t="str">
            <v>U</v>
          </cell>
          <cell r="I5598" t="str">
            <v>Italy</v>
          </cell>
          <cell r="J5598" t="str">
            <v>Italy</v>
          </cell>
          <cell r="K5598" t="str">
            <v>Toscana</v>
          </cell>
          <cell r="M5598" t="str">
            <v>Best</v>
          </cell>
          <cell r="N5598">
            <v>17.145</v>
          </cell>
          <cell r="O5598">
            <v>2.6718999999999999</v>
          </cell>
        </row>
        <row r="5599">
          <cell r="B5599">
            <v>4179514</v>
          </cell>
          <cell r="C5599" t="str">
            <v>TALENTI BRUNELLO 14 75X6</v>
          </cell>
          <cell r="D5599" t="str">
            <v>Talenti Brunello di Montalcino 2014</v>
          </cell>
          <cell r="E5599" t="str">
            <v>EA</v>
          </cell>
          <cell r="F5599">
            <v>6</v>
          </cell>
          <cell r="G5599" t="str">
            <v>75 cl x 6</v>
          </cell>
          <cell r="H5599" t="str">
            <v>U</v>
          </cell>
          <cell r="I5599" t="str">
            <v>Italy</v>
          </cell>
          <cell r="J5599" t="str">
            <v>Italy</v>
          </cell>
          <cell r="K5599" t="str">
            <v>Toscana</v>
          </cell>
          <cell r="M5599" t="str">
            <v>Best</v>
          </cell>
          <cell r="N5599">
            <v>17.145</v>
          </cell>
          <cell r="O5599">
            <v>2.6718999999999999</v>
          </cell>
        </row>
        <row r="5600">
          <cell r="B5600">
            <v>4179516</v>
          </cell>
          <cell r="C5600" t="str">
            <v>TALENTI BRUNELLO 16 75X6</v>
          </cell>
          <cell r="D5600" t="str">
            <v>Talenti Brunello di Montalcino 2016</v>
          </cell>
          <cell r="E5600" t="str">
            <v>EA</v>
          </cell>
          <cell r="F5600">
            <v>6</v>
          </cell>
          <cell r="G5600" t="str">
            <v>75 cl x 6</v>
          </cell>
          <cell r="H5600" t="str">
            <v>U</v>
          </cell>
          <cell r="I5600" t="str">
            <v>Italy</v>
          </cell>
          <cell r="J5600" t="str">
            <v>Italy</v>
          </cell>
          <cell r="K5600" t="str">
            <v>Toscana</v>
          </cell>
          <cell r="M5600" t="str">
            <v>Best</v>
          </cell>
          <cell r="N5600">
            <v>17.146899999999999</v>
          </cell>
          <cell r="O5600">
            <v>2.6718999999999999</v>
          </cell>
        </row>
        <row r="5601">
          <cell r="B5601">
            <v>4179517</v>
          </cell>
          <cell r="C5601" t="str">
            <v>TALENTI BRUNELLO 17 75X6</v>
          </cell>
          <cell r="D5601" t="str">
            <v>Talenti Brunello di Montalcino 2017</v>
          </cell>
          <cell r="E5601" t="str">
            <v>EA</v>
          </cell>
          <cell r="F5601">
            <v>6</v>
          </cell>
          <cell r="G5601" t="str">
            <v>75 cl x 6</v>
          </cell>
          <cell r="H5601" t="str">
            <v>U</v>
          </cell>
          <cell r="I5601" t="str">
            <v>Italy</v>
          </cell>
          <cell r="J5601" t="str">
            <v>Italy</v>
          </cell>
          <cell r="K5601" t="str">
            <v>Toscana</v>
          </cell>
          <cell r="M5601" t="str">
            <v>Best</v>
          </cell>
          <cell r="N5601">
            <v>19.722999999999999</v>
          </cell>
          <cell r="O5601">
            <v>3.2063000000000001</v>
          </cell>
        </row>
        <row r="5602">
          <cell r="B5602">
            <v>4179518</v>
          </cell>
          <cell r="C5602" t="str">
            <v>TALENTI BRUNELLO 18 75X6</v>
          </cell>
          <cell r="D5602" t="str">
            <v>Talenti Brunello di Montalcino 2018</v>
          </cell>
          <cell r="E5602" t="str">
            <v>EA</v>
          </cell>
          <cell r="F5602">
            <v>6</v>
          </cell>
          <cell r="G5602" t="str">
            <v>75 cl x 6</v>
          </cell>
          <cell r="H5602" t="str">
            <v>U</v>
          </cell>
          <cell r="I5602" t="str">
            <v>Italy</v>
          </cell>
          <cell r="J5602" t="str">
            <v>Italy</v>
          </cell>
          <cell r="K5602" t="str">
            <v>50w</v>
          </cell>
          <cell r="M5602" t="str">
            <v>Best</v>
          </cell>
          <cell r="N5602">
            <v>19.750299999999999</v>
          </cell>
          <cell r="O5602">
            <v>2.6718999999999999</v>
          </cell>
        </row>
        <row r="5603">
          <cell r="B5603">
            <v>4179519</v>
          </cell>
          <cell r="C5603" t="str">
            <v>TALENTI BRUNELLO 19 75X6</v>
          </cell>
          <cell r="D5603" t="str">
            <v>Talenti Brunello di Montalcino 2019</v>
          </cell>
          <cell r="E5603" t="str">
            <v>EA</v>
          </cell>
          <cell r="F5603">
            <v>6</v>
          </cell>
          <cell r="G5603" t="str">
            <v>75 cl x 6</v>
          </cell>
          <cell r="H5603" t="str">
            <v>S</v>
          </cell>
          <cell r="I5603" t="str">
            <v>Italy</v>
          </cell>
          <cell r="J5603" t="str">
            <v>Italy</v>
          </cell>
          <cell r="K5603" t="str">
            <v>Toscana</v>
          </cell>
          <cell r="M5603" t="str">
            <v>Best</v>
          </cell>
          <cell r="N5603">
            <v>21.5715</v>
          </cell>
          <cell r="O5603">
            <v>2.6718999999999999</v>
          </cell>
        </row>
        <row r="5604">
          <cell r="B5604">
            <v>4179613</v>
          </cell>
          <cell r="C5604" t="str">
            <v>TALENTI BRUNELLO RIS 13 75X6</v>
          </cell>
          <cell r="D5604" t="str">
            <v>Brunello di Montalcino Riserva Talenti 2013</v>
          </cell>
          <cell r="E5604" t="str">
            <v>EA</v>
          </cell>
          <cell r="F5604">
            <v>6</v>
          </cell>
          <cell r="G5604" t="str">
            <v>75 cl x 6</v>
          </cell>
          <cell r="H5604" t="str">
            <v>U</v>
          </cell>
          <cell r="I5604" t="str">
            <v>Italy</v>
          </cell>
          <cell r="J5604" t="str">
            <v>Italy</v>
          </cell>
          <cell r="K5604" t="str">
            <v>Toscana</v>
          </cell>
          <cell r="M5604" t="str">
            <v>Best</v>
          </cell>
          <cell r="N5604">
            <v>28.146899999999999</v>
          </cell>
          <cell r="O5604">
            <v>2.6718999999999999</v>
          </cell>
        </row>
        <row r="5605">
          <cell r="B5605">
            <v>4179615</v>
          </cell>
          <cell r="C5605" t="str">
            <v>TALENTI BRUNELLO RIS 15 75X6</v>
          </cell>
          <cell r="D5605" t="str">
            <v>Talenti Brunello di Montalcino Riserva Pian di Conte 2015</v>
          </cell>
          <cell r="E5605" t="str">
            <v>EA</v>
          </cell>
          <cell r="F5605">
            <v>6</v>
          </cell>
          <cell r="G5605" t="str">
            <v>75 cl x 6</v>
          </cell>
          <cell r="H5605" t="str">
            <v>U</v>
          </cell>
          <cell r="I5605" t="str">
            <v>Italy</v>
          </cell>
          <cell r="J5605" t="str">
            <v>Italy</v>
          </cell>
          <cell r="K5605" t="str">
            <v>Toscana</v>
          </cell>
          <cell r="M5605" t="str">
            <v>Best</v>
          </cell>
          <cell r="N5605">
            <v>28.146899999999999</v>
          </cell>
          <cell r="O5605">
            <v>2.6718999999999999</v>
          </cell>
        </row>
        <row r="5606">
          <cell r="B5606">
            <v>4179616</v>
          </cell>
          <cell r="C5606" t="str">
            <v>FW TALENTI BRUNELLO RIS16 75X6</v>
          </cell>
          <cell r="D5606" t="str">
            <v>FW TALENTI BRUNELLO RIS 16 75X6</v>
          </cell>
          <cell r="E5606" t="str">
            <v>EA</v>
          </cell>
          <cell r="F5606">
            <v>6</v>
          </cell>
          <cell r="G5606" t="str">
            <v>75 cl x 6</v>
          </cell>
          <cell r="H5606" t="str">
            <v>S</v>
          </cell>
          <cell r="I5606" t="str">
            <v>Italy</v>
          </cell>
          <cell r="J5606" t="str">
            <v>Italy</v>
          </cell>
          <cell r="K5606" t="str">
            <v>Toscana</v>
          </cell>
          <cell r="M5606" t="str">
            <v>Fine Wine</v>
          </cell>
          <cell r="N5606">
            <v>30.276700000000002</v>
          </cell>
          <cell r="O5606">
            <v>3.2063000000000001</v>
          </cell>
        </row>
        <row r="5607">
          <cell r="B5607">
            <v>7536718</v>
          </cell>
          <cell r="C5607" t="str">
            <v>TALENTI ROSSO DI MONTAL18 75X6</v>
          </cell>
          <cell r="D5607" t="str">
            <v>Talenti Rosso di Montalcino 2018</v>
          </cell>
          <cell r="E5607" t="str">
            <v>EA</v>
          </cell>
          <cell r="F5607">
            <v>6</v>
          </cell>
          <cell r="G5607" t="str">
            <v>75 cl x 6</v>
          </cell>
          <cell r="H5607" t="str">
            <v>U</v>
          </cell>
          <cell r="I5607" t="str">
            <v>Italy</v>
          </cell>
          <cell r="J5607" t="str">
            <v>Italy</v>
          </cell>
          <cell r="K5607" t="str">
            <v>Toscana</v>
          </cell>
          <cell r="M5607" t="str">
            <v>Better</v>
          </cell>
          <cell r="N5607">
            <v>5.9711999999999996</v>
          </cell>
          <cell r="O5607">
            <v>2.6718999999999999</v>
          </cell>
        </row>
        <row r="5608">
          <cell r="B5608">
            <v>7536721</v>
          </cell>
          <cell r="C5608" t="str">
            <v>TALENTI ROSSO DI MONTAL21 75X6</v>
          </cell>
          <cell r="D5608" t="str">
            <v>Talenti Rosso di Montalcino 2021</v>
          </cell>
          <cell r="E5608" t="str">
            <v>EA</v>
          </cell>
          <cell r="F5608">
            <v>6</v>
          </cell>
          <cell r="G5608" t="str">
            <v>75 cl x 6</v>
          </cell>
          <cell r="H5608" t="str">
            <v>U</v>
          </cell>
          <cell r="I5608" t="str">
            <v>Italy</v>
          </cell>
          <cell r="J5608" t="str">
            <v>Italy</v>
          </cell>
          <cell r="K5608" t="str">
            <v>Toscana</v>
          </cell>
          <cell r="M5608" t="str">
            <v>Better</v>
          </cell>
          <cell r="N5608">
            <v>7.0309999999999997</v>
          </cell>
          <cell r="O5608">
            <v>2.6718999999999999</v>
          </cell>
        </row>
        <row r="5609">
          <cell r="B5609">
            <v>41858</v>
          </cell>
          <cell r="C5609" t="str">
            <v>TALENTI BRUNELLO 17 1.5LX1</v>
          </cell>
          <cell r="D5609" t="str">
            <v>Talenti Brunello di Montalcino 2017</v>
          </cell>
          <cell r="E5609" t="str">
            <v>EA</v>
          </cell>
          <cell r="F5609">
            <v>1</v>
          </cell>
          <cell r="G5609" t="str">
            <v>150cl x 1</v>
          </cell>
          <cell r="H5609" t="str">
            <v>U</v>
          </cell>
          <cell r="I5609" t="str">
            <v>Italy</v>
          </cell>
          <cell r="J5609" t="str">
            <v>Italy</v>
          </cell>
          <cell r="K5609" t="str">
            <v>Toscana</v>
          </cell>
          <cell r="L5609" t="str">
            <v>Still Red</v>
          </cell>
          <cell r="M5609" t="str">
            <v>Limited Allocation</v>
          </cell>
          <cell r="N5609">
            <v>35.43</v>
          </cell>
          <cell r="O5609">
            <v>5.3437999999999999</v>
          </cell>
        </row>
        <row r="5610">
          <cell r="B5610">
            <v>41860</v>
          </cell>
          <cell r="C5610" t="str">
            <v>FW TALENTI BRUNE PIERO 17 1.5L</v>
          </cell>
          <cell r="D5610" t="str">
            <v>Talenti Brunello di Montalcino Piero 2017</v>
          </cell>
          <cell r="E5610" t="str">
            <v>EA</v>
          </cell>
          <cell r="F5610">
            <v>1</v>
          </cell>
          <cell r="G5610" t="str">
            <v>150cl x 1</v>
          </cell>
          <cell r="H5610" t="str">
            <v>S</v>
          </cell>
          <cell r="I5610" t="str">
            <v>Italy</v>
          </cell>
          <cell r="J5610" t="str">
            <v>Italy</v>
          </cell>
          <cell r="K5610" t="str">
            <v>Toscana</v>
          </cell>
          <cell r="L5610" t="str">
            <v>Still Red</v>
          </cell>
          <cell r="M5610" t="str">
            <v>Limited Allocation</v>
          </cell>
          <cell r="N5610">
            <v>106.8587</v>
          </cell>
          <cell r="O5610">
            <v>5.3437999999999999</v>
          </cell>
        </row>
        <row r="5611">
          <cell r="B5611">
            <v>42862</v>
          </cell>
          <cell r="C5611" t="str">
            <v>TALENTI BRUNELLO 17 1.5LX1</v>
          </cell>
          <cell r="D5611" t="str">
            <v>Talenti Brunello di Montalcino 2017</v>
          </cell>
          <cell r="E5611" t="str">
            <v>EA</v>
          </cell>
          <cell r="F5611">
            <v>1</v>
          </cell>
          <cell r="G5611" t="str">
            <v>150cl x 1</v>
          </cell>
          <cell r="H5611" t="str">
            <v>U</v>
          </cell>
          <cell r="I5611" t="str">
            <v>Italy</v>
          </cell>
          <cell r="J5611" t="str">
            <v>Italy</v>
          </cell>
          <cell r="K5611" t="str">
            <v>Toscana</v>
          </cell>
          <cell r="L5611" t="str">
            <v>Still Red</v>
          </cell>
          <cell r="M5611" t="str">
            <v>Best</v>
          </cell>
          <cell r="N5611">
            <v>40.027299999999997</v>
          </cell>
          <cell r="O5611">
            <v>6.4124999999999996</v>
          </cell>
        </row>
        <row r="5612">
          <cell r="B5612">
            <v>42863</v>
          </cell>
          <cell r="C5612" t="str">
            <v>FW TALENTI BRUNE PIERO 17 1.5L</v>
          </cell>
          <cell r="D5612" t="str">
            <v>Talenti Brunello di Montalcino Piero 2017</v>
          </cell>
          <cell r="E5612" t="str">
            <v>EA</v>
          </cell>
          <cell r="F5612">
            <v>1</v>
          </cell>
          <cell r="G5612" t="str">
            <v>150cl x 1</v>
          </cell>
          <cell r="H5612" t="str">
            <v>S</v>
          </cell>
          <cell r="I5612" t="str">
            <v>Italy</v>
          </cell>
          <cell r="J5612" t="str">
            <v>Italy</v>
          </cell>
          <cell r="K5612" t="str">
            <v>Toscana</v>
          </cell>
          <cell r="L5612" t="str">
            <v>Still Red</v>
          </cell>
          <cell r="M5612" t="str">
            <v>Limited Allocation</v>
          </cell>
          <cell r="N5612">
            <v>106.8587</v>
          </cell>
          <cell r="O5612">
            <v>5.3437999999999999</v>
          </cell>
        </row>
        <row r="5613">
          <cell r="B5613">
            <v>43080</v>
          </cell>
          <cell r="C5613" t="str">
            <v>FW TALENTI BRUNEL PIAN16 150X1</v>
          </cell>
          <cell r="D5613" t="str">
            <v>Talenti Brunello di Montalcino Riserva Pian di Conte 2016</v>
          </cell>
          <cell r="E5613" t="str">
            <v>EA</v>
          </cell>
          <cell r="F5613">
            <v>1</v>
          </cell>
          <cell r="G5613" t="str">
            <v>150cl x 1</v>
          </cell>
          <cell r="H5613" t="str">
            <v>U</v>
          </cell>
          <cell r="I5613" t="str">
            <v>Italy</v>
          </cell>
          <cell r="J5613" t="str">
            <v>Italy</v>
          </cell>
          <cell r="K5613" t="str">
            <v>Toscana</v>
          </cell>
          <cell r="L5613" t="str">
            <v>Still Red</v>
          </cell>
          <cell r="M5613" t="str">
            <v>Fine Wine</v>
          </cell>
          <cell r="N5613">
            <v>61.244599999999998</v>
          </cell>
          <cell r="O5613">
            <v>6.4124999999999996</v>
          </cell>
        </row>
        <row r="5614">
          <cell r="B5614">
            <v>43987</v>
          </cell>
          <cell r="C5614" t="str">
            <v>TALENTI BRUNELLO 18 1.5LX1</v>
          </cell>
          <cell r="D5614" t="str">
            <v>Talenti Brunello di Montalcino 2018</v>
          </cell>
          <cell r="E5614" t="str">
            <v>EA</v>
          </cell>
          <cell r="F5614">
            <v>1</v>
          </cell>
          <cell r="G5614" t="str">
            <v>150cl x 1</v>
          </cell>
          <cell r="H5614" t="str">
            <v>S</v>
          </cell>
          <cell r="I5614" t="str">
            <v>Italy</v>
          </cell>
          <cell r="J5614" t="str">
            <v>Italy</v>
          </cell>
          <cell r="K5614" t="str">
            <v>50w</v>
          </cell>
          <cell r="L5614" t="str">
            <v>sr</v>
          </cell>
          <cell r="M5614" t="str">
            <v>Best</v>
          </cell>
          <cell r="N5614">
            <v>38.994599999999998</v>
          </cell>
          <cell r="O5614">
            <v>5.3437999999999999</v>
          </cell>
        </row>
        <row r="5615">
          <cell r="B5615">
            <v>74980</v>
          </cell>
          <cell r="C5615" t="str">
            <v>FW TALENTI BRUNE PIAN 15 150X1</v>
          </cell>
          <cell r="D5615" t="str">
            <v>Talenti Brunello di Montalcino Riserva Pian di Conte 2015</v>
          </cell>
          <cell r="E5615" t="str">
            <v>EA</v>
          </cell>
          <cell r="F5615">
            <v>1</v>
          </cell>
          <cell r="G5615" t="str">
            <v>150cl x 1</v>
          </cell>
          <cell r="H5615" t="str">
            <v>U</v>
          </cell>
          <cell r="I5615" t="str">
            <v>Italy</v>
          </cell>
          <cell r="J5615" t="str">
            <v>Italy</v>
          </cell>
          <cell r="K5615" t="str">
            <v>Toscana</v>
          </cell>
          <cell r="L5615" t="str">
            <v>Still Red</v>
          </cell>
          <cell r="M5615" t="str">
            <v>Limited Allocation</v>
          </cell>
          <cell r="N5615">
            <v>59.394100000000002</v>
          </cell>
          <cell r="O5615">
            <v>5.3437999999999999</v>
          </cell>
        </row>
        <row r="5616">
          <cell r="B5616">
            <v>74982</v>
          </cell>
          <cell r="C5616" t="str">
            <v>TALENTI BRUNELLO PIERO 16 1.5L</v>
          </cell>
          <cell r="D5616" t="str">
            <v>Talenti Brunello di Montalcino Piero 2016</v>
          </cell>
          <cell r="E5616" t="str">
            <v>EA</v>
          </cell>
          <cell r="F5616">
            <v>1</v>
          </cell>
          <cell r="G5616" t="str">
            <v>150cl x 1</v>
          </cell>
          <cell r="H5616" t="str">
            <v>U</v>
          </cell>
          <cell r="I5616" t="str">
            <v>Italy</v>
          </cell>
          <cell r="J5616" t="str">
            <v>Italy</v>
          </cell>
          <cell r="K5616" t="str">
            <v>Toscana</v>
          </cell>
          <cell r="L5616" t="str">
            <v>Still Red</v>
          </cell>
          <cell r="M5616" t="str">
            <v>Limited Allocation</v>
          </cell>
          <cell r="N5616">
            <v>94.9285</v>
          </cell>
          <cell r="O5616">
            <v>5.3437999999999999</v>
          </cell>
        </row>
        <row r="5617">
          <cell r="B5617">
            <v>74983</v>
          </cell>
          <cell r="C5617" t="str">
            <v>TALENTI BRUNELLO 16 1.5LX1</v>
          </cell>
          <cell r="D5617" t="str">
            <v>Talenti Brunello di Montalcino 2016</v>
          </cell>
          <cell r="E5617" t="str">
            <v>EA</v>
          </cell>
          <cell r="F5617">
            <v>1</v>
          </cell>
          <cell r="G5617" t="str">
            <v>150cl x 1</v>
          </cell>
          <cell r="H5617" t="str">
            <v>U</v>
          </cell>
          <cell r="I5617" t="str">
            <v>Italy</v>
          </cell>
          <cell r="J5617" t="str">
            <v>Italy</v>
          </cell>
          <cell r="K5617" t="str">
            <v>Toscana</v>
          </cell>
          <cell r="L5617" t="str">
            <v>Still Red</v>
          </cell>
          <cell r="M5617" t="str">
            <v>Limited Allocation</v>
          </cell>
          <cell r="N5617">
            <v>37.979900000000001</v>
          </cell>
          <cell r="O5617">
            <v>5.3437999999999999</v>
          </cell>
        </row>
        <row r="5618">
          <cell r="B5618">
            <v>73973</v>
          </cell>
          <cell r="C5618" t="str">
            <v>FAIRFIELDS SAUV BLANC 19 75X6</v>
          </cell>
          <cell r="D5618" t="str">
            <v>Fairfields Sauvignon Blanc 2019</v>
          </cell>
          <cell r="E5618" t="str">
            <v>EA</v>
          </cell>
          <cell r="F5618">
            <v>6</v>
          </cell>
          <cell r="G5618" t="str">
            <v>75 cl x 6</v>
          </cell>
          <cell r="H5618" t="str">
            <v>U</v>
          </cell>
          <cell r="I5618" t="str">
            <v>New Zealand</v>
          </cell>
          <cell r="J5618" t="str">
            <v>New Zealand</v>
          </cell>
          <cell r="K5618" t="str">
            <v>Marlborough</v>
          </cell>
          <cell r="M5618" t="str">
            <v>Good</v>
          </cell>
          <cell r="N5618">
            <v>2.3607999999999998</v>
          </cell>
          <cell r="O5618">
            <v>2.6718999999999999</v>
          </cell>
        </row>
        <row r="5619">
          <cell r="B5619">
            <v>75286</v>
          </cell>
          <cell r="C5619" t="str">
            <v>FAIRFIELDS SAUV BLANC 75X6</v>
          </cell>
          <cell r="D5619" t="str">
            <v>Fairfields Sauvignon Blanc</v>
          </cell>
          <cell r="E5619" t="str">
            <v>EA</v>
          </cell>
          <cell r="F5619">
            <v>6</v>
          </cell>
          <cell r="G5619" t="str">
            <v>75 cl x 6</v>
          </cell>
          <cell r="H5619" t="str">
            <v>S</v>
          </cell>
          <cell r="I5619" t="str">
            <v>New Zealand</v>
          </cell>
          <cell r="J5619" t="str">
            <v>New Zealand</v>
          </cell>
          <cell r="K5619" t="str">
            <v>Marlborough</v>
          </cell>
          <cell r="M5619" t="str">
            <v>Good</v>
          </cell>
          <cell r="N5619">
            <v>3.2658</v>
          </cell>
          <cell r="O5619">
            <v>2.6718999999999999</v>
          </cell>
        </row>
        <row r="5620">
          <cell r="B5620">
            <v>42580</v>
          </cell>
          <cell r="C5620" t="str">
            <v>BASTIANICH SAUV BLANC 75X6</v>
          </cell>
          <cell r="D5620" t="str">
            <v>Bastianich Vini Orsone Sauvignon Blanc</v>
          </cell>
          <cell r="E5620" t="str">
            <v>EA</v>
          </cell>
          <cell r="F5620">
            <v>6</v>
          </cell>
          <cell r="G5620" t="str">
            <v>75 cl x 6</v>
          </cell>
          <cell r="H5620" t="str">
            <v>S</v>
          </cell>
          <cell r="I5620" t="str">
            <v>Italy</v>
          </cell>
          <cell r="J5620" t="str">
            <v>Italy</v>
          </cell>
          <cell r="K5620" t="str">
            <v>Friuli-Venezia Giulia</v>
          </cell>
          <cell r="M5620" t="str">
            <v>Better</v>
          </cell>
          <cell r="N5620">
            <v>5.1889000000000003</v>
          </cell>
          <cell r="O5620">
            <v>2.6718999999999999</v>
          </cell>
        </row>
        <row r="5621">
          <cell r="B5621">
            <v>72726</v>
          </cell>
          <cell r="C5621" t="str">
            <v>BASTIANICH SAUV BLANC 18 75X6</v>
          </cell>
          <cell r="D5621" t="str">
            <v>Bastianich Vini Orsone Sauvignon Blanc 2018</v>
          </cell>
          <cell r="E5621" t="str">
            <v>EA</v>
          </cell>
          <cell r="F5621">
            <v>6</v>
          </cell>
          <cell r="G5621" t="str">
            <v>75 cl x 6</v>
          </cell>
          <cell r="H5621" t="str">
            <v>U</v>
          </cell>
          <cell r="I5621" t="str">
            <v>Italy</v>
          </cell>
          <cell r="J5621" t="str">
            <v>Italy</v>
          </cell>
          <cell r="K5621" t="str">
            <v>Friuli-Venezia Giulia</v>
          </cell>
          <cell r="M5621" t="str">
            <v>Better</v>
          </cell>
          <cell r="N5621">
            <v>5.0937999999999999</v>
          </cell>
          <cell r="O5621">
            <v>2.6718999999999999</v>
          </cell>
        </row>
        <row r="5622">
          <cell r="B5622">
            <v>72727</v>
          </cell>
          <cell r="C5622" t="str">
            <v>BASTIANICH RIBOLLA GIAL18 75X6</v>
          </cell>
          <cell r="D5622" t="str">
            <v>Bastianich Vini Orsone Ribolla Gialla 2018</v>
          </cell>
          <cell r="E5622" t="str">
            <v>EA</v>
          </cell>
          <cell r="F5622">
            <v>6</v>
          </cell>
          <cell r="G5622" t="str">
            <v>75 cl x 6</v>
          </cell>
          <cell r="H5622" t="str">
            <v>U</v>
          </cell>
          <cell r="I5622" t="str">
            <v>Italy</v>
          </cell>
          <cell r="J5622" t="str">
            <v>Italy</v>
          </cell>
          <cell r="K5622" t="str">
            <v>Friuli-Venezia Giulia</v>
          </cell>
          <cell r="M5622" t="str">
            <v>Better</v>
          </cell>
          <cell r="N5622">
            <v>5.0917000000000003</v>
          </cell>
          <cell r="O5622">
            <v>2.6718999999999999</v>
          </cell>
        </row>
        <row r="5623">
          <cell r="B5623">
            <v>74350</v>
          </cell>
          <cell r="C5623" t="str">
            <v>BASTIANICH SAUV BLANC 75X6</v>
          </cell>
          <cell r="D5623" t="str">
            <v>Bastianich Vini Orsone Sauvignon Blanc</v>
          </cell>
          <cell r="E5623" t="str">
            <v>EA</v>
          </cell>
          <cell r="F5623">
            <v>6</v>
          </cell>
          <cell r="G5623" t="str">
            <v>75 cl x 6</v>
          </cell>
          <cell r="H5623" t="str">
            <v>U</v>
          </cell>
          <cell r="I5623" t="str">
            <v>Italy</v>
          </cell>
          <cell r="J5623" t="str">
            <v>Italy</v>
          </cell>
          <cell r="K5623" t="str">
            <v>Friuli-Venezia Giulia</v>
          </cell>
          <cell r="M5623" t="str">
            <v>Better</v>
          </cell>
          <cell r="N5623">
            <v>4.9297000000000004</v>
          </cell>
          <cell r="O5623">
            <v>2.6718999999999999</v>
          </cell>
        </row>
        <row r="5624">
          <cell r="B5624">
            <v>74723</v>
          </cell>
          <cell r="C5624" t="str">
            <v>BASTIANICH VESPA ROSSO 75X6</v>
          </cell>
          <cell r="D5624" t="str">
            <v>Bastianich Vespa Rosso</v>
          </cell>
          <cell r="E5624" t="str">
            <v>EA</v>
          </cell>
          <cell r="F5624">
            <v>6</v>
          </cell>
          <cell r="G5624" t="str">
            <v>75 cl x 6</v>
          </cell>
          <cell r="H5624" t="str">
            <v>S</v>
          </cell>
          <cell r="I5624" t="str">
            <v>Italy</v>
          </cell>
          <cell r="J5624" t="str">
            <v>Italy</v>
          </cell>
          <cell r="K5624" t="str">
            <v>Friuli-Venezia Giulia</v>
          </cell>
          <cell r="M5624" t="str">
            <v>Best</v>
          </cell>
          <cell r="N5624">
            <v>10.978400000000001</v>
          </cell>
          <cell r="O5624">
            <v>2.6718999999999999</v>
          </cell>
        </row>
        <row r="5625">
          <cell r="B5625">
            <v>75204</v>
          </cell>
          <cell r="C5625" t="str">
            <v>BAST SOLO PINOT BIANCO 75X6</v>
          </cell>
          <cell r="D5625" t="str">
            <v>Bastianich Solo Pinot Bianco</v>
          </cell>
          <cell r="E5625" t="str">
            <v>EA</v>
          </cell>
          <cell r="F5625">
            <v>6</v>
          </cell>
          <cell r="G5625" t="str">
            <v>75 cl x 6</v>
          </cell>
          <cell r="H5625" t="str">
            <v>U</v>
          </cell>
          <cell r="I5625" t="str">
            <v>Italy</v>
          </cell>
          <cell r="J5625" t="str">
            <v>Italy</v>
          </cell>
          <cell r="K5625" t="str">
            <v>Italy</v>
          </cell>
          <cell r="L5625" t="str">
            <v>Still White</v>
          </cell>
          <cell r="M5625" t="str">
            <v>Best</v>
          </cell>
          <cell r="N5625">
            <v>10.2493</v>
          </cell>
          <cell r="O5625">
            <v>2.6718999999999999</v>
          </cell>
        </row>
        <row r="5626">
          <cell r="B5626">
            <v>75254</v>
          </cell>
          <cell r="C5626" t="str">
            <v>BASTIANICH RIBOLLA GIAL 75X6</v>
          </cell>
          <cell r="D5626" t="str">
            <v>Bastianich Vini Orsone Ribolla Gialla</v>
          </cell>
          <cell r="E5626" t="str">
            <v>EA</v>
          </cell>
          <cell r="F5626">
            <v>6</v>
          </cell>
          <cell r="G5626" t="str">
            <v>75 cl x 6</v>
          </cell>
          <cell r="H5626" t="str">
            <v>U</v>
          </cell>
          <cell r="I5626" t="str">
            <v>Italy</v>
          </cell>
          <cell r="J5626" t="str">
            <v>Italy</v>
          </cell>
          <cell r="K5626" t="str">
            <v>Friuli-Venezia Giulia</v>
          </cell>
          <cell r="M5626" t="str">
            <v>Better</v>
          </cell>
          <cell r="N5626">
            <v>5.1889000000000003</v>
          </cell>
          <cell r="O5626">
            <v>2.6718999999999999</v>
          </cell>
        </row>
        <row r="5627">
          <cell r="B5627">
            <v>75947</v>
          </cell>
          <cell r="C5627" t="str">
            <v>BASTIANICH VESPA BIANCO 75X6</v>
          </cell>
          <cell r="D5627" t="str">
            <v>Bastianich Vespa Bianco</v>
          </cell>
          <cell r="E5627" t="str">
            <v>EA</v>
          </cell>
          <cell r="F5627">
            <v>6</v>
          </cell>
          <cell r="G5627" t="str">
            <v>75 cl x 6</v>
          </cell>
          <cell r="H5627" t="str">
            <v>S</v>
          </cell>
          <cell r="I5627" t="str">
            <v>Italy</v>
          </cell>
          <cell r="J5627" t="str">
            <v>Italy</v>
          </cell>
          <cell r="K5627" t="str">
            <v>Friuli-Venezia Giulia</v>
          </cell>
          <cell r="M5627" t="str">
            <v>Best</v>
          </cell>
          <cell r="N5627">
            <v>10.2767</v>
          </cell>
          <cell r="O5627">
            <v>2.6718999999999999</v>
          </cell>
        </row>
        <row r="5628">
          <cell r="B5628">
            <v>76166</v>
          </cell>
          <cell r="C5628" t="str">
            <v>BASTIANICH FRIULANO 75X6</v>
          </cell>
          <cell r="D5628" t="str">
            <v>Bastianich Vini Orsone Friulano</v>
          </cell>
          <cell r="E5628" t="str">
            <v>EA</v>
          </cell>
          <cell r="F5628">
            <v>6</v>
          </cell>
          <cell r="G5628" t="str">
            <v>75 cl x 6</v>
          </cell>
          <cell r="H5628" t="str">
            <v>S</v>
          </cell>
          <cell r="I5628" t="str">
            <v>Italy</v>
          </cell>
          <cell r="J5628" t="str">
            <v>Italy</v>
          </cell>
          <cell r="K5628" t="str">
            <v>Friuli-Venezia Giulia</v>
          </cell>
          <cell r="M5628" t="str">
            <v>Better</v>
          </cell>
          <cell r="N5628">
            <v>5.1889000000000003</v>
          </cell>
          <cell r="O5628">
            <v>2.6718999999999999</v>
          </cell>
        </row>
        <row r="5629">
          <cell r="B5629">
            <v>41785</v>
          </cell>
          <cell r="C5629" t="str">
            <v>LA MOZZA CAB SAUV 75X12</v>
          </cell>
          <cell r="D5629" t="str">
            <v>La Mozza 'I Perazzi' Cabernet Sauvignon</v>
          </cell>
          <cell r="E5629" t="str">
            <v>EA</v>
          </cell>
          <cell r="F5629">
            <v>12</v>
          </cell>
          <cell r="G5629" t="str">
            <v>75 cl x 12</v>
          </cell>
          <cell r="H5629" t="str">
            <v>U</v>
          </cell>
          <cell r="I5629" t="str">
            <v>Italy</v>
          </cell>
          <cell r="J5629" t="str">
            <v>Italy</v>
          </cell>
          <cell r="K5629" t="str">
            <v>Italy</v>
          </cell>
          <cell r="L5629" t="str">
            <v>Still Red</v>
          </cell>
          <cell r="M5629" t="str">
            <v>Better</v>
          </cell>
          <cell r="N5629">
            <v>5.1902999999999997</v>
          </cell>
          <cell r="O5629">
            <v>2.6718999999999999</v>
          </cell>
        </row>
        <row r="5630">
          <cell r="B5630">
            <v>75205</v>
          </cell>
          <cell r="C5630" t="str">
            <v>LA MOZZA CAB SAUV 18 75X12</v>
          </cell>
          <cell r="D5630" t="str">
            <v>La Mozza 'I Perazzi' Cabernet Sauvignon 2018</v>
          </cell>
          <cell r="E5630" t="str">
            <v>EA</v>
          </cell>
          <cell r="F5630">
            <v>12</v>
          </cell>
          <cell r="G5630" t="str">
            <v>75 cl x 12</v>
          </cell>
          <cell r="H5630" t="str">
            <v>U</v>
          </cell>
          <cell r="I5630" t="str">
            <v>Italy</v>
          </cell>
          <cell r="J5630" t="str">
            <v>Italy</v>
          </cell>
          <cell r="K5630" t="str">
            <v>Italy</v>
          </cell>
          <cell r="L5630" t="str">
            <v>Still Red</v>
          </cell>
          <cell r="M5630" t="str">
            <v>Better</v>
          </cell>
          <cell r="N5630">
            <v>5.1954000000000002</v>
          </cell>
          <cell r="O5630">
            <v>2.6718999999999999</v>
          </cell>
        </row>
        <row r="5631">
          <cell r="B5631">
            <v>75206</v>
          </cell>
          <cell r="C5631" t="str">
            <v>ORG LA MOZZA SANGIOV 75X6</v>
          </cell>
          <cell r="D5631" t="str">
            <v>La Mozza Organic Sangiovese</v>
          </cell>
          <cell r="E5631" t="str">
            <v>EA</v>
          </cell>
          <cell r="F5631">
            <v>6</v>
          </cell>
          <cell r="G5631" t="str">
            <v>75 cl x 6</v>
          </cell>
          <cell r="H5631" t="str">
            <v>S</v>
          </cell>
          <cell r="I5631" t="str">
            <v>Italy</v>
          </cell>
          <cell r="J5631" t="str">
            <v>Italy</v>
          </cell>
          <cell r="K5631" t="str">
            <v>Italy</v>
          </cell>
          <cell r="L5631" t="str">
            <v>Still Red</v>
          </cell>
          <cell r="M5631" t="str">
            <v>Better</v>
          </cell>
          <cell r="N5631">
            <v>5.1012000000000004</v>
          </cell>
          <cell r="O5631">
            <v>2.6718999999999999</v>
          </cell>
        </row>
        <row r="5632">
          <cell r="B5632">
            <v>75207</v>
          </cell>
          <cell r="C5632" t="str">
            <v>LA MOZZA ARAGONE 75X6</v>
          </cell>
          <cell r="D5632" t="str">
            <v>La Mozza Aragone</v>
          </cell>
          <cell r="E5632" t="str">
            <v>EA</v>
          </cell>
          <cell r="F5632">
            <v>6</v>
          </cell>
          <cell r="G5632" t="str">
            <v>75 cl x 6</v>
          </cell>
          <cell r="H5632" t="str">
            <v>U</v>
          </cell>
          <cell r="I5632" t="str">
            <v>Italy</v>
          </cell>
          <cell r="J5632" t="str">
            <v>Italy</v>
          </cell>
          <cell r="K5632" t="str">
            <v>Italy</v>
          </cell>
          <cell r="L5632" t="str">
            <v>Still Red</v>
          </cell>
          <cell r="M5632" t="str">
            <v>Best</v>
          </cell>
          <cell r="N5632">
            <v>7.2942</v>
          </cell>
          <cell r="O5632">
            <v>2.6718999999999999</v>
          </cell>
        </row>
        <row r="5633">
          <cell r="B5633">
            <v>75266</v>
          </cell>
          <cell r="C5633" t="str">
            <v>ORG LA MOZZA MORELLINO 75X6</v>
          </cell>
          <cell r="D5633" t="str">
            <v>La Mozza 'I Perazzi' Morellino di Scansano BIO DOCG Organic</v>
          </cell>
          <cell r="E5633" t="str">
            <v>EA</v>
          </cell>
          <cell r="F5633">
            <v>6</v>
          </cell>
          <cell r="G5633" t="str">
            <v>75 cl x 6</v>
          </cell>
          <cell r="H5633" t="str">
            <v>U</v>
          </cell>
          <cell r="I5633" t="str">
            <v>Italy</v>
          </cell>
          <cell r="J5633" t="str">
            <v>Italy</v>
          </cell>
          <cell r="K5633" t="str">
            <v>Italy</v>
          </cell>
          <cell r="L5633" t="str">
            <v>Still Red</v>
          </cell>
          <cell r="M5633" t="str">
            <v>Better</v>
          </cell>
          <cell r="N5633">
            <v>5.2652999999999999</v>
          </cell>
          <cell r="O5633">
            <v>2.6718999999999999</v>
          </cell>
        </row>
        <row r="5634">
          <cell r="B5634">
            <v>76206</v>
          </cell>
          <cell r="C5634" t="str">
            <v>ORG LA MOZZA MORELLINO 75X6</v>
          </cell>
          <cell r="D5634" t="str">
            <v>La Mozza 'I Perazzi' Morellino di Scansano BIO DOCG Organic</v>
          </cell>
          <cell r="E5634" t="str">
            <v>EA</v>
          </cell>
          <cell r="F5634">
            <v>6</v>
          </cell>
          <cell r="G5634" t="str">
            <v>75 cl x 6</v>
          </cell>
          <cell r="H5634" t="str">
            <v>S</v>
          </cell>
          <cell r="I5634" t="str">
            <v>Italy</v>
          </cell>
          <cell r="J5634" t="str">
            <v>Italy</v>
          </cell>
          <cell r="K5634" t="str">
            <v>Italy</v>
          </cell>
          <cell r="L5634" t="str">
            <v>Still Red</v>
          </cell>
          <cell r="M5634" t="str">
            <v>Better</v>
          </cell>
          <cell r="N5634">
            <v>5.6275000000000004</v>
          </cell>
          <cell r="O5634">
            <v>2.6718999999999999</v>
          </cell>
        </row>
        <row r="5635">
          <cell r="B5635">
            <v>43977</v>
          </cell>
          <cell r="C5635" t="str">
            <v>LAGRIMAS GARN BLANCO 20 75X6</v>
          </cell>
          <cell r="D5635" t="str">
            <v>Lagrimas de Garnacha Blanca 2021</v>
          </cell>
          <cell r="E5635" t="str">
            <v>EA</v>
          </cell>
          <cell r="F5635">
            <v>6</v>
          </cell>
          <cell r="G5635" t="str">
            <v>75 cl x 6</v>
          </cell>
          <cell r="H5635" t="str">
            <v>U</v>
          </cell>
          <cell r="I5635" t="str">
            <v>Spain</v>
          </cell>
          <cell r="J5635" t="str">
            <v>50c</v>
          </cell>
          <cell r="K5635" t="str">
            <v>Navarra</v>
          </cell>
          <cell r="L5635" t="str">
            <v>Still White</v>
          </cell>
          <cell r="M5635" t="str">
            <v>Good</v>
          </cell>
          <cell r="N5635">
            <v>2.7035999999999998</v>
          </cell>
          <cell r="O5635">
            <v>2.6718999999999999</v>
          </cell>
        </row>
        <row r="5636">
          <cell r="B5636">
            <v>44423</v>
          </cell>
          <cell r="C5636" t="str">
            <v>LAGRIMAS GARN BLANCO 22 75X6</v>
          </cell>
          <cell r="D5636" t="str">
            <v>Lagrimas de Garnacha Blanca 2022</v>
          </cell>
          <cell r="E5636" t="str">
            <v>EA</v>
          </cell>
          <cell r="F5636">
            <v>6</v>
          </cell>
          <cell r="G5636" t="str">
            <v>75 cl x 6</v>
          </cell>
          <cell r="H5636" t="str">
            <v>S</v>
          </cell>
          <cell r="I5636" t="str">
            <v>Spain</v>
          </cell>
          <cell r="J5636" t="str">
            <v>Spain</v>
          </cell>
          <cell r="K5636" t="str">
            <v>Navarra</v>
          </cell>
          <cell r="L5636" t="str">
            <v>Still White</v>
          </cell>
          <cell r="M5636" t="str">
            <v>Good</v>
          </cell>
          <cell r="N5636">
            <v>2.7770999999999999</v>
          </cell>
          <cell r="O5636">
            <v>2.6718999999999999</v>
          </cell>
        </row>
        <row r="5637">
          <cell r="B5637">
            <v>44575</v>
          </cell>
          <cell r="C5637" t="str">
            <v>LAGRIMAS GARN BLANCO 21 75X6</v>
          </cell>
          <cell r="D5637" t="str">
            <v>Lagrimas de Garnacha Blanca 2021</v>
          </cell>
          <cell r="E5637" t="str">
            <v>EA</v>
          </cell>
          <cell r="F5637">
            <v>6</v>
          </cell>
          <cell r="G5637" t="str">
            <v>75 cl x 6</v>
          </cell>
          <cell r="H5637" t="str">
            <v>U</v>
          </cell>
          <cell r="I5637" t="str">
            <v>Spain</v>
          </cell>
          <cell r="J5637" t="str">
            <v>Spain</v>
          </cell>
          <cell r="K5637" t="str">
            <v>Navarra</v>
          </cell>
          <cell r="L5637" t="str">
            <v>Still White</v>
          </cell>
          <cell r="M5637" t="str">
            <v>Good</v>
          </cell>
          <cell r="N5637">
            <v>2.6107999999999998</v>
          </cell>
          <cell r="O5637">
            <v>2.6718999999999999</v>
          </cell>
        </row>
        <row r="5638">
          <cell r="B5638">
            <v>68278</v>
          </cell>
          <cell r="C5638" t="str">
            <v>LAGRIMAS DE GARNACHA 75X6</v>
          </cell>
          <cell r="D5638" t="str">
            <v>Lagrimas de Garnacha</v>
          </cell>
          <cell r="E5638" t="str">
            <v>EA</v>
          </cell>
          <cell r="F5638">
            <v>6</v>
          </cell>
          <cell r="G5638" t="str">
            <v>75 cl x 6</v>
          </cell>
          <cell r="H5638" t="str">
            <v>S</v>
          </cell>
          <cell r="I5638" t="str">
            <v>Spain</v>
          </cell>
          <cell r="J5638" t="str">
            <v>Spain</v>
          </cell>
          <cell r="K5638" t="str">
            <v>Navarra</v>
          </cell>
          <cell r="M5638" t="str">
            <v>Good</v>
          </cell>
          <cell r="N5638">
            <v>2.7770999999999999</v>
          </cell>
          <cell r="O5638">
            <v>2.6718999999999999</v>
          </cell>
        </row>
        <row r="5639">
          <cell r="B5639">
            <v>74910</v>
          </cell>
          <cell r="C5639" t="str">
            <v>LAGRIMAS GARN BLANCO 19 75X6</v>
          </cell>
          <cell r="D5639" t="str">
            <v>Lagrimas de Garnacha Blanca 2019</v>
          </cell>
          <cell r="E5639" t="str">
            <v>EA</v>
          </cell>
          <cell r="F5639">
            <v>6</v>
          </cell>
          <cell r="G5639" t="str">
            <v>75 cl x 6</v>
          </cell>
          <cell r="H5639" t="str">
            <v>U</v>
          </cell>
          <cell r="I5639" t="str">
            <v>Spain</v>
          </cell>
          <cell r="J5639" t="str">
            <v>Spain</v>
          </cell>
          <cell r="K5639" t="str">
            <v>Navarra</v>
          </cell>
          <cell r="L5639" t="str">
            <v>Still White</v>
          </cell>
          <cell r="M5639" t="str">
            <v>Good</v>
          </cell>
          <cell r="N5639">
            <v>2.7770999999999999</v>
          </cell>
          <cell r="O5639">
            <v>2.6718999999999999</v>
          </cell>
        </row>
        <row r="5640">
          <cell r="B5640">
            <v>76212</v>
          </cell>
          <cell r="C5640" t="str">
            <v>LAGRIMAS DE GRACIANO 75X6</v>
          </cell>
          <cell r="D5640" t="str">
            <v>Lagrimas de Graciano Rioja</v>
          </cell>
          <cell r="E5640" t="str">
            <v>EA</v>
          </cell>
          <cell r="F5640">
            <v>6</v>
          </cell>
          <cell r="G5640" t="str">
            <v>75 cl x 6</v>
          </cell>
          <cell r="H5640" t="str">
            <v>S</v>
          </cell>
          <cell r="I5640" t="str">
            <v>Spain</v>
          </cell>
          <cell r="J5640" t="str">
            <v>Spain</v>
          </cell>
          <cell r="K5640" t="str">
            <v>Rioja</v>
          </cell>
          <cell r="M5640" t="str">
            <v>Good</v>
          </cell>
          <cell r="N5640">
            <v>4.1368</v>
          </cell>
          <cell r="O5640">
            <v>2.6718999999999999</v>
          </cell>
        </row>
        <row r="5641">
          <cell r="B5641">
            <v>41558</v>
          </cell>
          <cell r="C5641" t="str">
            <v>PASARISA MEND MALBEC 75X6</v>
          </cell>
          <cell r="D5641" t="str">
            <v>Pasarisa Mendoza Malbec</v>
          </cell>
          <cell r="E5641" t="str">
            <v>EA</v>
          </cell>
          <cell r="F5641">
            <v>6</v>
          </cell>
          <cell r="G5641" t="str">
            <v>75 cl x 6</v>
          </cell>
          <cell r="H5641" t="str">
            <v>S</v>
          </cell>
          <cell r="I5641" t="str">
            <v>Argentina</v>
          </cell>
          <cell r="J5641" t="str">
            <v>Argentina</v>
          </cell>
          <cell r="K5641" t="str">
            <v>Mendoza</v>
          </cell>
          <cell r="M5641" t="str">
            <v>Good</v>
          </cell>
          <cell r="N5641">
            <v>3.9319999999999999</v>
          </cell>
          <cell r="O5641">
            <v>2.6718999999999999</v>
          </cell>
        </row>
        <row r="5642">
          <cell r="B5642">
            <v>41853</v>
          </cell>
          <cell r="C5642" t="str">
            <v>PASARISA SALTA CAB SAUV 75X6</v>
          </cell>
          <cell r="D5642" t="str">
            <v>Pasarisa Salta Cabernet Sauvignon</v>
          </cell>
          <cell r="E5642" t="str">
            <v>EA</v>
          </cell>
          <cell r="F5642">
            <v>6</v>
          </cell>
          <cell r="G5642" t="str">
            <v>75 cl x 6</v>
          </cell>
          <cell r="H5642" t="str">
            <v>S</v>
          </cell>
          <cell r="I5642" t="str">
            <v>Argentina</v>
          </cell>
          <cell r="J5642" t="str">
            <v>Argentina</v>
          </cell>
          <cell r="K5642" t="str">
            <v>Salta</v>
          </cell>
          <cell r="M5642" t="str">
            <v>Good</v>
          </cell>
          <cell r="N5642">
            <v>4.0202999999999998</v>
          </cell>
          <cell r="O5642">
            <v>2.6718999999999999</v>
          </cell>
        </row>
        <row r="5643">
          <cell r="B5643">
            <v>42274</v>
          </cell>
          <cell r="C5643" t="str">
            <v>PASARISA SAL TORRONTES 75X6</v>
          </cell>
          <cell r="D5643" t="str">
            <v>Pasarisa Salta Torrontes 2021</v>
          </cell>
          <cell r="E5643" t="str">
            <v>EA</v>
          </cell>
          <cell r="F5643">
            <v>6</v>
          </cell>
          <cell r="G5643" t="str">
            <v>75 cl x 6</v>
          </cell>
          <cell r="H5643" t="str">
            <v>S</v>
          </cell>
          <cell r="I5643" t="str">
            <v>Argentina</v>
          </cell>
          <cell r="J5643" t="str">
            <v>Argentina</v>
          </cell>
          <cell r="K5643" t="str">
            <v>Salta</v>
          </cell>
          <cell r="M5643" t="str">
            <v>Good</v>
          </cell>
          <cell r="N5643">
            <v>4.0202999999999998</v>
          </cell>
          <cell r="O5643">
            <v>2.6718999999999999</v>
          </cell>
        </row>
        <row r="5644">
          <cell r="B5644">
            <v>74039</v>
          </cell>
          <cell r="C5644" t="str">
            <v>PASARISA PAT MERLOT 75X6</v>
          </cell>
          <cell r="D5644" t="str">
            <v>Pasarisa Patagonia Merlot</v>
          </cell>
          <cell r="E5644" t="str">
            <v>EA</v>
          </cell>
          <cell r="F5644">
            <v>6</v>
          </cell>
          <cell r="G5644" t="str">
            <v>75 cl x 6</v>
          </cell>
          <cell r="H5644" t="str">
            <v>U</v>
          </cell>
          <cell r="I5644" t="str">
            <v>Argentina</v>
          </cell>
          <cell r="J5644" t="str">
            <v>Argentina</v>
          </cell>
          <cell r="K5644" t="str">
            <v>Patagonia</v>
          </cell>
          <cell r="M5644" t="str">
            <v>Good</v>
          </cell>
          <cell r="N5644">
            <v>3.4220999999999999</v>
          </cell>
          <cell r="O5644">
            <v>2.6718999999999999</v>
          </cell>
        </row>
        <row r="5645">
          <cell r="B5645">
            <v>72331</v>
          </cell>
          <cell r="C5645" t="str">
            <v>BOLNEY PINOT NOIR 75X12</v>
          </cell>
          <cell r="D5645" t="str">
            <v>Bolney Estate Pinot Noir</v>
          </cell>
          <cell r="E5645" t="str">
            <v>EA</v>
          </cell>
          <cell r="F5645">
            <v>12</v>
          </cell>
          <cell r="G5645" t="str">
            <v>75 cl x 12</v>
          </cell>
          <cell r="H5645" t="str">
            <v>U</v>
          </cell>
          <cell r="I5645" t="str">
            <v>United Kingdom</v>
          </cell>
          <cell r="J5645" t="str">
            <v>England</v>
          </cell>
          <cell r="K5645" t="str">
            <v>England</v>
          </cell>
          <cell r="M5645" t="str">
            <v>Best</v>
          </cell>
          <cell r="N5645">
            <v>7.9663000000000004</v>
          </cell>
          <cell r="O5645">
            <v>2.6718999999999999</v>
          </cell>
        </row>
        <row r="5646">
          <cell r="B5646">
            <v>72437</v>
          </cell>
          <cell r="C5646" t="str">
            <v>BOLNEY PINOT GRIS 75X12</v>
          </cell>
          <cell r="D5646" t="str">
            <v>Bolney Estate Pinot Gris</v>
          </cell>
          <cell r="E5646" t="str">
            <v>EA</v>
          </cell>
          <cell r="F5646">
            <v>12</v>
          </cell>
          <cell r="G5646" t="str">
            <v>75 cl x 12</v>
          </cell>
          <cell r="H5646" t="str">
            <v>U</v>
          </cell>
          <cell r="I5646" t="str">
            <v>United Kingdom</v>
          </cell>
          <cell r="J5646" t="str">
            <v>England</v>
          </cell>
          <cell r="K5646" t="str">
            <v>England</v>
          </cell>
          <cell r="M5646" t="str">
            <v>Best</v>
          </cell>
          <cell r="N5646">
            <v>7.9648000000000003</v>
          </cell>
          <cell r="O5646">
            <v>2.3513000000000002</v>
          </cell>
        </row>
        <row r="5647">
          <cell r="B5647">
            <v>73002</v>
          </cell>
          <cell r="C5647" t="str">
            <v>BOLNEY BACCHUS 75X12</v>
          </cell>
          <cell r="D5647" t="str">
            <v>Bolney Estate Bacchus</v>
          </cell>
          <cell r="E5647" t="str">
            <v>EA</v>
          </cell>
          <cell r="F5647">
            <v>12</v>
          </cell>
          <cell r="G5647" t="str">
            <v>75 cl x 12</v>
          </cell>
          <cell r="H5647" t="str">
            <v>U</v>
          </cell>
          <cell r="I5647" t="str">
            <v>United Kingdom</v>
          </cell>
          <cell r="J5647" t="str">
            <v>England</v>
          </cell>
          <cell r="K5647" t="str">
            <v>England</v>
          </cell>
          <cell r="M5647" t="str">
            <v>Best</v>
          </cell>
          <cell r="N5647">
            <v>7.9630000000000001</v>
          </cell>
          <cell r="O5647">
            <v>2.6718999999999999</v>
          </cell>
        </row>
        <row r="5648">
          <cell r="B5648">
            <v>74767</v>
          </cell>
          <cell r="C5648" t="str">
            <v>BOLNEY BACCHUS 75X12</v>
          </cell>
          <cell r="D5648" t="str">
            <v>Bolney Estate Bacchus</v>
          </cell>
          <cell r="E5648" t="str">
            <v>EA</v>
          </cell>
          <cell r="F5648">
            <v>12</v>
          </cell>
          <cell r="G5648" t="str">
            <v>75 cl x 12</v>
          </cell>
          <cell r="H5648" t="str">
            <v>U</v>
          </cell>
          <cell r="I5648" t="str">
            <v>United Kingdom</v>
          </cell>
          <cell r="J5648" t="str">
            <v>England</v>
          </cell>
          <cell r="K5648" t="str">
            <v>England</v>
          </cell>
          <cell r="M5648" t="str">
            <v>Best</v>
          </cell>
          <cell r="N5648">
            <v>7.9626000000000001</v>
          </cell>
          <cell r="O5648">
            <v>2.6718999999999999</v>
          </cell>
        </row>
        <row r="5649">
          <cell r="B5649">
            <v>41610</v>
          </cell>
          <cell r="C5649" t="str">
            <v>BOLNEY PINOT GRIS 75X6</v>
          </cell>
          <cell r="D5649" t="str">
            <v>Bolney Estate Pinot Gris</v>
          </cell>
          <cell r="E5649" t="str">
            <v>EA</v>
          </cell>
          <cell r="F5649">
            <v>6</v>
          </cell>
          <cell r="G5649" t="str">
            <v>75 cl x 6</v>
          </cell>
          <cell r="H5649" t="str">
            <v>U</v>
          </cell>
          <cell r="I5649" t="str">
            <v>United Kingdom</v>
          </cell>
          <cell r="J5649" t="str">
            <v>England</v>
          </cell>
          <cell r="K5649" t="str">
            <v>England</v>
          </cell>
          <cell r="M5649" t="str">
            <v>Best</v>
          </cell>
          <cell r="N5649">
            <v>7.8861999999999997</v>
          </cell>
          <cell r="O5649">
            <v>2.3513000000000002</v>
          </cell>
        </row>
        <row r="5650">
          <cell r="B5650">
            <v>74607</v>
          </cell>
          <cell r="C5650" t="str">
            <v>BOLNEY BACCHUS 19 75X6</v>
          </cell>
          <cell r="D5650" t="str">
            <v>Bolney Estate Bacchus 2019</v>
          </cell>
          <cell r="E5650" t="str">
            <v>EA</v>
          </cell>
          <cell r="F5650">
            <v>6</v>
          </cell>
          <cell r="G5650" t="str">
            <v>75 cl x 6</v>
          </cell>
          <cell r="H5650" t="str">
            <v>U</v>
          </cell>
          <cell r="I5650" t="str">
            <v>United Kingdom</v>
          </cell>
          <cell r="J5650" t="str">
            <v>England</v>
          </cell>
          <cell r="K5650" t="str">
            <v>England</v>
          </cell>
          <cell r="M5650" t="str">
            <v>Best</v>
          </cell>
          <cell r="N5650">
            <v>8.0365000000000002</v>
          </cell>
          <cell r="O5650">
            <v>2.6718999999999999</v>
          </cell>
        </row>
        <row r="5651">
          <cell r="B5651">
            <v>42720</v>
          </cell>
          <cell r="C5651" t="str">
            <v>CHAUVENET NSG RED 20 75X12</v>
          </cell>
          <cell r="D5651" t="str">
            <v>Domaine Jean Chauvenet Nuits Saint Georges 2020</v>
          </cell>
          <cell r="E5651" t="str">
            <v>EA</v>
          </cell>
          <cell r="F5651">
            <v>12</v>
          </cell>
          <cell r="G5651" t="str">
            <v>75 cl x 12</v>
          </cell>
          <cell r="H5651" t="str">
            <v>U</v>
          </cell>
          <cell r="I5651" t="str">
            <v>France</v>
          </cell>
          <cell r="J5651" t="str">
            <v>France</v>
          </cell>
          <cell r="K5651" t="str">
            <v>Burgundy</v>
          </cell>
          <cell r="M5651" t="str">
            <v>Best</v>
          </cell>
          <cell r="N5651">
            <v>18.311299999999999</v>
          </cell>
          <cell r="O5651">
            <v>2.6718999999999999</v>
          </cell>
        </row>
        <row r="5652">
          <cell r="B5652">
            <v>44886</v>
          </cell>
          <cell r="C5652" t="str">
            <v>CHAUVENET NSG RED 21 75X12</v>
          </cell>
          <cell r="D5652" t="str">
            <v>Domaine Jean Chauvenet Nuits Saint Georges Red 2021</v>
          </cell>
          <cell r="E5652" t="str">
            <v>EA</v>
          </cell>
          <cell r="F5652">
            <v>12</v>
          </cell>
          <cell r="G5652" t="str">
            <v>75 cl x 12</v>
          </cell>
          <cell r="H5652" t="str">
            <v>S</v>
          </cell>
          <cell r="I5652" t="str">
            <v>France</v>
          </cell>
          <cell r="J5652" t="str">
            <v>France</v>
          </cell>
          <cell r="K5652" t="str">
            <v>Burgundy</v>
          </cell>
          <cell r="M5652" t="str">
            <v>Best</v>
          </cell>
          <cell r="N5652">
            <v>18.6694</v>
          </cell>
          <cell r="O5652">
            <v>2.6718999999999999</v>
          </cell>
        </row>
        <row r="5653">
          <cell r="B5653">
            <v>71102</v>
          </cell>
          <cell r="C5653" t="str">
            <v>CHAUVENET NSG 16 75X12</v>
          </cell>
          <cell r="D5653" t="str">
            <v>Domaine Jean Chauvenet Nuits Saint Georges 2016</v>
          </cell>
          <cell r="E5653" t="str">
            <v>EA</v>
          </cell>
          <cell r="F5653">
            <v>12</v>
          </cell>
          <cell r="G5653" t="str">
            <v>75 cl x 12</v>
          </cell>
          <cell r="H5653" t="str">
            <v>U</v>
          </cell>
          <cell r="I5653" t="str">
            <v>France</v>
          </cell>
          <cell r="J5653" t="str">
            <v>France</v>
          </cell>
          <cell r="K5653" t="str">
            <v>Burgundy</v>
          </cell>
          <cell r="M5653" t="str">
            <v>Best</v>
          </cell>
          <cell r="N5653">
            <v>15.515499999999999</v>
          </cell>
          <cell r="O5653">
            <v>2.6718999999999999</v>
          </cell>
        </row>
        <row r="5654">
          <cell r="B5654">
            <v>73215</v>
          </cell>
          <cell r="C5654" t="str">
            <v>CHAUVENET NSG 17 75X12</v>
          </cell>
          <cell r="D5654" t="str">
            <v>Domaine Jean Chauvenet Nuits Saint Georges 2017</v>
          </cell>
          <cell r="E5654" t="str">
            <v>EA</v>
          </cell>
          <cell r="F5654">
            <v>12</v>
          </cell>
          <cell r="G5654" t="str">
            <v>75 cl x 12</v>
          </cell>
          <cell r="H5654" t="str">
            <v>U</v>
          </cell>
          <cell r="I5654" t="str">
            <v>France</v>
          </cell>
          <cell r="J5654" t="str">
            <v>France</v>
          </cell>
          <cell r="K5654" t="str">
            <v>Burgundy</v>
          </cell>
          <cell r="M5654" t="str">
            <v>Best</v>
          </cell>
          <cell r="N5654">
            <v>15.5128</v>
          </cell>
          <cell r="O5654">
            <v>2.6718999999999999</v>
          </cell>
        </row>
        <row r="5655">
          <cell r="B5655">
            <v>74807</v>
          </cell>
          <cell r="C5655" t="str">
            <v>CHAUVENET NSG 18 75X12</v>
          </cell>
          <cell r="D5655" t="str">
            <v>Domaine Jean Chauvenet Nuits Saint Georges 2018</v>
          </cell>
          <cell r="E5655" t="str">
            <v>EA</v>
          </cell>
          <cell r="F5655">
            <v>12</v>
          </cell>
          <cell r="G5655" t="str">
            <v>75 cl x 12</v>
          </cell>
          <cell r="H5655" t="str">
            <v>U</v>
          </cell>
          <cell r="I5655" t="str">
            <v>France</v>
          </cell>
          <cell r="J5655" t="str">
            <v>France</v>
          </cell>
          <cell r="K5655" t="str">
            <v>Burgundy</v>
          </cell>
          <cell r="M5655" t="str">
            <v>Best</v>
          </cell>
          <cell r="N5655">
            <v>18.297699999999999</v>
          </cell>
          <cell r="O5655">
            <v>3.2063000000000001</v>
          </cell>
        </row>
        <row r="5656">
          <cell r="B5656">
            <v>68122</v>
          </cell>
          <cell r="C5656" t="str">
            <v>MARMORA VERMENTINO 75X6</v>
          </cell>
          <cell r="D5656" t="str">
            <v>Marmora Vermentino di Sardegna DOC</v>
          </cell>
          <cell r="E5656" t="str">
            <v>EA</v>
          </cell>
          <cell r="F5656">
            <v>6</v>
          </cell>
          <cell r="G5656" t="str">
            <v>75 cl x 6</v>
          </cell>
          <cell r="H5656" t="str">
            <v>U</v>
          </cell>
          <cell r="I5656" t="str">
            <v>Italy</v>
          </cell>
          <cell r="J5656" t="str">
            <v>Italy</v>
          </cell>
          <cell r="K5656" t="str">
            <v>Sardinia</v>
          </cell>
          <cell r="M5656" t="str">
            <v>Good</v>
          </cell>
          <cell r="N5656">
            <v>3.036</v>
          </cell>
          <cell r="O5656">
            <v>2.6718999999999999</v>
          </cell>
        </row>
        <row r="5657">
          <cell r="B5657">
            <v>71252</v>
          </cell>
          <cell r="C5657" t="str">
            <v>MARMORA CANNONAU 75X6</v>
          </cell>
          <cell r="D5657" t="str">
            <v>Marmora Cannonau Di Sardegna</v>
          </cell>
          <cell r="E5657" t="str">
            <v>EA</v>
          </cell>
          <cell r="F5657">
            <v>6</v>
          </cell>
          <cell r="G5657" t="str">
            <v>75 cl x 6</v>
          </cell>
          <cell r="H5657" t="str">
            <v>U</v>
          </cell>
          <cell r="I5657" t="str">
            <v>Italy</v>
          </cell>
          <cell r="J5657" t="str">
            <v>Italy</v>
          </cell>
          <cell r="K5657" t="str">
            <v>Sardinia</v>
          </cell>
          <cell r="M5657" t="str">
            <v>Good</v>
          </cell>
          <cell r="N5657">
            <v>3.036</v>
          </cell>
          <cell r="O5657">
            <v>2.6718999999999999</v>
          </cell>
        </row>
        <row r="5658">
          <cell r="B5658">
            <v>72847</v>
          </cell>
          <cell r="C5658" t="str">
            <v>FUNTANALIRAS VERMENTINO18 75X6</v>
          </cell>
          <cell r="D5658" t="str">
            <v>Funtanaliras Vermentino di Gallura DOCG 2018</v>
          </cell>
          <cell r="E5658" t="str">
            <v>EA</v>
          </cell>
          <cell r="F5658">
            <v>6</v>
          </cell>
          <cell r="G5658" t="str">
            <v>75 cl x 6</v>
          </cell>
          <cell r="H5658" t="str">
            <v>U</v>
          </cell>
          <cell r="I5658" t="str">
            <v>Italy</v>
          </cell>
          <cell r="J5658" t="str">
            <v>Italy</v>
          </cell>
          <cell r="K5658" t="str">
            <v>Sardinia</v>
          </cell>
          <cell r="M5658" t="str">
            <v>Good</v>
          </cell>
          <cell r="N5658">
            <v>5.2236000000000002</v>
          </cell>
          <cell r="O5658">
            <v>2.6718999999999999</v>
          </cell>
        </row>
        <row r="5659">
          <cell r="B5659">
            <v>75366</v>
          </cell>
          <cell r="C5659" t="str">
            <v>FUNTANALIRAS VERMENTINO 75X6</v>
          </cell>
          <cell r="D5659" t="str">
            <v>Funtanaliras Vermentino di Gallura DOCG</v>
          </cell>
          <cell r="E5659" t="str">
            <v>EA</v>
          </cell>
          <cell r="F5659">
            <v>6</v>
          </cell>
          <cell r="G5659" t="str">
            <v>75 cl x 6</v>
          </cell>
          <cell r="H5659" t="str">
            <v>U</v>
          </cell>
          <cell r="I5659" t="str">
            <v>Italy</v>
          </cell>
          <cell r="J5659" t="str">
            <v>Italy</v>
          </cell>
          <cell r="K5659" t="str">
            <v>Sardinia</v>
          </cell>
          <cell r="M5659" t="str">
            <v>Good</v>
          </cell>
          <cell r="N5659">
            <v>5.4245000000000001</v>
          </cell>
          <cell r="O5659">
            <v>2.6718999999999999</v>
          </cell>
        </row>
        <row r="5660">
          <cell r="B5660">
            <v>71288</v>
          </cell>
          <cell r="C5660" t="str">
            <v>MONTE DI SAROCCO GAVI 75X6</v>
          </cell>
          <cell r="D5660" t="str">
            <v>Monte di Sarocco Gavi di Gavi DOCG</v>
          </cell>
          <cell r="E5660" t="str">
            <v>EA</v>
          </cell>
          <cell r="F5660">
            <v>6</v>
          </cell>
          <cell r="G5660" t="str">
            <v>75 cl x 6</v>
          </cell>
          <cell r="H5660" t="str">
            <v>S</v>
          </cell>
          <cell r="I5660" t="str">
            <v>Italy</v>
          </cell>
          <cell r="J5660" t="str">
            <v>Italy</v>
          </cell>
          <cell r="K5660" t="str">
            <v>Piemonte</v>
          </cell>
          <cell r="M5660" t="str">
            <v>Good</v>
          </cell>
          <cell r="N5660">
            <v>4.5749000000000004</v>
          </cell>
          <cell r="O5660">
            <v>2.6718999999999999</v>
          </cell>
        </row>
        <row r="5661">
          <cell r="B5661">
            <v>43842</v>
          </cell>
          <cell r="C5661" t="str">
            <v>CASTELLARE CHIANT CL 21 75X6</v>
          </cell>
          <cell r="D5661" t="str">
            <v>Castellare di Castellina Chianti Classico 2021</v>
          </cell>
          <cell r="E5661" t="str">
            <v>EA</v>
          </cell>
          <cell r="F5661">
            <v>6</v>
          </cell>
          <cell r="G5661" t="str">
            <v>75 cl x 6</v>
          </cell>
          <cell r="H5661" t="str">
            <v>U</v>
          </cell>
          <cell r="I5661" t="str">
            <v>Italy</v>
          </cell>
          <cell r="J5661" t="str">
            <v>Italy</v>
          </cell>
          <cell r="K5661" t="str">
            <v>Toscana</v>
          </cell>
          <cell r="M5661" t="str">
            <v>Better</v>
          </cell>
          <cell r="N5661">
            <v>6.8555999999999999</v>
          </cell>
          <cell r="O5661">
            <v>2.6718999999999999</v>
          </cell>
        </row>
        <row r="5662">
          <cell r="B5662">
            <v>45339</v>
          </cell>
          <cell r="C5662" t="str">
            <v>CASTELLARE CHIANT CL 22 75X6</v>
          </cell>
          <cell r="D5662" t="str">
            <v>Castellare di Castellina Chianti Classico 2022</v>
          </cell>
          <cell r="E5662" t="str">
            <v>EA</v>
          </cell>
          <cell r="F5662">
            <v>6</v>
          </cell>
          <cell r="G5662" t="str">
            <v>75 cl x 6</v>
          </cell>
          <cell r="H5662" t="str">
            <v>U</v>
          </cell>
          <cell r="I5662" t="str">
            <v>Italy</v>
          </cell>
          <cell r="J5662" t="str">
            <v>Italy</v>
          </cell>
          <cell r="K5662" t="str">
            <v>Toscana</v>
          </cell>
          <cell r="M5662" t="str">
            <v>Better</v>
          </cell>
          <cell r="N5662">
            <v>6.9579000000000004</v>
          </cell>
          <cell r="O5662">
            <v>2.6718999999999999</v>
          </cell>
        </row>
        <row r="5663">
          <cell r="B5663">
            <v>46663</v>
          </cell>
          <cell r="C5663" t="str">
            <v>CASTELLARE CHIANT CL 23 75X6</v>
          </cell>
          <cell r="D5663" t="str">
            <v>Castellare di Castellina Chianti Classico 2023</v>
          </cell>
          <cell r="E5663" t="str">
            <v>EA</v>
          </cell>
          <cell r="F5663">
            <v>6</v>
          </cell>
          <cell r="G5663" t="str">
            <v>75 cl x 6</v>
          </cell>
          <cell r="H5663" t="str">
            <v>S</v>
          </cell>
          <cell r="I5663" t="str">
            <v>Italy</v>
          </cell>
          <cell r="J5663" t="str">
            <v>Italy</v>
          </cell>
          <cell r="K5663" t="str">
            <v>Toscana</v>
          </cell>
          <cell r="M5663" t="str">
            <v>Better</v>
          </cell>
          <cell r="N5663">
            <v>6.9786999999999999</v>
          </cell>
          <cell r="O5663">
            <v>2.6718999999999999</v>
          </cell>
        </row>
        <row r="5664">
          <cell r="B5664">
            <v>70753</v>
          </cell>
          <cell r="C5664" t="str">
            <v>CASTELLARE GOVERNO 75X6</v>
          </cell>
          <cell r="D5664" t="str">
            <v>Castellare di Castellina Governo di Castellare</v>
          </cell>
          <cell r="E5664" t="str">
            <v>EA</v>
          </cell>
          <cell r="F5664">
            <v>6</v>
          </cell>
          <cell r="G5664" t="str">
            <v>75 cl x 6</v>
          </cell>
          <cell r="H5664" t="str">
            <v>S</v>
          </cell>
          <cell r="I5664" t="str">
            <v>Italy</v>
          </cell>
          <cell r="J5664" t="str">
            <v>Italy</v>
          </cell>
          <cell r="K5664" t="str">
            <v>Toscana</v>
          </cell>
          <cell r="L5664" t="str">
            <v>Still Red</v>
          </cell>
          <cell r="M5664" t="str">
            <v>Good</v>
          </cell>
          <cell r="N5664">
            <v>4.0486000000000004</v>
          </cell>
          <cell r="O5664">
            <v>2.6718999999999999</v>
          </cell>
        </row>
        <row r="5665">
          <cell r="B5665">
            <v>73453</v>
          </cell>
          <cell r="C5665" t="str">
            <v>CASTELLARE CHIANT CL 18 75X6</v>
          </cell>
          <cell r="D5665" t="str">
            <v>Castellare di Castellina Chianti Classico 2018</v>
          </cell>
          <cell r="E5665" t="str">
            <v>EA</v>
          </cell>
          <cell r="F5665">
            <v>6</v>
          </cell>
          <cell r="G5665" t="str">
            <v>75 cl x 6</v>
          </cell>
          <cell r="H5665" t="str">
            <v>S</v>
          </cell>
          <cell r="I5665" t="str">
            <v>Italy</v>
          </cell>
          <cell r="J5665" t="str">
            <v>Italy</v>
          </cell>
          <cell r="K5665" t="str">
            <v>Toscana</v>
          </cell>
          <cell r="M5665" t="str">
            <v>Better</v>
          </cell>
          <cell r="N5665">
            <v>6.5143000000000004</v>
          </cell>
          <cell r="O5665">
            <v>2.6718999999999999</v>
          </cell>
        </row>
        <row r="5666">
          <cell r="B5666">
            <v>76372</v>
          </cell>
          <cell r="C5666" t="str">
            <v>CASTELLARE CONIALE 17 75X6</v>
          </cell>
          <cell r="D5666" t="str">
            <v>Castellare di Castellina Coniale 2017</v>
          </cell>
          <cell r="E5666" t="str">
            <v>EA</v>
          </cell>
          <cell r="F5666">
            <v>6</v>
          </cell>
          <cell r="G5666" t="str">
            <v>75 cl x 6</v>
          </cell>
          <cell r="H5666" t="str">
            <v>U</v>
          </cell>
          <cell r="I5666" t="str">
            <v>Italy</v>
          </cell>
          <cell r="J5666" t="str">
            <v>Italy</v>
          </cell>
          <cell r="K5666" t="str">
            <v>Toscana</v>
          </cell>
          <cell r="L5666" t="str">
            <v>Still Red</v>
          </cell>
          <cell r="M5666" t="str">
            <v>Best</v>
          </cell>
          <cell r="N5666">
            <v>28.4741</v>
          </cell>
          <cell r="O5666">
            <v>2.6718999999999999</v>
          </cell>
        </row>
        <row r="5667">
          <cell r="B5667">
            <v>4139018</v>
          </cell>
          <cell r="C5667" t="str">
            <v>CASTELLARE CLASSICO RIS18 75X6</v>
          </cell>
          <cell r="D5667" t="str">
            <v>Castellare Chianti Classico Riserva 2018</v>
          </cell>
          <cell r="E5667" t="str">
            <v>EA</v>
          </cell>
          <cell r="F5667">
            <v>6</v>
          </cell>
          <cell r="G5667" t="str">
            <v>75 cl x 6</v>
          </cell>
          <cell r="H5667" t="str">
            <v>U</v>
          </cell>
          <cell r="I5667" t="str">
            <v>Italy</v>
          </cell>
          <cell r="J5667" t="str">
            <v>Italy</v>
          </cell>
          <cell r="K5667" t="str">
            <v>Toscana</v>
          </cell>
          <cell r="M5667" t="str">
            <v>Best</v>
          </cell>
          <cell r="N5667">
            <v>9.4034999999999993</v>
          </cell>
          <cell r="O5667">
            <v>2.6718999999999999</v>
          </cell>
        </row>
        <row r="5668">
          <cell r="B5668">
            <v>4139019</v>
          </cell>
          <cell r="C5668" t="str">
            <v>CASTELLARE CLASSICO RIS19 75X6</v>
          </cell>
          <cell r="D5668" t="str">
            <v>Castellare Chianti Classico Riserva 2019</v>
          </cell>
          <cell r="E5668" t="str">
            <v>EA</v>
          </cell>
          <cell r="F5668">
            <v>6</v>
          </cell>
          <cell r="G5668" t="str">
            <v>75 cl x 6</v>
          </cell>
          <cell r="H5668" t="str">
            <v>U</v>
          </cell>
          <cell r="I5668" t="str">
            <v>Italy</v>
          </cell>
          <cell r="J5668" t="str">
            <v>Italy</v>
          </cell>
          <cell r="K5668" t="str">
            <v>Toscana</v>
          </cell>
          <cell r="M5668" t="str">
            <v>Best</v>
          </cell>
          <cell r="N5668">
            <v>10.3371</v>
          </cell>
          <cell r="O5668">
            <v>2.6718999999999999</v>
          </cell>
        </row>
        <row r="5669">
          <cell r="B5669">
            <v>4139021</v>
          </cell>
          <cell r="C5669" t="str">
            <v>CASTELLARE CLASSICO RIS21 75X6</v>
          </cell>
          <cell r="D5669" t="str">
            <v>Castellare Chianti Classico Riserva 2021</v>
          </cell>
          <cell r="E5669" t="str">
            <v>EA</v>
          </cell>
          <cell r="F5669">
            <v>6</v>
          </cell>
          <cell r="G5669" t="str">
            <v>75 cl x 6</v>
          </cell>
          <cell r="H5669" t="str">
            <v>S</v>
          </cell>
          <cell r="I5669" t="str">
            <v>Italy</v>
          </cell>
          <cell r="J5669" t="str">
            <v>Italy</v>
          </cell>
          <cell r="K5669" t="str">
            <v>Toscana</v>
          </cell>
          <cell r="M5669" t="str">
            <v>Best</v>
          </cell>
          <cell r="N5669">
            <v>10.395899999999999</v>
          </cell>
          <cell r="O5669">
            <v>2.6718999999999999</v>
          </cell>
        </row>
        <row r="5670">
          <cell r="B5670">
            <v>7488717</v>
          </cell>
          <cell r="C5670" t="str">
            <v>FW CASTELLARE I SODI 17 75X6</v>
          </cell>
          <cell r="D5670" t="str">
            <v>FW CASTELLARE I SODI 17 75X6</v>
          </cell>
          <cell r="E5670" t="str">
            <v>EA</v>
          </cell>
          <cell r="F5670">
            <v>6</v>
          </cell>
          <cell r="G5670" t="str">
            <v>75 cl x 6</v>
          </cell>
          <cell r="H5670" t="str">
            <v>U</v>
          </cell>
          <cell r="I5670" t="str">
            <v>Italy</v>
          </cell>
          <cell r="J5670" t="str">
            <v>Italy</v>
          </cell>
          <cell r="K5670" t="str">
            <v>Toscana</v>
          </cell>
          <cell r="M5670" t="str">
            <v>Fine Wine</v>
          </cell>
          <cell r="N5670">
            <v>30.2014</v>
          </cell>
          <cell r="O5670">
            <v>2.6718999999999999</v>
          </cell>
        </row>
        <row r="5671">
          <cell r="B5671">
            <v>7488718</v>
          </cell>
          <cell r="C5671" t="str">
            <v>CASTELLARE I SODI 18 75X6</v>
          </cell>
          <cell r="D5671" t="str">
            <v>Castellare I Sodi San Niccolo 2018</v>
          </cell>
          <cell r="E5671" t="str">
            <v>EA</v>
          </cell>
          <cell r="F5671">
            <v>6</v>
          </cell>
          <cell r="G5671" t="str">
            <v>75 cl x 6</v>
          </cell>
          <cell r="H5671" t="str">
            <v>U</v>
          </cell>
          <cell r="I5671" t="str">
            <v>Italy</v>
          </cell>
          <cell r="J5671" t="str">
            <v>Italy</v>
          </cell>
          <cell r="K5671" t="str">
            <v>Toscana</v>
          </cell>
          <cell r="M5671" t="str">
            <v>Best</v>
          </cell>
          <cell r="N5671">
            <v>34.662599999999998</v>
          </cell>
          <cell r="O5671">
            <v>2.6718999999999999</v>
          </cell>
        </row>
        <row r="5672">
          <cell r="B5672">
            <v>7488719</v>
          </cell>
          <cell r="C5672" t="str">
            <v>CASTELLARE I SODI 19 75X6</v>
          </cell>
          <cell r="D5672" t="str">
            <v>Castellare I Sodi San Niccolo 2019</v>
          </cell>
          <cell r="E5672" t="str">
            <v>EA</v>
          </cell>
          <cell r="F5672">
            <v>6</v>
          </cell>
          <cell r="G5672" t="str">
            <v>75 cl x 6</v>
          </cell>
          <cell r="H5672" t="str">
            <v>U</v>
          </cell>
          <cell r="I5672" t="str">
            <v>Italy</v>
          </cell>
          <cell r="J5672" t="str">
            <v>Italy</v>
          </cell>
          <cell r="K5672" t="str">
            <v>Toscana</v>
          </cell>
          <cell r="M5672" t="str">
            <v>Best</v>
          </cell>
          <cell r="N5672">
            <v>34.808799999999998</v>
          </cell>
          <cell r="O5672">
            <v>2.6718999999999999</v>
          </cell>
        </row>
        <row r="5673">
          <cell r="B5673">
            <v>7488720</v>
          </cell>
          <cell r="C5673" t="str">
            <v>CASTELLARE I SODI 20 75X6</v>
          </cell>
          <cell r="D5673" t="str">
            <v>Castellare I Sodi San Niccolo 2020</v>
          </cell>
          <cell r="E5673" t="str">
            <v>EA</v>
          </cell>
          <cell r="F5673">
            <v>6</v>
          </cell>
          <cell r="G5673" t="str">
            <v>75 cl x 6</v>
          </cell>
          <cell r="H5673" t="str">
            <v>S</v>
          </cell>
          <cell r="I5673" t="str">
            <v>Italy</v>
          </cell>
          <cell r="J5673" t="str">
            <v>Italy</v>
          </cell>
          <cell r="K5673" t="str">
            <v>Toscana</v>
          </cell>
          <cell r="L5673" t="str">
            <v>Still Red</v>
          </cell>
          <cell r="M5673" t="str">
            <v>Best</v>
          </cell>
          <cell r="N5673">
            <v>34.9178</v>
          </cell>
          <cell r="O5673">
            <v>2.6718999999999999</v>
          </cell>
        </row>
        <row r="5674">
          <cell r="B5674">
            <v>41852</v>
          </cell>
          <cell r="C5674" t="str">
            <v>CASTELLARE VINSANTO 16 37.5X12</v>
          </cell>
          <cell r="D5674" t="str">
            <v>Castellare di Castellina San Niccolo Vinsanto del Chianti Classico 2016</v>
          </cell>
          <cell r="E5674" t="str">
            <v>EA</v>
          </cell>
          <cell r="F5674">
            <v>12</v>
          </cell>
          <cell r="G5674" t="str">
            <v>37.5 cl x 12</v>
          </cell>
          <cell r="H5674" t="str">
            <v>U</v>
          </cell>
          <cell r="I5674" t="str">
            <v>Italy</v>
          </cell>
          <cell r="J5674" t="str">
            <v>Italy</v>
          </cell>
          <cell r="K5674" t="str">
            <v>Toscana</v>
          </cell>
          <cell r="M5674" t="str">
            <v>Best</v>
          </cell>
          <cell r="N5674">
            <v>14.2613</v>
          </cell>
          <cell r="O5674">
            <v>1.6031</v>
          </cell>
        </row>
        <row r="5675">
          <cell r="B5675">
            <v>43841</v>
          </cell>
          <cell r="C5675" t="str">
            <v>CASTELLARE CHIANT CL21 37.5X12</v>
          </cell>
          <cell r="D5675" t="str">
            <v>Castellare Chianti Classico 2021</v>
          </cell>
          <cell r="E5675" t="str">
            <v>EA</v>
          </cell>
          <cell r="F5675">
            <v>12</v>
          </cell>
          <cell r="G5675" t="str">
            <v>37.5 cl x 12</v>
          </cell>
          <cell r="H5675" t="str">
            <v>S</v>
          </cell>
          <cell r="I5675" t="str">
            <v>Italy</v>
          </cell>
          <cell r="J5675" t="str">
            <v>Italy</v>
          </cell>
          <cell r="K5675" t="str">
            <v>Toscana</v>
          </cell>
          <cell r="M5675" t="str">
            <v>Best</v>
          </cell>
          <cell r="N5675">
            <v>3.9542999999999999</v>
          </cell>
          <cell r="O5675">
            <v>1.3359000000000001</v>
          </cell>
        </row>
        <row r="5676">
          <cell r="B5676">
            <v>44547</v>
          </cell>
          <cell r="C5676" t="str">
            <v>CASTELLARE VINSANTO 17 37.5X12</v>
          </cell>
          <cell r="D5676" t="str">
            <v>Castellare di Castellina San Niccolo Vinsanto del Chianti Classico 2017</v>
          </cell>
          <cell r="E5676" t="str">
            <v>EA</v>
          </cell>
          <cell r="F5676">
            <v>12</v>
          </cell>
          <cell r="G5676" t="str">
            <v>37.5 cl x 12</v>
          </cell>
          <cell r="H5676" t="str">
            <v>S</v>
          </cell>
          <cell r="I5676" t="str">
            <v>Italy</v>
          </cell>
          <cell r="J5676" t="str">
            <v>Italy</v>
          </cell>
          <cell r="K5676" t="str">
            <v>Toscana</v>
          </cell>
          <cell r="M5676" t="str">
            <v>Best</v>
          </cell>
          <cell r="N5676">
            <v>14.6999</v>
          </cell>
          <cell r="O5676">
            <v>1.71</v>
          </cell>
        </row>
        <row r="5677">
          <cell r="B5677">
            <v>73452</v>
          </cell>
          <cell r="C5677" t="str">
            <v>CASTELLARE CHIANT CL18 37.5X12</v>
          </cell>
          <cell r="D5677" t="str">
            <v>Castellare Chianti Classico 2018</v>
          </cell>
          <cell r="E5677" t="str">
            <v>EA</v>
          </cell>
          <cell r="F5677">
            <v>12</v>
          </cell>
          <cell r="G5677" t="str">
            <v>37.5 cl x 12</v>
          </cell>
          <cell r="H5677" t="str">
            <v>U</v>
          </cell>
          <cell r="I5677" t="str">
            <v>Italy</v>
          </cell>
          <cell r="J5677" t="str">
            <v>Italy</v>
          </cell>
          <cell r="K5677" t="str">
            <v>Toscana</v>
          </cell>
          <cell r="M5677" t="str">
            <v>Best</v>
          </cell>
          <cell r="N5677">
            <v>3.734</v>
          </cell>
          <cell r="O5677">
            <v>1.3359000000000001</v>
          </cell>
        </row>
        <row r="5678">
          <cell r="B5678">
            <v>75282</v>
          </cell>
          <cell r="C5678" t="str">
            <v>CASTELLARE CHIANT CL19 37.5X12</v>
          </cell>
          <cell r="D5678" t="str">
            <v>Castellare Chianti Classico 2019</v>
          </cell>
          <cell r="E5678" t="str">
            <v>EA</v>
          </cell>
          <cell r="F5678">
            <v>12</v>
          </cell>
          <cell r="G5678" t="str">
            <v>37.5 cl x 12</v>
          </cell>
          <cell r="H5678" t="str">
            <v>U</v>
          </cell>
          <cell r="I5678" t="str">
            <v>Italy</v>
          </cell>
          <cell r="J5678" t="str">
            <v>Italy</v>
          </cell>
          <cell r="K5678" t="str">
            <v>Toscana</v>
          </cell>
          <cell r="M5678" t="str">
            <v>Best</v>
          </cell>
          <cell r="N5678">
            <v>3.734</v>
          </cell>
          <cell r="O5678">
            <v>1.3359000000000001</v>
          </cell>
        </row>
        <row r="5679">
          <cell r="B5679">
            <v>75283</v>
          </cell>
          <cell r="C5679" t="str">
            <v>CASTELLARE VINSANTO 15 37.5X12</v>
          </cell>
          <cell r="D5679" t="str">
            <v>Castellare di Castellina San Niccolo Vinsanto del Chianti Classico 2015</v>
          </cell>
          <cell r="E5679" t="str">
            <v>EA</v>
          </cell>
          <cell r="F5679">
            <v>12</v>
          </cell>
          <cell r="G5679" t="str">
            <v>37.5 cl x 12</v>
          </cell>
          <cell r="H5679" t="str">
            <v>U</v>
          </cell>
          <cell r="I5679" t="str">
            <v>Italy</v>
          </cell>
          <cell r="J5679" t="str">
            <v>Italy</v>
          </cell>
          <cell r="K5679" t="str">
            <v>Toscana</v>
          </cell>
          <cell r="M5679" t="str">
            <v>Best</v>
          </cell>
          <cell r="N5679">
            <v>13.4137</v>
          </cell>
          <cell r="O5679">
            <v>1.71</v>
          </cell>
        </row>
        <row r="5680">
          <cell r="B5680">
            <v>76302</v>
          </cell>
          <cell r="C5680" t="str">
            <v>CASTELLARE CHIANT CL20 37.5X12</v>
          </cell>
          <cell r="D5680" t="str">
            <v>Castellare Chianti Classico 2020</v>
          </cell>
          <cell r="E5680" t="str">
            <v>EA</v>
          </cell>
          <cell r="F5680">
            <v>12</v>
          </cell>
          <cell r="G5680" t="str">
            <v>37.5 cl x 12</v>
          </cell>
          <cell r="H5680" t="str">
            <v>U</v>
          </cell>
          <cell r="I5680" t="str">
            <v>Italy</v>
          </cell>
          <cell r="J5680" t="str">
            <v>Italy</v>
          </cell>
          <cell r="K5680" t="str">
            <v>Toscana</v>
          </cell>
          <cell r="M5680" t="str">
            <v>Best</v>
          </cell>
          <cell r="N5680">
            <v>4.0137</v>
          </cell>
          <cell r="O5680">
            <v>1.3359000000000001</v>
          </cell>
        </row>
        <row r="5681">
          <cell r="B5681">
            <v>42366</v>
          </cell>
          <cell r="C5681" t="str">
            <v>FW CASTELL II SODI 1 18 1.5LX1</v>
          </cell>
          <cell r="D5681" t="str">
            <v>FW CASTELL I I SODI 1 18 5LX1</v>
          </cell>
          <cell r="E5681" t="str">
            <v>CS</v>
          </cell>
          <cell r="F5681">
            <v>1</v>
          </cell>
          <cell r="G5681" t="str">
            <v>150cl x 1</v>
          </cell>
          <cell r="H5681" t="str">
            <v>U</v>
          </cell>
          <cell r="I5681" t="str">
            <v>Italy</v>
          </cell>
          <cell r="J5681" t="str">
            <v>Italy</v>
          </cell>
          <cell r="K5681" t="str">
            <v>Toscana</v>
          </cell>
          <cell r="L5681" t="str">
            <v>Still Red</v>
          </cell>
          <cell r="M5681" t="str">
            <v>Fine Wine</v>
          </cell>
          <cell r="N5681">
            <v>77.034099999999995</v>
          </cell>
          <cell r="O5681">
            <v>5.3437999999999999</v>
          </cell>
        </row>
        <row r="5682">
          <cell r="B5682">
            <v>45492</v>
          </cell>
          <cell r="C5682" t="str">
            <v>FW CASTELL II SODI 1 19 1.5LX1</v>
          </cell>
          <cell r="D5682" t="str">
            <v>FW CASTELL I I SODI 1 19 5LX1</v>
          </cell>
          <cell r="E5682" t="str">
            <v>CS</v>
          </cell>
          <cell r="F5682">
            <v>1</v>
          </cell>
          <cell r="G5682" t="str">
            <v>150cl x 1</v>
          </cell>
          <cell r="H5682" t="str">
            <v>S</v>
          </cell>
          <cell r="I5682" t="str">
            <v>Italy</v>
          </cell>
          <cell r="J5682" t="str">
            <v>Italy</v>
          </cell>
          <cell r="K5682" t="str">
            <v>Toscana</v>
          </cell>
          <cell r="L5682" t="str">
            <v>Still Red</v>
          </cell>
          <cell r="M5682" t="str">
            <v>Fine Wine</v>
          </cell>
          <cell r="N5682">
            <v>75.279700000000005</v>
          </cell>
          <cell r="O5682">
            <v>5.3437999999999999</v>
          </cell>
        </row>
        <row r="5683">
          <cell r="B5683">
            <v>46148</v>
          </cell>
          <cell r="C5683" t="str">
            <v>CASTELLARE I SODI 20 1.5LX1</v>
          </cell>
          <cell r="D5683" t="str">
            <v>Castellare di Castellina I Sodi San Niccolo 2020</v>
          </cell>
          <cell r="E5683" t="str">
            <v>CS</v>
          </cell>
          <cell r="F5683">
            <v>1</v>
          </cell>
          <cell r="G5683" t="str">
            <v>150cl x 1</v>
          </cell>
          <cell r="H5683" t="str">
            <v>S</v>
          </cell>
          <cell r="I5683" t="str">
            <v>Italy</v>
          </cell>
          <cell r="J5683" t="str">
            <v>Italy</v>
          </cell>
          <cell r="K5683" t="str">
            <v>Toscana</v>
          </cell>
          <cell r="L5683" t="str">
            <v>Still Red</v>
          </cell>
          <cell r="M5683" t="str">
            <v>Best</v>
          </cell>
          <cell r="N5683">
            <v>75.513099999999994</v>
          </cell>
          <cell r="O5683">
            <v>5.3437999999999999</v>
          </cell>
        </row>
        <row r="5684">
          <cell r="B5684">
            <v>76370</v>
          </cell>
          <cell r="C5684" t="str">
            <v>CASTELLARE I SODI 17 1.5LX1</v>
          </cell>
          <cell r="D5684" t="str">
            <v>Castellare di Castellina I Sodi San Niccolo 2017</v>
          </cell>
          <cell r="E5684" t="str">
            <v>CS</v>
          </cell>
          <cell r="F5684">
            <v>1</v>
          </cell>
          <cell r="G5684" t="str">
            <v>150cl x 1</v>
          </cell>
          <cell r="H5684" t="str">
            <v>U</v>
          </cell>
          <cell r="I5684" t="str">
            <v>Italy</v>
          </cell>
          <cell r="J5684" t="str">
            <v>Italy</v>
          </cell>
          <cell r="K5684" t="str">
            <v>Toscana</v>
          </cell>
          <cell r="L5684" t="str">
            <v>Still Red</v>
          </cell>
          <cell r="M5684" t="str">
            <v>Best</v>
          </cell>
          <cell r="N5684">
            <v>56.679400000000001</v>
          </cell>
          <cell r="O5684">
            <v>5.3437999999999999</v>
          </cell>
        </row>
        <row r="5685">
          <cell r="B5685">
            <v>42367</v>
          </cell>
          <cell r="C5685" t="str">
            <v>FW CASTELLARE I SODI 18 300X1</v>
          </cell>
          <cell r="D5685" t="str">
            <v>Castellare di Castellina I Sodi San Niccolo 2018</v>
          </cell>
          <cell r="E5685" t="str">
            <v>CS</v>
          </cell>
          <cell r="F5685">
            <v>1</v>
          </cell>
          <cell r="G5685" t="str">
            <v>300cl x 1</v>
          </cell>
          <cell r="H5685" t="str">
            <v>U</v>
          </cell>
          <cell r="I5685" t="str">
            <v>Italy</v>
          </cell>
          <cell r="J5685" t="str">
            <v>Italy</v>
          </cell>
          <cell r="K5685" t="str">
            <v>Toscana</v>
          </cell>
          <cell r="L5685" t="str">
            <v>Still Red</v>
          </cell>
          <cell r="M5685" t="str">
            <v>Fine Wine</v>
          </cell>
          <cell r="N5685">
            <v>168.8211</v>
          </cell>
          <cell r="O5685">
            <v>10.6875</v>
          </cell>
        </row>
        <row r="5686">
          <cell r="B5686">
            <v>45491</v>
          </cell>
          <cell r="C5686" t="str">
            <v>FW CASTELLARE I SODI 19 3LTRX1</v>
          </cell>
          <cell r="D5686" t="str">
            <v>Castellare di Castellina I Sodi San Niccolo 2019</v>
          </cell>
          <cell r="E5686" t="str">
            <v>CS</v>
          </cell>
          <cell r="F5686">
            <v>1</v>
          </cell>
          <cell r="G5686" t="str">
            <v>300cl x 1</v>
          </cell>
          <cell r="H5686" t="str">
            <v>S</v>
          </cell>
          <cell r="I5686" t="str">
            <v>Italy</v>
          </cell>
          <cell r="J5686" t="str">
            <v>Italy</v>
          </cell>
          <cell r="K5686" t="str">
            <v>Toscana</v>
          </cell>
          <cell r="L5686" t="str">
            <v>Still Red</v>
          </cell>
          <cell r="M5686" t="str">
            <v>Fine Wine</v>
          </cell>
          <cell r="N5686">
            <v>168.8211</v>
          </cell>
          <cell r="O5686">
            <v>10.6875</v>
          </cell>
        </row>
        <row r="5687">
          <cell r="B5687">
            <v>46147</v>
          </cell>
          <cell r="C5687" t="str">
            <v>FW CASTELLARE I SODI 20 300X1</v>
          </cell>
          <cell r="D5687" t="str">
            <v>Castellare di Castellina I Sodi San Niccolo 2020</v>
          </cell>
          <cell r="E5687" t="str">
            <v>CS</v>
          </cell>
          <cell r="F5687">
            <v>1</v>
          </cell>
          <cell r="G5687" t="str">
            <v>300cl x 1</v>
          </cell>
          <cell r="H5687" t="str">
            <v>S</v>
          </cell>
          <cell r="I5687" t="str">
            <v>Italy</v>
          </cell>
          <cell r="J5687" t="str">
            <v>Italy</v>
          </cell>
          <cell r="K5687" t="str">
            <v>Toscana</v>
          </cell>
          <cell r="L5687" t="str">
            <v>Still Red</v>
          </cell>
          <cell r="M5687" t="str">
            <v>Fine Wine</v>
          </cell>
          <cell r="N5687">
            <v>169.34899999999999</v>
          </cell>
          <cell r="O5687">
            <v>10.6875</v>
          </cell>
        </row>
        <row r="5688">
          <cell r="B5688">
            <v>76371</v>
          </cell>
          <cell r="C5688" t="str">
            <v>CASTELLARE I SODI 17 3LTRX1</v>
          </cell>
          <cell r="D5688" t="str">
            <v>Castellare di Castellina I Sodi San Niccolo 2017</v>
          </cell>
          <cell r="E5688" t="str">
            <v>CS</v>
          </cell>
          <cell r="F5688">
            <v>1</v>
          </cell>
          <cell r="G5688" t="str">
            <v>300cl x 1</v>
          </cell>
          <cell r="H5688" t="str">
            <v>U</v>
          </cell>
          <cell r="I5688" t="str">
            <v>Italy</v>
          </cell>
          <cell r="J5688" t="str">
            <v>Italy</v>
          </cell>
          <cell r="K5688" t="str">
            <v>Toscana</v>
          </cell>
          <cell r="L5688" t="str">
            <v>Still Red</v>
          </cell>
          <cell r="M5688" t="str">
            <v>Best</v>
          </cell>
          <cell r="N5688">
            <v>116.73690000000001</v>
          </cell>
          <cell r="O5688">
            <v>10.6875</v>
          </cell>
        </row>
        <row r="5689">
          <cell r="B5689">
            <v>66370</v>
          </cell>
          <cell r="C5689" t="str">
            <v>BAR DE VILLEBOERG BRUT NV 75X6</v>
          </cell>
          <cell r="D5689" t="str">
            <v>Baron De Villeboerg Brut NV</v>
          </cell>
          <cell r="E5689" t="str">
            <v>EA</v>
          </cell>
          <cell r="F5689">
            <v>6</v>
          </cell>
          <cell r="G5689" t="str">
            <v>75 cl x 6</v>
          </cell>
          <cell r="H5689" t="str">
            <v>S</v>
          </cell>
          <cell r="I5689" t="str">
            <v>France</v>
          </cell>
          <cell r="J5689" t="str">
            <v>France</v>
          </cell>
          <cell r="K5689" t="str">
            <v>Champagne</v>
          </cell>
          <cell r="M5689" t="str">
            <v>Price Fighter</v>
          </cell>
          <cell r="N5689">
            <v>10.9152</v>
          </cell>
          <cell r="O5689">
            <v>2.6718999999999999</v>
          </cell>
        </row>
        <row r="5690">
          <cell r="B5690">
            <v>66412</v>
          </cell>
          <cell r="C5690" t="str">
            <v>HENRI BENOIT BRUT  75X6</v>
          </cell>
          <cell r="D5690" t="str">
            <v>Henri Benoit Brut Reserve NV</v>
          </cell>
          <cell r="E5690" t="str">
            <v>EA</v>
          </cell>
          <cell r="F5690">
            <v>6</v>
          </cell>
          <cell r="G5690" t="str">
            <v>75 cl x 6</v>
          </cell>
          <cell r="H5690" t="str">
            <v>U</v>
          </cell>
          <cell r="I5690" t="str">
            <v>France</v>
          </cell>
          <cell r="J5690" t="str">
            <v>France</v>
          </cell>
          <cell r="K5690" t="str">
            <v>Champagne</v>
          </cell>
          <cell r="M5690" t="str">
            <v>Price Fighter</v>
          </cell>
          <cell r="N5690">
            <v>10.8269</v>
          </cell>
          <cell r="O5690">
            <v>2.6718999999999999</v>
          </cell>
        </row>
        <row r="5691">
          <cell r="B5691">
            <v>76201</v>
          </cell>
          <cell r="C5691" t="str">
            <v>ORG BASTID COUPE ROSE 75X12</v>
          </cell>
          <cell r="D5691" t="str">
            <v>Bastide de Coupe-Roses Minervois</v>
          </cell>
          <cell r="E5691" t="str">
            <v>EA</v>
          </cell>
          <cell r="F5691">
            <v>12</v>
          </cell>
          <cell r="G5691" t="str">
            <v>75 cl x 12</v>
          </cell>
          <cell r="H5691" t="str">
            <v>U</v>
          </cell>
          <cell r="I5691" t="str">
            <v>France</v>
          </cell>
          <cell r="J5691" t="str">
            <v>France</v>
          </cell>
          <cell r="K5691" t="str">
            <v>Languedoc-Roussillon</v>
          </cell>
          <cell r="M5691" t="str">
            <v>Good</v>
          </cell>
          <cell r="N5691">
            <v>3.3902000000000001</v>
          </cell>
          <cell r="O5691">
            <v>2.6718999999999999</v>
          </cell>
        </row>
        <row r="5692">
          <cell r="B5692">
            <v>76202</v>
          </cell>
          <cell r="C5692" t="str">
            <v>ORG COUPE ROSES PLOTS 75X12</v>
          </cell>
          <cell r="D5692" t="str">
            <v xml:space="preserve">Chateau Coupe-Roses Les Plots Organic Minervois 2019
</v>
          </cell>
          <cell r="E5692" t="str">
            <v>EA</v>
          </cell>
          <cell r="F5692">
            <v>12</v>
          </cell>
          <cell r="G5692" t="str">
            <v>75 cl x 12</v>
          </cell>
          <cell r="H5692" t="str">
            <v>U</v>
          </cell>
          <cell r="I5692" t="str">
            <v>France</v>
          </cell>
          <cell r="J5692" t="str">
            <v>France</v>
          </cell>
          <cell r="K5692" t="str">
            <v>Languedoc-Roussillon</v>
          </cell>
          <cell r="M5692" t="str">
            <v>Good</v>
          </cell>
          <cell r="N5692">
            <v>5.1534000000000004</v>
          </cell>
          <cell r="O5692">
            <v>2.6718999999999999</v>
          </cell>
        </row>
        <row r="5693">
          <cell r="B5693">
            <v>43235</v>
          </cell>
          <cell r="C5693" t="str">
            <v>ORG BASTID COUPE ROSE 20 75X6</v>
          </cell>
          <cell r="D5693" t="str">
            <v xml:space="preserve">Bastide de Coupe-Roses Organic Minervois 2020
</v>
          </cell>
          <cell r="E5693" t="str">
            <v>EA</v>
          </cell>
          <cell r="F5693">
            <v>6</v>
          </cell>
          <cell r="G5693" t="str">
            <v>75 cl x 6</v>
          </cell>
          <cell r="H5693" t="str">
            <v>U</v>
          </cell>
          <cell r="I5693" t="str">
            <v>France</v>
          </cell>
          <cell r="J5693" t="str">
            <v>France</v>
          </cell>
          <cell r="K5693" t="str">
            <v>Languedoc-Roussillon</v>
          </cell>
          <cell r="M5693" t="str">
            <v>Good</v>
          </cell>
          <cell r="N5693">
            <v>4.1257000000000001</v>
          </cell>
          <cell r="O5693">
            <v>2.6718999999999999</v>
          </cell>
        </row>
        <row r="5694">
          <cell r="B5694">
            <v>45707</v>
          </cell>
          <cell r="C5694" t="str">
            <v>ORG NATURALMANIA 75x6</v>
          </cell>
          <cell r="D5694" t="str">
            <v>Chateau Coupe-Roses Naturamania Organic, Minervois</v>
          </cell>
          <cell r="E5694" t="str">
            <v>EA</v>
          </cell>
          <cell r="F5694">
            <v>6</v>
          </cell>
          <cell r="G5694" t="str">
            <v>75 cl x 6</v>
          </cell>
          <cell r="H5694" t="str">
            <v>S</v>
          </cell>
          <cell r="I5694" t="str">
            <v>France</v>
          </cell>
          <cell r="J5694" t="str">
            <v>France</v>
          </cell>
          <cell r="K5694" t="str">
            <v>Languedoc</v>
          </cell>
          <cell r="L5694" t="str">
            <v>Still Red</v>
          </cell>
          <cell r="M5694" t="str">
            <v>Better</v>
          </cell>
          <cell r="N5694">
            <v>4.6871</v>
          </cell>
          <cell r="O5694">
            <v>2.6718999999999999</v>
          </cell>
        </row>
        <row r="5695">
          <cell r="B5695">
            <v>45709</v>
          </cell>
          <cell r="C5695" t="str">
            <v>ORG ARGES BLANC 75x6</v>
          </cell>
          <cell r="D5695" t="str">
            <v>Chateau Coupe Roses Arges White Organic,  Minervois</v>
          </cell>
          <cell r="E5695" t="str">
            <v>EA</v>
          </cell>
          <cell r="F5695">
            <v>6</v>
          </cell>
          <cell r="G5695" t="str">
            <v>75 cl x 6</v>
          </cell>
          <cell r="H5695" t="str">
            <v>S</v>
          </cell>
          <cell r="I5695" t="str">
            <v>France</v>
          </cell>
          <cell r="J5695" t="str">
            <v>France</v>
          </cell>
          <cell r="K5695" t="str">
            <v>France</v>
          </cell>
          <cell r="L5695" t="str">
            <v>Still White</v>
          </cell>
          <cell r="M5695" t="str">
            <v>Better</v>
          </cell>
          <cell r="N5695">
            <v>7.6696</v>
          </cell>
          <cell r="O5695">
            <v>2.6718999999999999</v>
          </cell>
        </row>
        <row r="5696">
          <cell r="B5696">
            <v>46298</v>
          </cell>
          <cell r="C5696" t="str">
            <v>ORG BASTID COUPE ROSE 22 75X6</v>
          </cell>
          <cell r="D5696" t="str">
            <v>Bastide de Coupe-Roses Organic Minervois 2022</v>
          </cell>
          <cell r="E5696" t="str">
            <v>EA</v>
          </cell>
          <cell r="F5696">
            <v>6</v>
          </cell>
          <cell r="G5696" t="str">
            <v>75 cl x 6</v>
          </cell>
          <cell r="H5696" t="str">
            <v>S</v>
          </cell>
          <cell r="I5696" t="str">
            <v>France</v>
          </cell>
          <cell r="J5696" t="str">
            <v>France</v>
          </cell>
          <cell r="K5696" t="str">
            <v>Languedoc-Roussillon</v>
          </cell>
          <cell r="M5696" t="str">
            <v>Good</v>
          </cell>
          <cell r="N5696">
            <v>4.1374000000000004</v>
          </cell>
          <cell r="O5696">
            <v>2.6718999999999999</v>
          </cell>
        </row>
        <row r="5697">
          <cell r="B5697">
            <v>4283719</v>
          </cell>
          <cell r="C5697" t="str">
            <v>ASTROS VDP ROSE 19 75X6</v>
          </cell>
          <cell r="D5697" t="str">
            <v>Astros Vin de Pays de Mediterranee Rose 2019</v>
          </cell>
          <cell r="E5697" t="str">
            <v>EA</v>
          </cell>
          <cell r="F5697">
            <v>6</v>
          </cell>
          <cell r="G5697" t="str">
            <v>75 cl x 6</v>
          </cell>
          <cell r="H5697" t="str">
            <v>U</v>
          </cell>
          <cell r="I5697" t="str">
            <v>France</v>
          </cell>
          <cell r="J5697" t="str">
            <v>France</v>
          </cell>
          <cell r="K5697" t="str">
            <v>Provence</v>
          </cell>
          <cell r="M5697" t="str">
            <v>Good</v>
          </cell>
          <cell r="N5697">
            <v>2.5642</v>
          </cell>
          <cell r="O5697">
            <v>2.6718999999999999</v>
          </cell>
        </row>
        <row r="5698">
          <cell r="B5698">
            <v>4283720</v>
          </cell>
          <cell r="C5698" t="str">
            <v>ASTROS VDP ROSE 20 75X6</v>
          </cell>
          <cell r="D5698" t="str">
            <v>Astros Vin de Pays de Mediterranee Rose 2020</v>
          </cell>
          <cell r="E5698" t="str">
            <v>EA</v>
          </cell>
          <cell r="F5698">
            <v>6</v>
          </cell>
          <cell r="G5698" t="str">
            <v>75 cl x 6</v>
          </cell>
          <cell r="H5698" t="str">
            <v>U</v>
          </cell>
          <cell r="I5698" t="str">
            <v>France</v>
          </cell>
          <cell r="J5698" t="str">
            <v>France</v>
          </cell>
          <cell r="K5698" t="str">
            <v>Provence</v>
          </cell>
          <cell r="M5698" t="str">
            <v>Good</v>
          </cell>
          <cell r="N5698">
            <v>2.5501999999999998</v>
          </cell>
          <cell r="O5698">
            <v>2.6718999999999999</v>
          </cell>
        </row>
        <row r="5699">
          <cell r="B5699">
            <v>4283722</v>
          </cell>
          <cell r="C5699" t="str">
            <v>ASTROS VDP ROSE 22 75X6</v>
          </cell>
          <cell r="D5699" t="str">
            <v>Astros Vin de Pays du Var Rose 2022</v>
          </cell>
          <cell r="E5699" t="str">
            <v>EA</v>
          </cell>
          <cell r="F5699">
            <v>6</v>
          </cell>
          <cell r="G5699" t="str">
            <v>75 cl x 6</v>
          </cell>
          <cell r="H5699" t="str">
            <v>U</v>
          </cell>
          <cell r="I5699" t="str">
            <v>France</v>
          </cell>
          <cell r="J5699" t="str">
            <v>France</v>
          </cell>
          <cell r="K5699" t="str">
            <v>Provence</v>
          </cell>
          <cell r="M5699" t="str">
            <v>Good</v>
          </cell>
          <cell r="N5699">
            <v>2.9620000000000002</v>
          </cell>
          <cell r="O5699">
            <v>2.6718999999999999</v>
          </cell>
        </row>
        <row r="5700">
          <cell r="B5700">
            <v>4129419</v>
          </cell>
          <cell r="C5700" t="str">
            <v>ST BAILLON PROV ROSE 19 75X12</v>
          </cell>
          <cell r="D5700" t="str">
            <v>Chateau St Baillon Cotes de Provence Rose 2019</v>
          </cell>
          <cell r="E5700" t="str">
            <v>EA</v>
          </cell>
          <cell r="F5700">
            <v>12</v>
          </cell>
          <cell r="G5700" t="str">
            <v>75 cl x 12</v>
          </cell>
          <cell r="H5700" t="str">
            <v>U</v>
          </cell>
          <cell r="I5700" t="str">
            <v>France</v>
          </cell>
          <cell r="J5700" t="str">
            <v>France</v>
          </cell>
          <cell r="K5700" t="str">
            <v>Provence</v>
          </cell>
          <cell r="M5700" t="str">
            <v>Good</v>
          </cell>
          <cell r="N5700">
            <v>4.3811999999999998</v>
          </cell>
          <cell r="O5700">
            <v>2.6718999999999999</v>
          </cell>
        </row>
        <row r="5701">
          <cell r="B5701">
            <v>4129421</v>
          </cell>
          <cell r="C5701" t="str">
            <v>ST BAILLON PROV ROSE 21 75X12</v>
          </cell>
          <cell r="D5701" t="str">
            <v>Chateau St Baillon Cotes de Provence Rose 2021</v>
          </cell>
          <cell r="E5701" t="str">
            <v>EA</v>
          </cell>
          <cell r="F5701">
            <v>12</v>
          </cell>
          <cell r="G5701" t="str">
            <v>75 cl x 12</v>
          </cell>
          <cell r="H5701" t="str">
            <v>U</v>
          </cell>
          <cell r="I5701" t="str">
            <v>France</v>
          </cell>
          <cell r="J5701" t="str">
            <v>France</v>
          </cell>
          <cell r="K5701" t="str">
            <v>Provence</v>
          </cell>
          <cell r="M5701" t="str">
            <v>Good</v>
          </cell>
          <cell r="N5701">
            <v>4.7625999999999999</v>
          </cell>
          <cell r="O5701">
            <v>2.6718999999999999</v>
          </cell>
        </row>
        <row r="5702">
          <cell r="B5702">
            <v>4129422</v>
          </cell>
          <cell r="C5702" t="str">
            <v>ST BAILLON PROV ROSE 22 75X12</v>
          </cell>
          <cell r="D5702" t="str">
            <v>Chateau St Baillon Cotes de Provence Rose 2022</v>
          </cell>
          <cell r="E5702" t="str">
            <v>EA</v>
          </cell>
          <cell r="F5702">
            <v>12</v>
          </cell>
          <cell r="G5702" t="str">
            <v>75 cl x 12</v>
          </cell>
          <cell r="H5702" t="str">
            <v>U</v>
          </cell>
          <cell r="I5702" t="str">
            <v>France</v>
          </cell>
          <cell r="J5702" t="str">
            <v>France</v>
          </cell>
          <cell r="K5702" t="str">
            <v>Provence</v>
          </cell>
          <cell r="M5702" t="str">
            <v>Good</v>
          </cell>
          <cell r="N5702">
            <v>4.7762000000000002</v>
          </cell>
          <cell r="O5702">
            <v>2.6718999999999999</v>
          </cell>
        </row>
        <row r="5703">
          <cell r="B5703">
            <v>4129423</v>
          </cell>
          <cell r="C5703" t="str">
            <v>ST BAILLON PROV ROSE 23 75X12</v>
          </cell>
          <cell r="D5703" t="str">
            <v>Chateau St Baillon Cotes de Provence Rose 2023</v>
          </cell>
          <cell r="E5703" t="str">
            <v>EA</v>
          </cell>
          <cell r="F5703">
            <v>12</v>
          </cell>
          <cell r="G5703" t="str">
            <v>75 cl x 12</v>
          </cell>
          <cell r="H5703" t="str">
            <v>S</v>
          </cell>
          <cell r="I5703" t="str">
            <v>France</v>
          </cell>
          <cell r="J5703" t="str">
            <v>France</v>
          </cell>
          <cell r="K5703" t="str">
            <v>Provence</v>
          </cell>
          <cell r="M5703" t="str">
            <v>Good</v>
          </cell>
          <cell r="N5703">
            <v>4.9661</v>
          </cell>
          <cell r="O5703">
            <v>2.6718999999999999</v>
          </cell>
        </row>
        <row r="5704">
          <cell r="B5704">
            <v>45195</v>
          </cell>
          <cell r="C5704" t="str">
            <v>ST BAILLON OPALE 22 75X6</v>
          </cell>
          <cell r="D5704" t="str">
            <v>Chateau Saint Baillon Opale  2022 (direct only)</v>
          </cell>
          <cell r="E5704" t="str">
            <v>EA</v>
          </cell>
          <cell r="F5704">
            <v>6</v>
          </cell>
          <cell r="G5704" t="str">
            <v>75 cl x 6</v>
          </cell>
          <cell r="H5704" t="str">
            <v>S</v>
          </cell>
          <cell r="I5704" t="str">
            <v>France</v>
          </cell>
          <cell r="J5704" t="str">
            <v>France</v>
          </cell>
          <cell r="K5704" t="str">
            <v>Provence</v>
          </cell>
          <cell r="L5704" t="str">
            <v>Still Rose</v>
          </cell>
          <cell r="M5704" t="str">
            <v>Better</v>
          </cell>
          <cell r="N5704">
            <v>7.5438999999999998</v>
          </cell>
          <cell r="O5704">
            <v>2.6718999999999999</v>
          </cell>
        </row>
        <row r="5705">
          <cell r="B5705">
            <v>7304820</v>
          </cell>
          <cell r="C5705" t="str">
            <v>ST BAILLON PROV ROSE 20 75X6</v>
          </cell>
          <cell r="D5705" t="str">
            <v>Chateau St Baillon Cotes de Provence Rose 2020</v>
          </cell>
          <cell r="E5705" t="str">
            <v>EA</v>
          </cell>
          <cell r="F5705">
            <v>6</v>
          </cell>
          <cell r="G5705" t="str">
            <v>75 cl x 6</v>
          </cell>
          <cell r="H5705" t="str">
            <v>U</v>
          </cell>
          <cell r="I5705" t="str">
            <v>France</v>
          </cell>
          <cell r="J5705" t="str">
            <v>France</v>
          </cell>
          <cell r="K5705" t="str">
            <v>Provence</v>
          </cell>
          <cell r="M5705" t="str">
            <v>Good</v>
          </cell>
          <cell r="N5705">
            <v>4.4480000000000004</v>
          </cell>
          <cell r="O5705">
            <v>2.6718999999999999</v>
          </cell>
        </row>
        <row r="5706">
          <cell r="B5706">
            <v>7484918</v>
          </cell>
          <cell r="C5706" t="str">
            <v>ST BAILLON PROV ROSE 18 1.5X3</v>
          </cell>
          <cell r="D5706" t="str">
            <v>Chateau St Baillon Cotes du Provence Rose</v>
          </cell>
          <cell r="E5706" t="str">
            <v>EA</v>
          </cell>
          <cell r="F5706">
            <v>3</v>
          </cell>
          <cell r="G5706" t="str">
            <v>1.5 lt x 3</v>
          </cell>
          <cell r="H5706" t="str">
            <v>U</v>
          </cell>
          <cell r="I5706" t="str">
            <v>France</v>
          </cell>
          <cell r="J5706" t="str">
            <v>France</v>
          </cell>
          <cell r="K5706" t="str">
            <v>Provence</v>
          </cell>
          <cell r="M5706" t="str">
            <v>Good</v>
          </cell>
          <cell r="N5706">
            <v>9.9687000000000001</v>
          </cell>
          <cell r="O5706">
            <v>5.3437999999999999</v>
          </cell>
        </row>
        <row r="5707">
          <cell r="B5707">
            <v>7484922</v>
          </cell>
          <cell r="C5707" t="str">
            <v>ST BAILLON PROV ROSE 22 1.5X3</v>
          </cell>
          <cell r="D5707" t="str">
            <v>Chateau St Baillon Cotes du Provence Rose 2022</v>
          </cell>
          <cell r="E5707" t="str">
            <v>EA</v>
          </cell>
          <cell r="F5707">
            <v>3</v>
          </cell>
          <cell r="G5707" t="str">
            <v>1.5 lt x 3</v>
          </cell>
          <cell r="H5707" t="str">
            <v>S</v>
          </cell>
          <cell r="I5707" t="str">
            <v>France</v>
          </cell>
          <cell r="J5707" t="str">
            <v>France</v>
          </cell>
          <cell r="K5707" t="str">
            <v>Provence</v>
          </cell>
          <cell r="M5707" t="str">
            <v>Good</v>
          </cell>
          <cell r="N5707">
            <v>10.0877</v>
          </cell>
          <cell r="O5707">
            <v>5.3437999999999999</v>
          </cell>
        </row>
        <row r="5708">
          <cell r="B5708">
            <v>7484923</v>
          </cell>
          <cell r="C5708" t="str">
            <v>ST BAILLON PROV ROSE 23 1.5X3</v>
          </cell>
          <cell r="D5708" t="str">
            <v>Chateau St Baillon Cotes du Provence Rose 2023</v>
          </cell>
          <cell r="E5708" t="str">
            <v>EA</v>
          </cell>
          <cell r="F5708">
            <v>3</v>
          </cell>
          <cell r="G5708" t="str">
            <v>1.5 lt x 3</v>
          </cell>
          <cell r="H5708" t="str">
            <v>S</v>
          </cell>
          <cell r="I5708" t="str">
            <v>France</v>
          </cell>
          <cell r="J5708" t="str">
            <v>France</v>
          </cell>
          <cell r="K5708" t="str">
            <v>Provence</v>
          </cell>
          <cell r="M5708" t="str">
            <v>Good</v>
          </cell>
          <cell r="N5708">
            <v>11.4253</v>
          </cell>
          <cell r="O5708">
            <v>5.3437999999999999</v>
          </cell>
        </row>
        <row r="5709">
          <cell r="B5709">
            <v>4245221</v>
          </cell>
          <cell r="C5709" t="str">
            <v>ST BAILLON PROV ROSE 21 3LX1</v>
          </cell>
          <cell r="D5709" t="str">
            <v>Chateau St Baillon Cotes de Provence Rose 2021</v>
          </cell>
          <cell r="E5709" t="str">
            <v>CS</v>
          </cell>
          <cell r="F5709">
            <v>1</v>
          </cell>
          <cell r="G5709" t="str">
            <v>3 lt x 1</v>
          </cell>
          <cell r="H5709" t="str">
            <v>U</v>
          </cell>
          <cell r="I5709" t="str">
            <v>France</v>
          </cell>
          <cell r="J5709" t="str">
            <v>France</v>
          </cell>
          <cell r="K5709" t="str">
            <v>Provence</v>
          </cell>
          <cell r="L5709" t="str">
            <v>Still Rose</v>
          </cell>
          <cell r="M5709" t="str">
            <v>Better</v>
          </cell>
          <cell r="N5709">
            <v>34.543900000000001</v>
          </cell>
          <cell r="O5709">
            <v>10.6875</v>
          </cell>
        </row>
        <row r="5710">
          <cell r="B5710">
            <v>4245222</v>
          </cell>
          <cell r="C5710" t="str">
            <v>ST BAILLON PROV ROSE 22 3LX1</v>
          </cell>
          <cell r="D5710" t="str">
            <v>Chateau St Baillon Cotes de Provence Rose 2022</v>
          </cell>
          <cell r="E5710" t="str">
            <v>CS</v>
          </cell>
          <cell r="F5710">
            <v>1</v>
          </cell>
          <cell r="G5710" t="str">
            <v>3 lt x 1</v>
          </cell>
          <cell r="H5710" t="str">
            <v>U</v>
          </cell>
          <cell r="I5710" t="str">
            <v>France</v>
          </cell>
          <cell r="J5710" t="str">
            <v>France</v>
          </cell>
          <cell r="K5710" t="str">
            <v>Provence</v>
          </cell>
          <cell r="L5710" t="str">
            <v>Still Rose</v>
          </cell>
          <cell r="M5710" t="str">
            <v>Better</v>
          </cell>
          <cell r="N5710">
            <v>34.708500000000001</v>
          </cell>
          <cell r="O5710">
            <v>10.6875</v>
          </cell>
        </row>
        <row r="5711">
          <cell r="B5711">
            <v>4245223</v>
          </cell>
          <cell r="C5711" t="str">
            <v>ST BAILLON PROV ROSE 23 3LX1</v>
          </cell>
          <cell r="D5711" t="str">
            <v>Chateau St Baillon Cotes de Provence Rose 2023</v>
          </cell>
          <cell r="E5711" t="str">
            <v>CS</v>
          </cell>
          <cell r="F5711">
            <v>1</v>
          </cell>
          <cell r="G5711" t="str">
            <v>3 lt x 1</v>
          </cell>
          <cell r="H5711" t="str">
            <v>S</v>
          </cell>
          <cell r="I5711" t="str">
            <v>France</v>
          </cell>
          <cell r="J5711" t="str">
            <v>France</v>
          </cell>
          <cell r="K5711" t="str">
            <v>Provence</v>
          </cell>
          <cell r="L5711" t="str">
            <v>Still Rose</v>
          </cell>
          <cell r="M5711" t="str">
            <v>Better</v>
          </cell>
          <cell r="N5711">
            <v>32.558999999999997</v>
          </cell>
          <cell r="O5711">
            <v>10.6875</v>
          </cell>
        </row>
        <row r="5712">
          <cell r="B5712">
            <v>66690</v>
          </cell>
          <cell r="C5712" t="str">
            <v>SAINT MEYLAND NV 75X6</v>
          </cell>
          <cell r="D5712" t="str">
            <v>Saint-Meyland Methode Traditionnelle Brut NV</v>
          </cell>
          <cell r="E5712" t="str">
            <v>EA</v>
          </cell>
          <cell r="F5712">
            <v>6</v>
          </cell>
          <cell r="G5712" t="str">
            <v>75 cl x 6</v>
          </cell>
          <cell r="H5712" t="str">
            <v>S</v>
          </cell>
          <cell r="I5712" t="str">
            <v>France</v>
          </cell>
          <cell r="J5712" t="str">
            <v>France</v>
          </cell>
          <cell r="K5712" t="str">
            <v>Burgundy</v>
          </cell>
          <cell r="M5712" t="str">
            <v>Good</v>
          </cell>
          <cell r="N5712">
            <v>2.9327000000000001</v>
          </cell>
          <cell r="O5712">
            <v>2.6718999999999999</v>
          </cell>
        </row>
        <row r="5713">
          <cell r="B5713">
            <v>42450</v>
          </cell>
          <cell r="C5713" t="str">
            <v>CH LOUPIAC GAUDIET 37.5X12</v>
          </cell>
          <cell r="D5713" t="str">
            <v>Chateau Loupiac Gaudiet Loupiac</v>
          </cell>
          <cell r="E5713" t="str">
            <v>EA</v>
          </cell>
          <cell r="F5713">
            <v>12</v>
          </cell>
          <cell r="G5713" t="str">
            <v>37.5 cl x 12</v>
          </cell>
          <cell r="H5713" t="str">
            <v>S</v>
          </cell>
          <cell r="I5713" t="str">
            <v>France</v>
          </cell>
          <cell r="J5713" t="str">
            <v>France</v>
          </cell>
          <cell r="K5713" t="str">
            <v>Bordeaux</v>
          </cell>
          <cell r="M5713" t="str">
            <v>Better</v>
          </cell>
          <cell r="N5713">
            <v>2.8700999999999999</v>
          </cell>
          <cell r="O5713">
            <v>1.3359000000000001</v>
          </cell>
        </row>
        <row r="5714">
          <cell r="B5714">
            <v>42039</v>
          </cell>
          <cell r="C5714" t="str">
            <v>MACON LONDON FICHET 20 75X6</v>
          </cell>
          <cell r="D5714" t="str">
            <v>Macon Ige Chateau London Domaine Fichet 2020</v>
          </cell>
          <cell r="E5714" t="str">
            <v>EA</v>
          </cell>
          <cell r="F5714">
            <v>6</v>
          </cell>
          <cell r="G5714" t="str">
            <v>75 cl x 6</v>
          </cell>
          <cell r="H5714" t="str">
            <v>U</v>
          </cell>
          <cell r="I5714" t="str">
            <v>France</v>
          </cell>
          <cell r="J5714" t="str">
            <v>France</v>
          </cell>
          <cell r="K5714" t="str">
            <v>Burgundy</v>
          </cell>
          <cell r="M5714" t="str">
            <v>Better</v>
          </cell>
          <cell r="N5714">
            <v>6.8528000000000002</v>
          </cell>
          <cell r="O5714">
            <v>2.6718999999999999</v>
          </cell>
        </row>
        <row r="5715">
          <cell r="B5715">
            <v>42470</v>
          </cell>
          <cell r="C5715" t="str">
            <v>MACON VIL CREP FICHET 21 75X6</v>
          </cell>
          <cell r="D5715" t="str">
            <v>Macon Villages 'Crepillionne' Domaine Fichet 2021</v>
          </cell>
          <cell r="E5715" t="str">
            <v>EA</v>
          </cell>
          <cell r="F5715">
            <v>6</v>
          </cell>
          <cell r="G5715" t="str">
            <v>75 cl x 6</v>
          </cell>
          <cell r="H5715" t="str">
            <v>U</v>
          </cell>
          <cell r="I5715" t="str">
            <v>France</v>
          </cell>
          <cell r="J5715" t="str">
            <v>France</v>
          </cell>
          <cell r="K5715" t="str">
            <v>Burgundy</v>
          </cell>
          <cell r="M5715" t="str">
            <v>Good</v>
          </cell>
          <cell r="N5715">
            <v>5.5243000000000002</v>
          </cell>
          <cell r="O5715">
            <v>2.6718999999999999</v>
          </cell>
        </row>
        <row r="5716">
          <cell r="B5716">
            <v>44289</v>
          </cell>
          <cell r="C5716" t="str">
            <v>MACON LONDON FICHET 22 75X6</v>
          </cell>
          <cell r="D5716" t="str">
            <v>Macon Ige Chateau London Domaine Fichet 2022</v>
          </cell>
          <cell r="E5716" t="str">
            <v>EA</v>
          </cell>
          <cell r="F5716">
            <v>6</v>
          </cell>
          <cell r="G5716" t="str">
            <v>75 cl x 6</v>
          </cell>
          <cell r="H5716" t="str">
            <v>U</v>
          </cell>
          <cell r="I5716" t="str">
            <v>France</v>
          </cell>
          <cell r="J5716" t="str">
            <v>France</v>
          </cell>
          <cell r="K5716" t="str">
            <v>Burgundy</v>
          </cell>
          <cell r="M5716" t="str">
            <v>Better</v>
          </cell>
          <cell r="N5716">
            <v>7.0555000000000003</v>
          </cell>
          <cell r="O5716">
            <v>2.6718999999999999</v>
          </cell>
        </row>
        <row r="5717">
          <cell r="B5717">
            <v>44290</v>
          </cell>
          <cell r="C5717" t="str">
            <v>MACON VIL CREP FICHET 22 75X6</v>
          </cell>
          <cell r="D5717" t="str">
            <v>Macon Villages 'Crepillionne' Domaine Fichet 2022</v>
          </cell>
          <cell r="E5717" t="str">
            <v>EA</v>
          </cell>
          <cell r="F5717">
            <v>6</v>
          </cell>
          <cell r="G5717" t="str">
            <v>75 cl x 6</v>
          </cell>
          <cell r="H5717" t="str">
            <v>U</v>
          </cell>
          <cell r="I5717" t="str">
            <v>France</v>
          </cell>
          <cell r="J5717" t="str">
            <v>France</v>
          </cell>
          <cell r="K5717" t="str">
            <v>Burgundy</v>
          </cell>
          <cell r="M5717" t="str">
            <v>Good</v>
          </cell>
          <cell r="N5717">
            <v>5.5515999999999996</v>
          </cell>
          <cell r="O5717">
            <v>2.6718999999999999</v>
          </cell>
        </row>
        <row r="5718">
          <cell r="B5718">
            <v>45751</v>
          </cell>
          <cell r="C5718" t="str">
            <v>FW MACON LONDON FICH 10 75X6</v>
          </cell>
          <cell r="D5718" t="str">
            <v>Macon Ige Chateau London Domaine Fichet 2010</v>
          </cell>
          <cell r="E5718" t="str">
            <v>EA</v>
          </cell>
          <cell r="F5718">
            <v>6</v>
          </cell>
          <cell r="G5718" t="str">
            <v>75 cl x 6</v>
          </cell>
          <cell r="H5718" t="str">
            <v>U</v>
          </cell>
          <cell r="I5718" t="str">
            <v>France</v>
          </cell>
          <cell r="J5718" t="str">
            <v>France</v>
          </cell>
          <cell r="K5718" t="str">
            <v>Burgundy</v>
          </cell>
          <cell r="L5718" t="str">
            <v>Still White</v>
          </cell>
          <cell r="M5718" t="str">
            <v>Better</v>
          </cell>
          <cell r="N5718">
            <v>12.757300000000001</v>
          </cell>
          <cell r="O5718">
            <v>2.6917</v>
          </cell>
        </row>
        <row r="5719">
          <cell r="B5719">
            <v>72200</v>
          </cell>
          <cell r="C5719" t="str">
            <v>MACON LONDON FICHET 17 75X6</v>
          </cell>
          <cell r="D5719" t="str">
            <v>Macon Ige Chateau London Domaine Fichet 2017</v>
          </cell>
          <cell r="E5719" t="str">
            <v>EA</v>
          </cell>
          <cell r="F5719">
            <v>6</v>
          </cell>
          <cell r="G5719" t="str">
            <v>75 cl x 6</v>
          </cell>
          <cell r="H5719" t="str">
            <v>U</v>
          </cell>
          <cell r="I5719" t="str">
            <v>France</v>
          </cell>
          <cell r="J5719" t="str">
            <v>France</v>
          </cell>
          <cell r="K5719" t="str">
            <v>Burgundy</v>
          </cell>
          <cell r="M5719" t="str">
            <v>Better</v>
          </cell>
          <cell r="N5719">
            <v>5.2907999999999999</v>
          </cell>
          <cell r="O5719">
            <v>2.6718999999999999</v>
          </cell>
        </row>
        <row r="5720">
          <cell r="B5720">
            <v>74543</v>
          </cell>
          <cell r="C5720" t="str">
            <v>MACON VIL CREP FICHET 19 75X6</v>
          </cell>
          <cell r="D5720" t="str">
            <v>Macon Villages 'Crepillionne' Domaine Fichet 2019</v>
          </cell>
          <cell r="E5720" t="str">
            <v>EA</v>
          </cell>
          <cell r="F5720">
            <v>6</v>
          </cell>
          <cell r="G5720" t="str">
            <v>75 cl x 6</v>
          </cell>
          <cell r="H5720" t="str">
            <v>U</v>
          </cell>
          <cell r="I5720" t="str">
            <v>France</v>
          </cell>
          <cell r="J5720" t="str">
            <v>France</v>
          </cell>
          <cell r="K5720" t="str">
            <v>Burgundy</v>
          </cell>
          <cell r="M5720" t="str">
            <v>Good</v>
          </cell>
          <cell r="N5720">
            <v>4.2789000000000001</v>
          </cell>
          <cell r="O5720">
            <v>2.6718999999999999</v>
          </cell>
        </row>
        <row r="5721">
          <cell r="B5721">
            <v>42911</v>
          </cell>
          <cell r="C5721" t="str">
            <v>ORG FUISSE CLIMAT DEN19 75X12</v>
          </cell>
          <cell r="D5721" t="str">
            <v>Poully - Fuisse Climat Denogent 2019</v>
          </cell>
          <cell r="E5721" t="str">
            <v>EA</v>
          </cell>
          <cell r="F5721">
            <v>12</v>
          </cell>
          <cell r="G5721" t="str">
            <v>75 cl x 12</v>
          </cell>
          <cell r="H5721" t="str">
            <v>U</v>
          </cell>
          <cell r="I5721" t="str">
            <v>France</v>
          </cell>
          <cell r="J5721" t="str">
            <v>France</v>
          </cell>
          <cell r="K5721" t="str">
            <v>Burgundy</v>
          </cell>
          <cell r="M5721" t="str">
            <v>Best</v>
          </cell>
          <cell r="N5721">
            <v>17.934100000000001</v>
          </cell>
          <cell r="O5721">
            <v>2.6718999999999999</v>
          </cell>
        </row>
        <row r="5722">
          <cell r="B5722">
            <v>76162</v>
          </cell>
          <cell r="C5722" t="str">
            <v>FUISSE CROIX DENOGENT 17 75X12</v>
          </cell>
          <cell r="D5722" t="str">
            <v>Pouilly Fuisse La Croix Vieilles Vignes Denogent 2017</v>
          </cell>
          <cell r="E5722" t="str">
            <v>EA</v>
          </cell>
          <cell r="F5722">
            <v>12</v>
          </cell>
          <cell r="G5722" t="str">
            <v>75 cl x 12</v>
          </cell>
          <cell r="H5722" t="str">
            <v>U</v>
          </cell>
          <cell r="I5722" t="str">
            <v>France</v>
          </cell>
          <cell r="J5722" t="str">
            <v>France</v>
          </cell>
          <cell r="K5722" t="str">
            <v>Burgundy</v>
          </cell>
          <cell r="M5722" t="str">
            <v>Limited Allocation</v>
          </cell>
          <cell r="N5722">
            <v>13.5762</v>
          </cell>
          <cell r="O5722">
            <v>2.6718999999999999</v>
          </cell>
        </row>
        <row r="5723">
          <cell r="B5723">
            <v>4193317</v>
          </cell>
          <cell r="C5723" t="str">
            <v>ORG DENO VIRE CLESSE 17 75X12</v>
          </cell>
          <cell r="D5723" t="str">
            <v>Vire Clesse Robert Denogent 2017</v>
          </cell>
          <cell r="E5723" t="str">
            <v>EA</v>
          </cell>
          <cell r="F5723">
            <v>12</v>
          </cell>
          <cell r="G5723" t="str">
            <v>75 cl x 12</v>
          </cell>
          <cell r="H5723" t="str">
            <v>U</v>
          </cell>
          <cell r="I5723" t="str">
            <v>France</v>
          </cell>
          <cell r="J5723" t="str">
            <v>France</v>
          </cell>
          <cell r="K5723" t="str">
            <v>Burgundy</v>
          </cell>
          <cell r="L5723" t="str">
            <v>Still White</v>
          </cell>
          <cell r="M5723" t="str">
            <v>Better</v>
          </cell>
          <cell r="N5723">
            <v>12.2592</v>
          </cell>
          <cell r="O5723">
            <v>2.6718999999999999</v>
          </cell>
        </row>
        <row r="5724">
          <cell r="B5724">
            <v>4193319</v>
          </cell>
          <cell r="C5724" t="str">
            <v>ORG DENO VIRE CLESSE 19 75X12</v>
          </cell>
          <cell r="D5724" t="str">
            <v>Vire Clesse Robert Denogent 2019</v>
          </cell>
          <cell r="E5724" t="str">
            <v>EA</v>
          </cell>
          <cell r="F5724">
            <v>12</v>
          </cell>
          <cell r="G5724" t="str">
            <v>75 cl x 12</v>
          </cell>
          <cell r="H5724" t="str">
            <v>U</v>
          </cell>
          <cell r="I5724" t="str">
            <v>France</v>
          </cell>
          <cell r="J5724" t="str">
            <v>France</v>
          </cell>
          <cell r="K5724" t="str">
            <v>Burgundy</v>
          </cell>
          <cell r="L5724" t="str">
            <v>Still White</v>
          </cell>
          <cell r="M5724" t="str">
            <v>Better</v>
          </cell>
          <cell r="N5724">
            <v>13.6358</v>
          </cell>
          <cell r="O5724">
            <v>3.2063000000000001</v>
          </cell>
        </row>
        <row r="5725">
          <cell r="B5725">
            <v>7426717</v>
          </cell>
          <cell r="C5725" t="str">
            <v>DENOGENT SARDINE MACON17 75X12</v>
          </cell>
          <cell r="D5725" t="str">
            <v>Macon-Villages Les Sardines Robert Denogent 2017</v>
          </cell>
          <cell r="E5725" t="str">
            <v>EA</v>
          </cell>
          <cell r="F5725">
            <v>12</v>
          </cell>
          <cell r="G5725" t="str">
            <v>75 cl x 12</v>
          </cell>
          <cell r="H5725" t="str">
            <v>U</v>
          </cell>
          <cell r="I5725" t="str">
            <v>France</v>
          </cell>
          <cell r="J5725" t="str">
            <v>France</v>
          </cell>
          <cell r="K5725" t="str">
            <v>Burgundy</v>
          </cell>
          <cell r="L5725" t="str">
            <v>Still White</v>
          </cell>
          <cell r="M5725" t="str">
            <v>Better</v>
          </cell>
          <cell r="N5725">
            <v>8.7386999999999997</v>
          </cell>
          <cell r="O5725">
            <v>2.6718999999999999</v>
          </cell>
        </row>
        <row r="5726">
          <cell r="B5726">
            <v>7426718</v>
          </cell>
          <cell r="C5726" t="str">
            <v>DENOGENT SARDINE MACON18 75X12</v>
          </cell>
          <cell r="D5726" t="str">
            <v>Macon-Villages Les Sardines Robert Denogent 2018</v>
          </cell>
          <cell r="E5726" t="str">
            <v>EA</v>
          </cell>
          <cell r="F5726">
            <v>12</v>
          </cell>
          <cell r="G5726" t="str">
            <v>75 cl x 12</v>
          </cell>
          <cell r="H5726" t="str">
            <v>U</v>
          </cell>
          <cell r="I5726" t="str">
            <v>France</v>
          </cell>
          <cell r="J5726" t="str">
            <v>France</v>
          </cell>
          <cell r="K5726" t="str">
            <v>Burgundy</v>
          </cell>
          <cell r="L5726" t="str">
            <v>Still White</v>
          </cell>
          <cell r="M5726" t="str">
            <v>Better</v>
          </cell>
          <cell r="N5726">
            <v>8.7393000000000001</v>
          </cell>
          <cell r="O5726">
            <v>2.6718999999999999</v>
          </cell>
        </row>
        <row r="5727">
          <cell r="B5727">
            <v>73014</v>
          </cell>
          <cell r="C5727" t="str">
            <v>FUISSE CROIX DENOGENT 17 75X6</v>
          </cell>
          <cell r="D5727" t="str">
            <v>Pouilly Fuisse La Croix Vieilles Vignes Denogent 2017</v>
          </cell>
          <cell r="E5727" t="str">
            <v>EA</v>
          </cell>
          <cell r="F5727">
            <v>6</v>
          </cell>
          <cell r="G5727" t="str">
            <v>75 cl x 6</v>
          </cell>
          <cell r="H5727" t="str">
            <v>U</v>
          </cell>
          <cell r="I5727" t="str">
            <v>France</v>
          </cell>
          <cell r="J5727" t="str">
            <v>France</v>
          </cell>
          <cell r="K5727" t="str">
            <v>Burgundy</v>
          </cell>
          <cell r="M5727" t="str">
            <v>Limited Allocation</v>
          </cell>
          <cell r="N5727">
            <v>13.6496</v>
          </cell>
          <cell r="O5727">
            <v>2.6718999999999999</v>
          </cell>
        </row>
        <row r="5728">
          <cell r="B5728">
            <v>76188</v>
          </cell>
          <cell r="C5728" t="str">
            <v>MAC SOL POU TROUILLET 20 75X6</v>
          </cell>
          <cell r="D5728" t="str">
            <v>Macon-Solutre-Pouilly Domaine Trouillet 2020</v>
          </cell>
          <cell r="E5728" t="str">
            <v>EA</v>
          </cell>
          <cell r="F5728">
            <v>6</v>
          </cell>
          <cell r="G5728" t="str">
            <v>75 cl x 6</v>
          </cell>
          <cell r="H5728" t="str">
            <v>S</v>
          </cell>
          <cell r="I5728" t="str">
            <v>France</v>
          </cell>
          <cell r="J5728" t="str">
            <v>France</v>
          </cell>
          <cell r="K5728" t="str">
            <v>Burgundy</v>
          </cell>
          <cell r="L5728" t="str">
            <v>Still White</v>
          </cell>
          <cell r="M5728" t="str">
            <v>Best</v>
          </cell>
          <cell r="N5728">
            <v>8.3712999999999997</v>
          </cell>
          <cell r="O5728">
            <v>2.6718999999999999</v>
          </cell>
        </row>
        <row r="5729">
          <cell r="B5729">
            <v>76189</v>
          </cell>
          <cell r="C5729" t="str">
            <v>POUILLY LOCHE TROUILLET20 75X6</v>
          </cell>
          <cell r="D5729" t="str">
            <v>Pouilly Loche Domaine Trouillet 2020</v>
          </cell>
          <cell r="E5729" t="str">
            <v>EA</v>
          </cell>
          <cell r="F5729">
            <v>6</v>
          </cell>
          <cell r="G5729" t="str">
            <v>75 cl x 6</v>
          </cell>
          <cell r="H5729" t="str">
            <v>S</v>
          </cell>
          <cell r="I5729" t="str">
            <v>France</v>
          </cell>
          <cell r="J5729" t="str">
            <v>France</v>
          </cell>
          <cell r="K5729" t="str">
            <v>Burgundy</v>
          </cell>
          <cell r="L5729" t="str">
            <v>Still White</v>
          </cell>
          <cell r="M5729" t="str">
            <v>Best</v>
          </cell>
          <cell r="N5729">
            <v>11.4854</v>
          </cell>
          <cell r="O5729">
            <v>2.6718999999999999</v>
          </cell>
        </row>
        <row r="5730">
          <cell r="B5730">
            <v>76190</v>
          </cell>
          <cell r="C5730" t="str">
            <v>VERS CRAS 1R TROUIL20 75X6</v>
          </cell>
          <cell r="D5730" t="str">
            <v>Vers Cras 1er Cru Domaine Trouillet 2020</v>
          </cell>
          <cell r="E5730" t="str">
            <v>EA</v>
          </cell>
          <cell r="F5730">
            <v>6</v>
          </cell>
          <cell r="G5730" t="str">
            <v>75 cl x 6</v>
          </cell>
          <cell r="H5730" t="str">
            <v>S</v>
          </cell>
          <cell r="I5730" t="str">
            <v>France</v>
          </cell>
          <cell r="J5730" t="str">
            <v>France</v>
          </cell>
          <cell r="K5730" t="str">
            <v>Burgundy</v>
          </cell>
          <cell r="L5730" t="str">
            <v>Still White</v>
          </cell>
          <cell r="M5730" t="str">
            <v>Best</v>
          </cell>
          <cell r="N5730">
            <v>16.266100000000002</v>
          </cell>
          <cell r="O5730">
            <v>2.6718999999999999</v>
          </cell>
        </row>
        <row r="5731">
          <cell r="B5731">
            <v>7625920</v>
          </cell>
          <cell r="C5731" t="str">
            <v>FUISSE TROUILLET 20 75X6</v>
          </cell>
          <cell r="D5731" t="str">
            <v>Pouilly Fuisse Domaine Trouillet 2020</v>
          </cell>
          <cell r="E5731" t="str">
            <v>EA</v>
          </cell>
          <cell r="F5731">
            <v>6</v>
          </cell>
          <cell r="G5731" t="str">
            <v>75 cl x 6</v>
          </cell>
          <cell r="H5731" t="str">
            <v>U</v>
          </cell>
          <cell r="I5731" t="str">
            <v>France</v>
          </cell>
          <cell r="J5731" t="str">
            <v>France</v>
          </cell>
          <cell r="K5731" t="str">
            <v>Burgundy</v>
          </cell>
          <cell r="L5731" t="str">
            <v>Still White</v>
          </cell>
          <cell r="M5731" t="str">
            <v>Best</v>
          </cell>
          <cell r="N5731">
            <v>9.3741000000000003</v>
          </cell>
          <cell r="O5731">
            <v>2.6718999999999999</v>
          </cell>
        </row>
        <row r="5732">
          <cell r="B5732">
            <v>7625921</v>
          </cell>
          <cell r="C5732" t="str">
            <v>FUISSE TROUILLET 21 75X6</v>
          </cell>
          <cell r="D5732" t="str">
            <v>Pouilly Fuisse Domaine Trouillet 2021</v>
          </cell>
          <cell r="E5732" t="str">
            <v>EA</v>
          </cell>
          <cell r="F5732">
            <v>6</v>
          </cell>
          <cell r="G5732" t="str">
            <v>75 cl x 6</v>
          </cell>
          <cell r="H5732" t="str">
            <v>U</v>
          </cell>
          <cell r="I5732" t="str">
            <v>France</v>
          </cell>
          <cell r="J5732" t="str">
            <v>France</v>
          </cell>
          <cell r="K5732" t="str">
            <v>Burgundy</v>
          </cell>
          <cell r="L5732" t="str">
            <v>Still White</v>
          </cell>
          <cell r="M5732" t="str">
            <v>Best</v>
          </cell>
          <cell r="N5732">
            <v>13.634499999999999</v>
          </cell>
          <cell r="O5732">
            <v>2.6718999999999999</v>
          </cell>
        </row>
        <row r="5733">
          <cell r="B5733">
            <v>7625923</v>
          </cell>
          <cell r="C5733" t="str">
            <v>FUISSE TROUILLET 23 75X6</v>
          </cell>
          <cell r="D5733" t="str">
            <v>Pouilly Fuisse Domaine Trouillet 2023</v>
          </cell>
          <cell r="E5733" t="str">
            <v>EA</v>
          </cell>
          <cell r="F5733">
            <v>6</v>
          </cell>
          <cell r="G5733" t="str">
            <v>75 cl x 6</v>
          </cell>
          <cell r="H5733" t="str">
            <v>S</v>
          </cell>
          <cell r="I5733" t="str">
            <v>France</v>
          </cell>
          <cell r="J5733" t="str">
            <v>France</v>
          </cell>
          <cell r="K5733" t="str">
            <v>Burgundy</v>
          </cell>
          <cell r="L5733" t="str">
            <v>Still White</v>
          </cell>
          <cell r="M5733" t="str">
            <v>Best</v>
          </cell>
          <cell r="N5733">
            <v>13.676299999999999</v>
          </cell>
          <cell r="O5733">
            <v>2.6718999999999999</v>
          </cell>
        </row>
        <row r="5734">
          <cell r="B5734">
            <v>71150</v>
          </cell>
          <cell r="C5734" t="str">
            <v>MAISON BELENGER RED 75X6</v>
          </cell>
          <cell r="D5734" t="str">
            <v>Maison Belenger IGP Cotes de Gascogne Red</v>
          </cell>
          <cell r="E5734" t="str">
            <v>EA</v>
          </cell>
          <cell r="F5734">
            <v>6</v>
          </cell>
          <cell r="G5734" t="str">
            <v>75 cl x 6</v>
          </cell>
          <cell r="H5734" t="str">
            <v>U</v>
          </cell>
          <cell r="I5734" t="str">
            <v>France</v>
          </cell>
          <cell r="J5734" t="str">
            <v>France</v>
          </cell>
          <cell r="K5734" t="str">
            <v>South West France</v>
          </cell>
          <cell r="M5734" t="str">
            <v>Good</v>
          </cell>
          <cell r="N5734">
            <v>1.7256</v>
          </cell>
          <cell r="O5734">
            <v>2.6718999999999999</v>
          </cell>
        </row>
        <row r="5735">
          <cell r="B5735">
            <v>71151</v>
          </cell>
          <cell r="C5735" t="str">
            <v>MAISON BELENGER WHITE 17 75X6</v>
          </cell>
          <cell r="D5735" t="str">
            <v>Maison Belenger IGP Cotes de Gascogne White 2017</v>
          </cell>
          <cell r="E5735" t="str">
            <v>EA</v>
          </cell>
          <cell r="F5735">
            <v>6</v>
          </cell>
          <cell r="G5735" t="str">
            <v>75 cl x 6</v>
          </cell>
          <cell r="H5735" t="str">
            <v>U</v>
          </cell>
          <cell r="I5735" t="str">
            <v>France</v>
          </cell>
          <cell r="J5735" t="str">
            <v>France</v>
          </cell>
          <cell r="K5735" t="str">
            <v>South West France</v>
          </cell>
          <cell r="M5735" t="str">
            <v>Good</v>
          </cell>
          <cell r="N5735">
            <v>1.6559999999999999</v>
          </cell>
          <cell r="O5735">
            <v>2.3513000000000002</v>
          </cell>
        </row>
        <row r="5736">
          <cell r="B5736">
            <v>75399</v>
          </cell>
          <cell r="C5736" t="str">
            <v>MAISON BELENGER RED 75X6</v>
          </cell>
          <cell r="D5736" t="str">
            <v>Maison Belenger IGP Cotes de Gascogne Red</v>
          </cell>
          <cell r="E5736" t="str">
            <v>EA</v>
          </cell>
          <cell r="F5736">
            <v>6</v>
          </cell>
          <cell r="G5736" t="str">
            <v>75 cl x 6</v>
          </cell>
          <cell r="H5736" t="str">
            <v>S</v>
          </cell>
          <cell r="I5736" t="str">
            <v>France</v>
          </cell>
          <cell r="J5736" t="str">
            <v>France</v>
          </cell>
          <cell r="K5736" t="str">
            <v>South West France</v>
          </cell>
          <cell r="M5736" t="str">
            <v>Good</v>
          </cell>
          <cell r="N5736">
            <v>2.0291999999999999</v>
          </cell>
          <cell r="O5736">
            <v>2.6718999999999999</v>
          </cell>
        </row>
        <row r="5737">
          <cell r="B5737">
            <v>75400</v>
          </cell>
          <cell r="C5737" t="str">
            <v>MAISON BELENGER WHITE 75X6</v>
          </cell>
          <cell r="D5737" t="str">
            <v>Maison Belenger IGP Cotes de Gascogne White</v>
          </cell>
          <cell r="E5737" t="str">
            <v>EA</v>
          </cell>
          <cell r="F5737">
            <v>6</v>
          </cell>
          <cell r="G5737" t="str">
            <v>75 cl x 6</v>
          </cell>
          <cell r="H5737" t="str">
            <v>S</v>
          </cell>
          <cell r="I5737" t="str">
            <v>France</v>
          </cell>
          <cell r="J5737" t="str">
            <v>France</v>
          </cell>
          <cell r="K5737" t="str">
            <v>South West France</v>
          </cell>
          <cell r="M5737" t="str">
            <v>Good</v>
          </cell>
          <cell r="N5737">
            <v>2.0291999999999999</v>
          </cell>
          <cell r="O5737">
            <v>2.3513000000000002</v>
          </cell>
        </row>
        <row r="5738">
          <cell r="B5738">
            <v>66620</v>
          </cell>
          <cell r="C5738" t="str">
            <v>CAVICCHIOLI PIGNOLETTO NV 75X6</v>
          </cell>
          <cell r="D5738" t="str">
            <v>Cavicchioli Pignoletto Modena DOC Spumante NV</v>
          </cell>
          <cell r="E5738" t="str">
            <v>EA</v>
          </cell>
          <cell r="F5738">
            <v>6</v>
          </cell>
          <cell r="G5738" t="str">
            <v>75 cl x 6</v>
          </cell>
          <cell r="H5738" t="str">
            <v>S</v>
          </cell>
          <cell r="I5738" t="str">
            <v>Italy</v>
          </cell>
          <cell r="J5738" t="str">
            <v>Italy</v>
          </cell>
          <cell r="K5738" t="str">
            <v>Emilia Romagna</v>
          </cell>
          <cell r="M5738" t="str">
            <v>Good</v>
          </cell>
          <cell r="N5738">
            <v>2.6362999999999999</v>
          </cell>
          <cell r="O5738">
            <v>2.3513000000000002</v>
          </cell>
        </row>
        <row r="5739">
          <cell r="B5739">
            <v>66623</v>
          </cell>
          <cell r="C5739" t="str">
            <v>CAVICCHIOLI ROSSO SECCONV 75X6</v>
          </cell>
          <cell r="D5739" t="str">
            <v>Cavicchioli Lambrusco Emilia Rosso Secco IGT Emiliana NV</v>
          </cell>
          <cell r="E5739" t="str">
            <v>EA</v>
          </cell>
          <cell r="F5739">
            <v>6</v>
          </cell>
          <cell r="G5739" t="str">
            <v>75 cl x 6</v>
          </cell>
          <cell r="H5739" t="str">
            <v>U</v>
          </cell>
          <cell r="I5739" t="str">
            <v>Italy</v>
          </cell>
          <cell r="J5739" t="str">
            <v>Italy</v>
          </cell>
          <cell r="K5739" t="str">
            <v>Emilia Romagna</v>
          </cell>
          <cell r="M5739" t="str">
            <v>Price Fighter</v>
          </cell>
          <cell r="N5739">
            <v>1.7679</v>
          </cell>
          <cell r="O5739">
            <v>2.2444000000000002</v>
          </cell>
        </row>
        <row r="5740">
          <cell r="B5740">
            <v>71205</v>
          </cell>
          <cell r="C5740" t="str">
            <v>CAVICCHIOLI ROSE SPK NV 75X6</v>
          </cell>
          <cell r="D5740" t="str">
            <v>Cavicchioli Rose Spumante Extra Dry, Emilia Romagna NV</v>
          </cell>
          <cell r="E5740" t="str">
            <v>EA</v>
          </cell>
          <cell r="F5740">
            <v>6</v>
          </cell>
          <cell r="G5740" t="str">
            <v>75 cl x 6</v>
          </cell>
          <cell r="H5740" t="str">
            <v>U</v>
          </cell>
          <cell r="I5740" t="str">
            <v>Italy</v>
          </cell>
          <cell r="J5740" t="str">
            <v>Italy</v>
          </cell>
          <cell r="K5740" t="str">
            <v>Emilia Romagna</v>
          </cell>
          <cell r="L5740" t="str">
            <v>Sparkling Rose</v>
          </cell>
          <cell r="M5740" t="str">
            <v>Price Fighter</v>
          </cell>
          <cell r="N5740">
            <v>2.6274999999999999</v>
          </cell>
          <cell r="O5740">
            <v>2.3513000000000002</v>
          </cell>
        </row>
        <row r="5741">
          <cell r="B5741">
            <v>75985</v>
          </cell>
          <cell r="C5741" t="str">
            <v>BIECHER RIESLING GC SOM 75X6</v>
          </cell>
          <cell r="D5741" t="str">
            <v>Biecher &amp; Schaal Riesling Grand Cru Sommerberg</v>
          </cell>
          <cell r="E5741" t="str">
            <v>EA</v>
          </cell>
          <cell r="F5741">
            <v>6</v>
          </cell>
          <cell r="G5741" t="str">
            <v>75 cl x 6</v>
          </cell>
          <cell r="H5741" t="str">
            <v>U</v>
          </cell>
          <cell r="I5741" t="str">
            <v>France</v>
          </cell>
          <cell r="J5741" t="str">
            <v>France</v>
          </cell>
          <cell r="K5741" t="str">
            <v>Alsace</v>
          </cell>
          <cell r="M5741" t="str">
            <v>Better</v>
          </cell>
          <cell r="N5741">
            <v>6.4142000000000001</v>
          </cell>
          <cell r="O5741">
            <v>2.6718999999999999</v>
          </cell>
        </row>
        <row r="5742">
          <cell r="B5742">
            <v>4273720</v>
          </cell>
          <cell r="C5742" t="str">
            <v>BIECHER RIESLING SCHOE 20 75X6</v>
          </cell>
          <cell r="D5742" t="str">
            <v>Jean Biecher &amp; Fils Riesling Schoenenbourg Grand Cru 2020, Alsace</v>
          </cell>
          <cell r="E5742" t="str">
            <v>EA</v>
          </cell>
          <cell r="F5742">
            <v>6</v>
          </cell>
          <cell r="G5742" t="str">
            <v>75 cl x 6</v>
          </cell>
          <cell r="H5742" t="str">
            <v>U</v>
          </cell>
          <cell r="I5742" t="str">
            <v>France</v>
          </cell>
          <cell r="J5742" t="str">
            <v>France</v>
          </cell>
          <cell r="K5742" t="str">
            <v>Alsace</v>
          </cell>
          <cell r="L5742" t="str">
            <v>Still White</v>
          </cell>
          <cell r="M5742" t="str">
            <v>Good</v>
          </cell>
          <cell r="N5742">
            <v>6.4414999999999996</v>
          </cell>
          <cell r="O5742">
            <v>2.6718999999999999</v>
          </cell>
        </row>
        <row r="5743">
          <cell r="B5743">
            <v>4273721</v>
          </cell>
          <cell r="C5743" t="str">
            <v>BIECHER RIESLING SCHOE 21 75X6</v>
          </cell>
          <cell r="D5743" t="str">
            <v>Jean Biecher &amp; Fils Riesling Schoenenbourg Grand Cru 2021, Alsace</v>
          </cell>
          <cell r="E5743" t="str">
            <v>EA</v>
          </cell>
          <cell r="F5743">
            <v>6</v>
          </cell>
          <cell r="G5743" t="str">
            <v>75 cl x 6</v>
          </cell>
          <cell r="H5743" t="str">
            <v>U</v>
          </cell>
          <cell r="I5743" t="str">
            <v>France</v>
          </cell>
          <cell r="J5743" t="str">
            <v>France</v>
          </cell>
          <cell r="K5743" t="str">
            <v>Alsace</v>
          </cell>
          <cell r="L5743" t="str">
            <v>Still White</v>
          </cell>
          <cell r="M5743" t="str">
            <v>Good</v>
          </cell>
          <cell r="N5743">
            <v>6.4414999999999996</v>
          </cell>
          <cell r="O5743">
            <v>2.6718999999999999</v>
          </cell>
        </row>
        <row r="5744">
          <cell r="B5744">
            <v>4273722</v>
          </cell>
          <cell r="C5744" t="str">
            <v>BIECHER RIESLING SCHOE 22 75X6</v>
          </cell>
          <cell r="D5744" t="str">
            <v>Jean Biecher &amp; Fils Riesling Schoenenbourg Grand Cru 2022, Alsace</v>
          </cell>
          <cell r="E5744" t="str">
            <v>EA</v>
          </cell>
          <cell r="F5744">
            <v>6</v>
          </cell>
          <cell r="G5744" t="str">
            <v>75 cl x 6</v>
          </cell>
          <cell r="H5744" t="str">
            <v>S</v>
          </cell>
          <cell r="I5744" t="str">
            <v>France</v>
          </cell>
          <cell r="J5744" t="str">
            <v>France</v>
          </cell>
          <cell r="K5744" t="str">
            <v>Alsace</v>
          </cell>
          <cell r="L5744" t="str">
            <v>Still White</v>
          </cell>
          <cell r="M5744" t="str">
            <v>Good</v>
          </cell>
          <cell r="N5744">
            <v>6.4604999999999997</v>
          </cell>
          <cell r="O5744">
            <v>2.6718999999999999</v>
          </cell>
        </row>
        <row r="5745">
          <cell r="B5745">
            <v>41732</v>
          </cell>
          <cell r="C5745" t="str">
            <v>COSTAL CHABLIS 20 75X12</v>
          </cell>
          <cell r="D5745" t="str">
            <v>Domaine Costal Chablis 2020</v>
          </cell>
          <cell r="E5745" t="str">
            <v>EA</v>
          </cell>
          <cell r="F5745">
            <v>12</v>
          </cell>
          <cell r="G5745" t="str">
            <v>75 cl x 12</v>
          </cell>
          <cell r="H5745" t="str">
            <v>U</v>
          </cell>
          <cell r="I5745" t="str">
            <v>France</v>
          </cell>
          <cell r="J5745" t="str">
            <v>France</v>
          </cell>
          <cell r="K5745" t="str">
            <v>Burgundy</v>
          </cell>
          <cell r="M5745" t="str">
            <v>Best</v>
          </cell>
          <cell r="N5745">
            <v>7.1764000000000001</v>
          </cell>
          <cell r="O5745">
            <v>2.6718999999999999</v>
          </cell>
        </row>
        <row r="5746">
          <cell r="B5746">
            <v>43019</v>
          </cell>
          <cell r="C5746" t="str">
            <v>COSTAL CHABLIS 21 75X12</v>
          </cell>
          <cell r="D5746" t="str">
            <v>Domaine Costal Chablis 2021</v>
          </cell>
          <cell r="E5746" t="str">
            <v>EA</v>
          </cell>
          <cell r="F5746">
            <v>12</v>
          </cell>
          <cell r="G5746" t="str">
            <v>75 cl x 12</v>
          </cell>
          <cell r="H5746" t="str">
            <v>U</v>
          </cell>
          <cell r="I5746" t="str">
            <v>France</v>
          </cell>
          <cell r="J5746" t="str">
            <v>France</v>
          </cell>
          <cell r="K5746" t="str">
            <v>Burgundy</v>
          </cell>
          <cell r="M5746" t="str">
            <v>Best</v>
          </cell>
          <cell r="N5746">
            <v>8.2713999999999999</v>
          </cell>
          <cell r="O5746">
            <v>2.6718999999999999</v>
          </cell>
        </row>
        <row r="5747">
          <cell r="B5747">
            <v>44190</v>
          </cell>
          <cell r="C5747" t="str">
            <v>COSTAL CHABLIS 22 75X12</v>
          </cell>
          <cell r="D5747" t="str">
            <v>Henri Costal Chablis 2022</v>
          </cell>
          <cell r="E5747" t="str">
            <v>EA</v>
          </cell>
          <cell r="F5747">
            <v>12</v>
          </cell>
          <cell r="G5747" t="str">
            <v>75 cl x 12</v>
          </cell>
          <cell r="H5747" t="str">
            <v>U</v>
          </cell>
          <cell r="I5747" t="str">
            <v>France</v>
          </cell>
          <cell r="J5747" t="str">
            <v>France</v>
          </cell>
          <cell r="K5747" t="str">
            <v>Burgundy</v>
          </cell>
          <cell r="M5747" t="str">
            <v>Best</v>
          </cell>
          <cell r="N5747">
            <v>8.2849000000000004</v>
          </cell>
          <cell r="O5747">
            <v>2.6718999999999999</v>
          </cell>
        </row>
        <row r="5748">
          <cell r="B5748">
            <v>46345</v>
          </cell>
          <cell r="C5748" t="str">
            <v>COSTAL CHABLIS 23 75X12</v>
          </cell>
          <cell r="D5748" t="str">
            <v>Henri Costal Chablis 2023</v>
          </cell>
          <cell r="E5748" t="str">
            <v>EA</v>
          </cell>
          <cell r="F5748">
            <v>12</v>
          </cell>
          <cell r="G5748" t="str">
            <v>75 cl x 12</v>
          </cell>
          <cell r="H5748" t="str">
            <v>S</v>
          </cell>
          <cell r="I5748" t="str">
            <v>France</v>
          </cell>
          <cell r="J5748" t="str">
            <v>France</v>
          </cell>
          <cell r="K5748" t="str">
            <v>Burgundy</v>
          </cell>
          <cell r="L5748" t="str">
            <v>Still White</v>
          </cell>
          <cell r="M5748" t="str">
            <v>Best</v>
          </cell>
          <cell r="N5748">
            <v>8.3099000000000007</v>
          </cell>
          <cell r="O5748">
            <v>2.6718999999999999</v>
          </cell>
        </row>
        <row r="5749">
          <cell r="B5749">
            <v>73424</v>
          </cell>
          <cell r="C5749" t="str">
            <v>COSTAL CHABLIS 18 75X12</v>
          </cell>
          <cell r="D5749" t="str">
            <v>Domaine Costal Chablis 2018</v>
          </cell>
          <cell r="E5749" t="str">
            <v>EA</v>
          </cell>
          <cell r="F5749">
            <v>12</v>
          </cell>
          <cell r="G5749" t="str">
            <v>75 cl x 12</v>
          </cell>
          <cell r="H5749" t="str">
            <v>U</v>
          </cell>
          <cell r="I5749" t="str">
            <v>France</v>
          </cell>
          <cell r="J5749" t="str">
            <v>France</v>
          </cell>
          <cell r="K5749" t="str">
            <v>Burgundy</v>
          </cell>
          <cell r="M5749" t="str">
            <v>Best</v>
          </cell>
          <cell r="N5749">
            <v>6.9786999999999999</v>
          </cell>
          <cell r="O5749">
            <v>2.6718999999999999</v>
          </cell>
        </row>
        <row r="5750">
          <cell r="B5750">
            <v>74571</v>
          </cell>
          <cell r="C5750" t="str">
            <v>COSTAL CHABLIS 1R MONT17 75X12</v>
          </cell>
          <cell r="D5750" t="str">
            <v>Domaine Costal Chablis 1er Cru Montmains 2017</v>
          </cell>
          <cell r="E5750" t="str">
            <v>EA</v>
          </cell>
          <cell r="F5750">
            <v>12</v>
          </cell>
          <cell r="G5750" t="str">
            <v>75 cl x 12</v>
          </cell>
          <cell r="H5750" t="str">
            <v>U</v>
          </cell>
          <cell r="I5750" t="str">
            <v>France</v>
          </cell>
          <cell r="J5750" t="str">
            <v>France</v>
          </cell>
          <cell r="K5750" t="str">
            <v>Burgundy</v>
          </cell>
          <cell r="M5750" t="str">
            <v>Best</v>
          </cell>
          <cell r="N5750">
            <v>9.6170000000000009</v>
          </cell>
          <cell r="O5750">
            <v>2.6718999999999999</v>
          </cell>
        </row>
        <row r="5751">
          <cell r="B5751">
            <v>72852</v>
          </cell>
          <cell r="C5751" t="str">
            <v>BISOL CREDE PROSECCO18 37.5X12</v>
          </cell>
          <cell r="D5751" t="str">
            <v>Prosecco Valdobbiadene Brut Crede Bisol 2018</v>
          </cell>
          <cell r="E5751" t="str">
            <v>EA</v>
          </cell>
          <cell r="F5751">
            <v>12</v>
          </cell>
          <cell r="G5751" t="str">
            <v>37.5 cl x 12</v>
          </cell>
          <cell r="H5751" t="str">
            <v>U</v>
          </cell>
          <cell r="I5751" t="str">
            <v>Italy</v>
          </cell>
          <cell r="J5751" t="str">
            <v>Italy</v>
          </cell>
          <cell r="K5751" t="str">
            <v>Prosecco</v>
          </cell>
          <cell r="M5751" t="str">
            <v>Best</v>
          </cell>
          <cell r="N5751">
            <v>3.6928000000000001</v>
          </cell>
          <cell r="O5751">
            <v>1.3359000000000001</v>
          </cell>
        </row>
        <row r="5752">
          <cell r="B5752">
            <v>75232</v>
          </cell>
          <cell r="C5752" t="str">
            <v>BISOL CREDE PROSECCO20 37.5X12</v>
          </cell>
          <cell r="D5752" t="str">
            <v>Prosecco Valdobbiadene Brut Crede Bisol 2020</v>
          </cell>
          <cell r="E5752" t="str">
            <v>EA</v>
          </cell>
          <cell r="F5752">
            <v>12</v>
          </cell>
          <cell r="G5752" t="str">
            <v>37.5 cl x 12</v>
          </cell>
          <cell r="H5752" t="str">
            <v>U</v>
          </cell>
          <cell r="I5752" t="str">
            <v>Italy</v>
          </cell>
          <cell r="J5752" t="str">
            <v>Italy</v>
          </cell>
          <cell r="K5752" t="str">
            <v>Prosecco</v>
          </cell>
          <cell r="M5752" t="str">
            <v>Best</v>
          </cell>
          <cell r="N5752">
            <v>4.2476000000000003</v>
          </cell>
          <cell r="O5752">
            <v>1.3359000000000001</v>
          </cell>
        </row>
        <row r="5753">
          <cell r="B5753">
            <v>72118</v>
          </cell>
          <cell r="C5753" t="str">
            <v>LES ANGES SAUV BLANC 75X6</v>
          </cell>
          <cell r="D5753" t="str">
            <v>Les Anges Sauvignon Blanc VDP</v>
          </cell>
          <cell r="E5753" t="str">
            <v>EA</v>
          </cell>
          <cell r="F5753">
            <v>6</v>
          </cell>
          <cell r="G5753" t="str">
            <v>75 cl x 6</v>
          </cell>
          <cell r="H5753" t="str">
            <v>S</v>
          </cell>
          <cell r="I5753" t="str">
            <v>France</v>
          </cell>
          <cell r="J5753" t="str">
            <v>France</v>
          </cell>
          <cell r="K5753" t="str">
            <v>Loire Valley</v>
          </cell>
          <cell r="M5753" t="str">
            <v>Price Fighter</v>
          </cell>
          <cell r="N5753">
            <v>2.6345000000000001</v>
          </cell>
          <cell r="O5753">
            <v>2.6718999999999999</v>
          </cell>
        </row>
        <row r="5754">
          <cell r="B5754">
            <v>72638</v>
          </cell>
          <cell r="C5754" t="str">
            <v>FORGE PINOT NOIR 75X6</v>
          </cell>
          <cell r="D5754" t="str">
            <v>Forge Cellars Finger Lakes Pinot Noir</v>
          </cell>
          <cell r="E5754" t="str">
            <v>EA</v>
          </cell>
          <cell r="F5754">
            <v>6</v>
          </cell>
          <cell r="G5754" t="str">
            <v>75 cl x 6</v>
          </cell>
          <cell r="H5754" t="str">
            <v>U</v>
          </cell>
          <cell r="I5754" t="str">
            <v>South Africa</v>
          </cell>
          <cell r="J5754" t="str">
            <v>USA</v>
          </cell>
          <cell r="K5754" t="str">
            <v>New York</v>
          </cell>
          <cell r="L5754" t="str">
            <v>Still Red</v>
          </cell>
          <cell r="M5754" t="str">
            <v>Best</v>
          </cell>
          <cell r="N5754">
            <v>11.097099999999999</v>
          </cell>
          <cell r="O5754">
            <v>2.6718999999999999</v>
          </cell>
        </row>
        <row r="5755">
          <cell r="B5755">
            <v>73409</v>
          </cell>
          <cell r="C5755" t="str">
            <v>FORGE RIESLING 75X6</v>
          </cell>
          <cell r="D5755" t="str">
            <v>Forge Cellars Finger Lakes Riesling</v>
          </cell>
          <cell r="E5755" t="str">
            <v>EA</v>
          </cell>
          <cell r="F5755">
            <v>6</v>
          </cell>
          <cell r="G5755" t="str">
            <v>75 cl x 6</v>
          </cell>
          <cell r="H5755" t="str">
            <v>U</v>
          </cell>
          <cell r="I5755" t="str">
            <v>United States</v>
          </cell>
          <cell r="J5755" t="str">
            <v>USA</v>
          </cell>
          <cell r="K5755" t="str">
            <v>New York</v>
          </cell>
          <cell r="M5755" t="str">
            <v>Best</v>
          </cell>
          <cell r="N5755">
            <v>13.956799999999999</v>
          </cell>
          <cell r="O5755">
            <v>2.6718999999999999</v>
          </cell>
        </row>
        <row r="5756">
          <cell r="B5756">
            <v>29977</v>
          </cell>
          <cell r="C5756" t="str">
            <v>BACK LABEL CHILE MERLOT 75X12</v>
          </cell>
          <cell r="D5756" t="str">
            <v>Chile Merlot Back Label Red, Central Valley</v>
          </cell>
          <cell r="E5756" t="str">
            <v>EA</v>
          </cell>
          <cell r="F5756">
            <v>12</v>
          </cell>
          <cell r="G5756" t="str">
            <v>75 cl x 12</v>
          </cell>
          <cell r="H5756" t="str">
            <v>S</v>
          </cell>
          <cell r="I5756" t="str">
            <v>Chile</v>
          </cell>
          <cell r="J5756" t="str">
            <v>Chile</v>
          </cell>
          <cell r="K5756" t="str">
            <v>Central Valley</v>
          </cell>
          <cell r="L5756" t="str">
            <v>Still Red</v>
          </cell>
          <cell r="M5756" t="str">
            <v>Price Fighter</v>
          </cell>
          <cell r="N5756">
            <v>1.5248999999999999</v>
          </cell>
          <cell r="O5756">
            <v>2.6718999999999999</v>
          </cell>
        </row>
        <row r="5757">
          <cell r="B5757">
            <v>29978</v>
          </cell>
          <cell r="C5757" t="str">
            <v>BACK LABEL CHILE SAUV 75X12</v>
          </cell>
          <cell r="D5757" t="str">
            <v>Chile Sauvignon Back Label White, Central Valley</v>
          </cell>
          <cell r="E5757" t="str">
            <v>EA</v>
          </cell>
          <cell r="F5757">
            <v>12</v>
          </cell>
          <cell r="G5757" t="str">
            <v>75 cl x 12</v>
          </cell>
          <cell r="H5757" t="str">
            <v>S</v>
          </cell>
          <cell r="I5757" t="str">
            <v>Chile</v>
          </cell>
          <cell r="J5757" t="str">
            <v>Chile</v>
          </cell>
          <cell r="K5757" t="str">
            <v>Central Valley</v>
          </cell>
          <cell r="L5757" t="str">
            <v>Still White</v>
          </cell>
          <cell r="M5757" t="str">
            <v>Price Fighter</v>
          </cell>
          <cell r="N5757">
            <v>1.5248999999999999</v>
          </cell>
          <cell r="O5757">
            <v>2.6718999999999999</v>
          </cell>
        </row>
        <row r="5758">
          <cell r="B5758">
            <v>34678</v>
          </cell>
          <cell r="C5758" t="str">
            <v>LOROSCO RESERVA MERLOT 75X12</v>
          </cell>
          <cell r="D5758" t="str">
            <v>Lorosco Reserva Merlot, Central Valley</v>
          </cell>
          <cell r="E5758" t="str">
            <v>EA</v>
          </cell>
          <cell r="F5758">
            <v>12</v>
          </cell>
          <cell r="G5758" t="str">
            <v>75 cl x 12</v>
          </cell>
          <cell r="H5758" t="str">
            <v>U</v>
          </cell>
          <cell r="I5758" t="str">
            <v>Chile</v>
          </cell>
          <cell r="J5758" t="str">
            <v>Chile</v>
          </cell>
          <cell r="K5758" t="str">
            <v>Central Valley</v>
          </cell>
          <cell r="L5758" t="str">
            <v>Still Red</v>
          </cell>
          <cell r="M5758" t="str">
            <v>Price Fighter</v>
          </cell>
          <cell r="N5758">
            <v>1.5893999999999999</v>
          </cell>
          <cell r="O5758">
            <v>2.6718999999999999</v>
          </cell>
        </row>
        <row r="5759">
          <cell r="B5759">
            <v>39366</v>
          </cell>
          <cell r="C5759" t="str">
            <v>LFE MACERAO ORANGE WINE 75X6</v>
          </cell>
          <cell r="D5759" t="str">
            <v>Luis Felipe Edwards Macerao Orange Wine, Itata</v>
          </cell>
          <cell r="E5759" t="str">
            <v>EA</v>
          </cell>
          <cell r="F5759">
            <v>6</v>
          </cell>
          <cell r="G5759" t="str">
            <v>75 cl x 6</v>
          </cell>
          <cell r="H5759" t="str">
            <v>S</v>
          </cell>
          <cell r="I5759" t="str">
            <v>Chile</v>
          </cell>
          <cell r="J5759" t="str">
            <v>Chile</v>
          </cell>
          <cell r="K5759" t="str">
            <v>Itata Valley</v>
          </cell>
          <cell r="L5759" t="str">
            <v>Still White</v>
          </cell>
          <cell r="M5759" t="str">
            <v>Good</v>
          </cell>
          <cell r="N5759">
            <v>2.2195999999999998</v>
          </cell>
          <cell r="O5759">
            <v>2.6718999999999999</v>
          </cell>
        </row>
        <row r="5760">
          <cell r="B5760">
            <v>73687</v>
          </cell>
          <cell r="C5760" t="str">
            <v>LFE RESERVA SAUV BLANC 19 75X6</v>
          </cell>
          <cell r="D5760" t="str">
            <v>LFE Reserva Sauvignon Blanc 2019</v>
          </cell>
          <cell r="E5760" t="str">
            <v>EA</v>
          </cell>
          <cell r="F5760">
            <v>6</v>
          </cell>
          <cell r="G5760" t="str">
            <v>75 cl x 6</v>
          </cell>
          <cell r="H5760" t="str">
            <v>U</v>
          </cell>
          <cell r="I5760" t="str">
            <v>Chile</v>
          </cell>
          <cell r="J5760" t="str">
            <v>Chile</v>
          </cell>
          <cell r="K5760" t="str">
            <v>Leyda Valley</v>
          </cell>
          <cell r="L5760" t="str">
            <v>Still White</v>
          </cell>
          <cell r="M5760" t="str">
            <v>Good</v>
          </cell>
          <cell r="N5760">
            <v>1.9956</v>
          </cell>
          <cell r="O5760">
            <v>2.6718999999999999</v>
          </cell>
        </row>
        <row r="5761">
          <cell r="B5761">
            <v>73690</v>
          </cell>
          <cell r="C5761" t="str">
            <v>LFE GRAN RES CAB SAUV 75X6</v>
          </cell>
          <cell r="D5761" t="str">
            <v>LFE Gran Reserva Cabernet Sauvignon</v>
          </cell>
          <cell r="E5761" t="str">
            <v>EA</v>
          </cell>
          <cell r="F5761">
            <v>6</v>
          </cell>
          <cell r="G5761" t="str">
            <v>75 cl x 6</v>
          </cell>
          <cell r="H5761" t="str">
            <v>U</v>
          </cell>
          <cell r="I5761" t="str">
            <v>Chile</v>
          </cell>
          <cell r="J5761" t="str">
            <v>Chile</v>
          </cell>
          <cell r="K5761" t="str">
            <v>Colchagua Valley</v>
          </cell>
          <cell r="L5761" t="str">
            <v>Still Red</v>
          </cell>
          <cell r="M5761" t="str">
            <v>Good</v>
          </cell>
          <cell r="N5761">
            <v>3.0055999999999998</v>
          </cell>
          <cell r="O5761">
            <v>2.6718999999999999</v>
          </cell>
        </row>
        <row r="5762">
          <cell r="B5762">
            <v>73691</v>
          </cell>
          <cell r="C5762" t="str">
            <v>OLAS DEL SUR SAUV BLANC 75X6</v>
          </cell>
          <cell r="D5762" t="str">
            <v>Olas del Sur Gran Reserva Sauvignon Blanc</v>
          </cell>
          <cell r="E5762" t="str">
            <v>EA</v>
          </cell>
          <cell r="F5762">
            <v>6</v>
          </cell>
          <cell r="G5762" t="str">
            <v>75 cl x 6</v>
          </cell>
          <cell r="H5762" t="str">
            <v>U</v>
          </cell>
          <cell r="I5762" t="str">
            <v>Chile</v>
          </cell>
          <cell r="J5762" t="str">
            <v>Chile</v>
          </cell>
          <cell r="K5762" t="str">
            <v>Leyda Valley</v>
          </cell>
          <cell r="L5762" t="str">
            <v>Still White</v>
          </cell>
          <cell r="M5762" t="str">
            <v>Good</v>
          </cell>
          <cell r="N5762">
            <v>3.8363</v>
          </cell>
          <cell r="O5762">
            <v>2.6718999999999999</v>
          </cell>
        </row>
        <row r="5763">
          <cell r="B5763">
            <v>73878</v>
          </cell>
          <cell r="C5763" t="str">
            <v>OLAS DEL SUR PINOT NOIR 75X6</v>
          </cell>
          <cell r="D5763" t="str">
            <v>Olas del Sur Gran Reserva Pinot Noir</v>
          </cell>
          <cell r="E5763" t="str">
            <v>EA</v>
          </cell>
          <cell r="F5763">
            <v>6</v>
          </cell>
          <cell r="G5763" t="str">
            <v>75 cl x 6</v>
          </cell>
          <cell r="H5763" t="str">
            <v>S</v>
          </cell>
          <cell r="I5763" t="str">
            <v>Chile</v>
          </cell>
          <cell r="J5763" t="str">
            <v>Chile</v>
          </cell>
          <cell r="K5763" t="str">
            <v>Leyda Valley</v>
          </cell>
          <cell r="L5763" t="str">
            <v>Still White</v>
          </cell>
          <cell r="M5763" t="str">
            <v>Good</v>
          </cell>
          <cell r="N5763">
            <v>3.8363</v>
          </cell>
          <cell r="O5763">
            <v>2.6718999999999999</v>
          </cell>
        </row>
        <row r="5764">
          <cell r="B5764">
            <v>73885</v>
          </cell>
          <cell r="C5764" t="str">
            <v>LFE GRAN RES CAB FRANC 75X6</v>
          </cell>
          <cell r="D5764" t="str">
            <v>Luis Felipe Edwards Gran Reserva Cabernet Franc</v>
          </cell>
          <cell r="E5764" t="str">
            <v>EA</v>
          </cell>
          <cell r="F5764">
            <v>6</v>
          </cell>
          <cell r="G5764" t="str">
            <v>75 cl x 6</v>
          </cell>
          <cell r="H5764" t="str">
            <v>U</v>
          </cell>
          <cell r="I5764" t="str">
            <v>Chile</v>
          </cell>
          <cell r="J5764" t="str">
            <v>Chile</v>
          </cell>
          <cell r="K5764" t="str">
            <v>Colchagua Valley</v>
          </cell>
          <cell r="L5764" t="str">
            <v>Still Red</v>
          </cell>
          <cell r="M5764" t="str">
            <v>Good</v>
          </cell>
          <cell r="N5764">
            <v>3.1922999999999999</v>
          </cell>
          <cell r="O5764">
            <v>2.6718999999999999</v>
          </cell>
        </row>
        <row r="5765">
          <cell r="B5765">
            <v>46721</v>
          </cell>
          <cell r="C5765" t="str">
            <v>MORGON LAPIERRE  VV 23 1.5x6</v>
          </cell>
          <cell r="D5765" t="str">
            <v>Marcel Lapierre Morgon AOC 2023 Cuvée Vielles Vignes Magnum</v>
          </cell>
          <cell r="E5765" t="str">
            <v>CS</v>
          </cell>
          <cell r="F5765">
            <v>1</v>
          </cell>
          <cell r="G5765" t="str">
            <v>1.5 lt x 6</v>
          </cell>
          <cell r="H5765" t="str">
            <v>S</v>
          </cell>
          <cell r="I5765" t="str">
            <v>France</v>
          </cell>
          <cell r="J5765" t="str">
            <v>France</v>
          </cell>
          <cell r="K5765" t="str">
            <v>Beaujolais</v>
          </cell>
          <cell r="L5765" t="str">
            <v>Still Red</v>
          </cell>
          <cell r="M5765" t="str">
            <v>Best</v>
          </cell>
          <cell r="N5765">
            <v>143.2809</v>
          </cell>
          <cell r="O5765">
            <v>32.0625</v>
          </cell>
        </row>
        <row r="5766">
          <cell r="B5766">
            <v>42273</v>
          </cell>
          <cell r="C5766" t="str">
            <v>MORGON VV MARCEL LAPIER21 75X6</v>
          </cell>
          <cell r="D5766" t="str">
            <v>MORGON VV MARCEL LAPIER21 75X6</v>
          </cell>
          <cell r="E5766" t="str">
            <v>EA</v>
          </cell>
          <cell r="F5766">
            <v>6</v>
          </cell>
          <cell r="G5766" t="str">
            <v>75 cl x 6</v>
          </cell>
          <cell r="H5766" t="str">
            <v>U</v>
          </cell>
          <cell r="I5766" t="str">
            <v>France</v>
          </cell>
          <cell r="J5766" t="str">
            <v>France</v>
          </cell>
          <cell r="K5766" t="str">
            <v>Burgundy</v>
          </cell>
          <cell r="M5766" t="str">
            <v>Limited Allocation</v>
          </cell>
          <cell r="N5766">
            <v>10.599399999999999</v>
          </cell>
          <cell r="O5766">
            <v>2.6718999999999999</v>
          </cell>
        </row>
        <row r="5767">
          <cell r="B5767">
            <v>43405</v>
          </cell>
          <cell r="C5767" t="str">
            <v>MORGON CAMILLE LAPIERRE21 75X6</v>
          </cell>
          <cell r="D5767" t="str">
            <v>Morgon Cuvee Camille Marcel Lapierre 2021, Beaujolais</v>
          </cell>
          <cell r="E5767" t="str">
            <v>EA</v>
          </cell>
          <cell r="F5767">
            <v>6</v>
          </cell>
          <cell r="G5767" t="str">
            <v>75 cl x 6</v>
          </cell>
          <cell r="H5767" t="str">
            <v>U</v>
          </cell>
          <cell r="I5767" t="str">
            <v>France</v>
          </cell>
          <cell r="J5767" t="str">
            <v>France</v>
          </cell>
          <cell r="K5767" t="str">
            <v>Burgundy</v>
          </cell>
          <cell r="M5767" t="str">
            <v>Best</v>
          </cell>
          <cell r="N5767">
            <v>12.773999999999999</v>
          </cell>
          <cell r="O5767">
            <v>2.6718999999999999</v>
          </cell>
        </row>
        <row r="5768">
          <cell r="B5768">
            <v>44359</v>
          </cell>
          <cell r="C5768" t="str">
            <v>MORGON VV MARCEL LAPIER22 75X6</v>
          </cell>
          <cell r="D5768" t="str">
            <v>MORGON VV MARCEL LAPIER22 75X6</v>
          </cell>
          <cell r="E5768" t="str">
            <v>EA</v>
          </cell>
          <cell r="F5768">
            <v>6</v>
          </cell>
          <cell r="G5768" t="str">
            <v>75 cl x 6</v>
          </cell>
          <cell r="H5768" t="str">
            <v>U</v>
          </cell>
          <cell r="I5768" t="str">
            <v>France</v>
          </cell>
          <cell r="J5768" t="str">
            <v>France</v>
          </cell>
          <cell r="K5768" t="str">
            <v>Burgundy</v>
          </cell>
          <cell r="M5768" t="str">
            <v>Limited Allocation</v>
          </cell>
          <cell r="N5768">
            <v>10.5936</v>
          </cell>
          <cell r="O5768">
            <v>2.6718999999999999</v>
          </cell>
        </row>
        <row r="5769">
          <cell r="B5769">
            <v>46411</v>
          </cell>
          <cell r="C5769" t="str">
            <v>MORGON VV MARCEL LAPIER23 75X6</v>
          </cell>
          <cell r="D5769" t="str">
            <v>MORGON VV MARCEL LAPIER23 75X6</v>
          </cell>
          <cell r="E5769" t="str">
            <v>EA</v>
          </cell>
          <cell r="F5769">
            <v>6</v>
          </cell>
          <cell r="G5769" t="str">
            <v>75 cl x 6</v>
          </cell>
          <cell r="H5769" t="str">
            <v>S</v>
          </cell>
          <cell r="I5769" t="str">
            <v>France</v>
          </cell>
          <cell r="J5769" t="str">
            <v>France</v>
          </cell>
          <cell r="K5769" t="str">
            <v>Burgundy</v>
          </cell>
          <cell r="M5769" t="str">
            <v>Limited Allocation</v>
          </cell>
          <cell r="N5769">
            <v>10.9924</v>
          </cell>
          <cell r="O5769">
            <v>2.6718999999999999</v>
          </cell>
        </row>
        <row r="5770">
          <cell r="B5770">
            <v>46443</v>
          </cell>
          <cell r="C5770" t="str">
            <v>MORGON CAMILLE LAPIE23 75X6</v>
          </cell>
          <cell r="D5770" t="str">
            <v>Morgon Cuvee Camille Marcel Lapierre 2023, Beaujolais</v>
          </cell>
          <cell r="E5770" t="str">
            <v>EA</v>
          </cell>
          <cell r="F5770">
            <v>6</v>
          </cell>
          <cell r="G5770" t="str">
            <v>75 cl x 6</v>
          </cell>
          <cell r="H5770" t="str">
            <v>S</v>
          </cell>
          <cell r="I5770" t="str">
            <v>France</v>
          </cell>
          <cell r="J5770" t="str">
            <v>France</v>
          </cell>
          <cell r="K5770" t="str">
            <v>Burgundy</v>
          </cell>
          <cell r="M5770" t="str">
            <v>Best</v>
          </cell>
          <cell r="N5770">
            <v>13.8963</v>
          </cell>
          <cell r="O5770">
            <v>2.6718999999999999</v>
          </cell>
        </row>
        <row r="5771">
          <cell r="B5771">
            <v>74253</v>
          </cell>
          <cell r="C5771" t="str">
            <v>MORGON MARCEL LAPIERRE 19 75X6</v>
          </cell>
          <cell r="D5771" t="str">
            <v>Morgon Marcel Lapierre 2019</v>
          </cell>
          <cell r="E5771" t="str">
            <v>EA</v>
          </cell>
          <cell r="F5771">
            <v>6</v>
          </cell>
          <cell r="G5771" t="str">
            <v>75 cl x 6</v>
          </cell>
          <cell r="H5771" t="str">
            <v>U</v>
          </cell>
          <cell r="I5771" t="str">
            <v>France</v>
          </cell>
          <cell r="J5771" t="str">
            <v>France</v>
          </cell>
          <cell r="K5771" t="str">
            <v>Burgundy</v>
          </cell>
          <cell r="M5771" t="str">
            <v>Limited Allocation</v>
          </cell>
          <cell r="N5771">
            <v>8.7232000000000003</v>
          </cell>
          <cell r="O5771">
            <v>2.6718999999999999</v>
          </cell>
        </row>
        <row r="5772">
          <cell r="B5772">
            <v>4186421</v>
          </cell>
          <cell r="C5772" t="str">
            <v>BEAUJO LAPIERRE 21 75X6</v>
          </cell>
          <cell r="D5772" t="str">
            <v>Le Beaujolais Domaine Lapierre 2021</v>
          </cell>
          <cell r="E5772" t="str">
            <v>EA</v>
          </cell>
          <cell r="F5772">
            <v>6</v>
          </cell>
          <cell r="G5772" t="str">
            <v>75 cl x 6</v>
          </cell>
          <cell r="H5772" t="str">
            <v>U</v>
          </cell>
          <cell r="I5772" t="str">
            <v>France</v>
          </cell>
          <cell r="J5772" t="str">
            <v>France</v>
          </cell>
          <cell r="K5772" t="str">
            <v>Burgundy</v>
          </cell>
          <cell r="L5772" t="str">
            <v>Still Red</v>
          </cell>
          <cell r="M5772" t="str">
            <v>Best</v>
          </cell>
          <cell r="N5772">
            <v>8.6170000000000009</v>
          </cell>
          <cell r="O5772">
            <v>2.6718999999999999</v>
          </cell>
        </row>
        <row r="5773">
          <cell r="B5773">
            <v>4186422</v>
          </cell>
          <cell r="C5773" t="str">
            <v>BEAUJO LAPIERRE 22 75X6</v>
          </cell>
          <cell r="D5773" t="str">
            <v>Le Beaujolais Domaine Lapierre 2022</v>
          </cell>
          <cell r="E5773" t="str">
            <v>EA</v>
          </cell>
          <cell r="F5773">
            <v>6</v>
          </cell>
          <cell r="G5773" t="str">
            <v>75 cl x 6</v>
          </cell>
          <cell r="H5773" t="str">
            <v>U</v>
          </cell>
          <cell r="I5773" t="str">
            <v>France</v>
          </cell>
          <cell r="J5773" t="str">
            <v>France</v>
          </cell>
          <cell r="K5773" t="str">
            <v>Burgundy</v>
          </cell>
          <cell r="L5773" t="str">
            <v>Still Red</v>
          </cell>
          <cell r="M5773" t="str">
            <v>Limited Allocation</v>
          </cell>
          <cell r="N5773">
            <v>8.6170000000000009</v>
          </cell>
          <cell r="O5773">
            <v>2.6718999999999999</v>
          </cell>
        </row>
        <row r="5774">
          <cell r="B5774">
            <v>4186423</v>
          </cell>
          <cell r="C5774" t="str">
            <v>BEAUJO LAPIERRE 23 75X6</v>
          </cell>
          <cell r="D5774" t="str">
            <v>Le Beaujolais Domaine Lapierre 2023</v>
          </cell>
          <cell r="E5774" t="str">
            <v>EA</v>
          </cell>
          <cell r="F5774">
            <v>6</v>
          </cell>
          <cell r="G5774" t="str">
            <v>75 cl x 6</v>
          </cell>
          <cell r="H5774" t="str">
            <v>S</v>
          </cell>
          <cell r="I5774" t="str">
            <v>France</v>
          </cell>
          <cell r="J5774" t="str">
            <v>France</v>
          </cell>
          <cell r="K5774" t="str">
            <v>Burgundy</v>
          </cell>
          <cell r="L5774" t="str">
            <v>Still Red</v>
          </cell>
          <cell r="M5774" t="str">
            <v>Limited Allocation</v>
          </cell>
          <cell r="N5774">
            <v>8.8539999999999992</v>
          </cell>
          <cell r="O5774">
            <v>2.6718999999999999</v>
          </cell>
        </row>
        <row r="5775">
          <cell r="B5775">
            <v>46722</v>
          </cell>
          <cell r="C5775" t="str">
            <v>MORGON LAPIERRE VV 23 3lx1</v>
          </cell>
          <cell r="D5775" t="str">
            <v>Marcel Lapierre Morgon 2023 Cuvée Vielles Vignes Jeroboam</v>
          </cell>
          <cell r="E5775" t="str">
            <v>CS</v>
          </cell>
          <cell r="F5775">
            <v>1</v>
          </cell>
          <cell r="G5775" t="str">
            <v>3 lt x 1</v>
          </cell>
          <cell r="H5775" t="str">
            <v>S</v>
          </cell>
          <cell r="I5775" t="str">
            <v>France</v>
          </cell>
          <cell r="J5775" t="str">
            <v>France</v>
          </cell>
          <cell r="K5775" t="str">
            <v>France</v>
          </cell>
          <cell r="L5775" t="str">
            <v>Still Red</v>
          </cell>
          <cell r="M5775" t="str">
            <v>Best</v>
          </cell>
          <cell r="N5775">
            <v>58.834800000000001</v>
          </cell>
          <cell r="O5775">
            <v>10.6875</v>
          </cell>
        </row>
        <row r="5776">
          <cell r="B5776">
            <v>71348</v>
          </cell>
          <cell r="C5776" t="str">
            <v>MM ZELT HIM KAB GRN 16 75X6</v>
          </cell>
          <cell r="D5776" t="str">
            <v>Markus Molitor Zeltinger Himmelreich Kabinett Green Cap 2016</v>
          </cell>
          <cell r="E5776" t="str">
            <v>EA</v>
          </cell>
          <cell r="F5776">
            <v>6</v>
          </cell>
          <cell r="G5776" t="str">
            <v>75 cl x 6</v>
          </cell>
          <cell r="H5776" t="str">
            <v>U</v>
          </cell>
          <cell r="I5776" t="str">
            <v>Germany</v>
          </cell>
          <cell r="J5776" t="str">
            <v>Germany</v>
          </cell>
          <cell r="K5776" t="str">
            <v>Mosel</v>
          </cell>
          <cell r="L5776" t="str">
            <v>Still White</v>
          </cell>
          <cell r="M5776" t="str">
            <v>Best</v>
          </cell>
          <cell r="N5776">
            <v>7.1485000000000003</v>
          </cell>
          <cell r="O5776">
            <v>2.6718999999999999</v>
          </cell>
        </row>
        <row r="5777">
          <cell r="B5777">
            <v>71739</v>
          </cell>
          <cell r="C5777" t="str">
            <v>MARKUS MOLITOR HAUS KLOST 75X6</v>
          </cell>
          <cell r="D5777" t="str">
            <v>Markus Molitor Haus Klosterberg QbA Mosel Riesling 2016</v>
          </cell>
          <cell r="E5777" t="str">
            <v>EA</v>
          </cell>
          <cell r="F5777">
            <v>6</v>
          </cell>
          <cell r="G5777" t="str">
            <v>75 cl x 6</v>
          </cell>
          <cell r="H5777" t="str">
            <v>U</v>
          </cell>
          <cell r="I5777" t="str">
            <v>Germany</v>
          </cell>
          <cell r="J5777" t="str">
            <v>Germany</v>
          </cell>
          <cell r="K5777" t="str">
            <v>Mosel</v>
          </cell>
          <cell r="M5777" t="str">
            <v>Good</v>
          </cell>
          <cell r="N5777">
            <v>4.9210000000000003</v>
          </cell>
          <cell r="O5777">
            <v>2.6718999999999999</v>
          </cell>
        </row>
        <row r="5778">
          <cell r="B5778">
            <v>75031</v>
          </cell>
          <cell r="C5778" t="str">
            <v>MOLITOR ZELT HIM KAB 18 75X6</v>
          </cell>
          <cell r="D5778" t="str">
            <v>Markus Molitor Zeltinger Himmelreich Kabinett 2018 Green Cap</v>
          </cell>
          <cell r="E5778" t="str">
            <v>EA</v>
          </cell>
          <cell r="F5778">
            <v>6</v>
          </cell>
          <cell r="G5778" t="str">
            <v>75 cl x 6</v>
          </cell>
          <cell r="H5778" t="str">
            <v>U</v>
          </cell>
          <cell r="I5778" t="str">
            <v>Germany</v>
          </cell>
          <cell r="J5778" t="str">
            <v>Germany</v>
          </cell>
          <cell r="K5778" t="str">
            <v>Mosel</v>
          </cell>
          <cell r="L5778" t="str">
            <v>Still White</v>
          </cell>
          <cell r="M5778" t="str">
            <v>Better</v>
          </cell>
          <cell r="N5778">
            <v>13.291399999999999</v>
          </cell>
          <cell r="O5778">
            <v>2.0306000000000002</v>
          </cell>
        </row>
        <row r="5779">
          <cell r="B5779">
            <v>4302918</v>
          </cell>
          <cell r="C5779" t="str">
            <v>MM HAUS KLOST PN 18 75X6</v>
          </cell>
          <cell r="D5779" t="str">
            <v>Markus Molitor Haus Klosterberg Pinot Noir 2018</v>
          </cell>
          <cell r="E5779" t="str">
            <v>EA</v>
          </cell>
          <cell r="F5779">
            <v>6</v>
          </cell>
          <cell r="G5779" t="str">
            <v>75 cl x 6</v>
          </cell>
          <cell r="H5779" t="str">
            <v>S</v>
          </cell>
          <cell r="I5779" t="str">
            <v>Germany</v>
          </cell>
          <cell r="J5779" t="str">
            <v>Germany</v>
          </cell>
          <cell r="K5779" t="str">
            <v>Mosel</v>
          </cell>
          <cell r="L5779" t="str">
            <v>Still Red</v>
          </cell>
          <cell r="M5779" t="str">
            <v>Better</v>
          </cell>
          <cell r="N5779">
            <v>7.5079000000000002</v>
          </cell>
          <cell r="O5779">
            <v>2.6718999999999999</v>
          </cell>
        </row>
        <row r="5780">
          <cell r="B5780">
            <v>7607019</v>
          </cell>
          <cell r="C5780" t="str">
            <v>MM HAUS KLOST RIESLING 19 75X6</v>
          </cell>
          <cell r="D5780" t="str">
            <v>Markus Molitor Haus Klosterberg QbA Mosel Riesling 2019</v>
          </cell>
          <cell r="E5780" t="str">
            <v>EA</v>
          </cell>
          <cell r="F5780">
            <v>6</v>
          </cell>
          <cell r="G5780" t="str">
            <v>75 cl x 6</v>
          </cell>
          <cell r="H5780" t="str">
            <v>U</v>
          </cell>
          <cell r="I5780" t="str">
            <v>Germany</v>
          </cell>
          <cell r="J5780" t="str">
            <v>Germany</v>
          </cell>
          <cell r="K5780" t="str">
            <v>Mosel</v>
          </cell>
          <cell r="M5780" t="str">
            <v>Good</v>
          </cell>
          <cell r="N5780">
            <v>4.9096000000000002</v>
          </cell>
          <cell r="O5780">
            <v>2.6718999999999999</v>
          </cell>
        </row>
        <row r="5781">
          <cell r="B5781">
            <v>7607020</v>
          </cell>
          <cell r="C5781" t="str">
            <v>MM HAUS KLOST RIESLING 20 75X6</v>
          </cell>
          <cell r="D5781" t="str">
            <v>Markus Molitor Haus Klosterberg QbA Mosel Riesling 2020</v>
          </cell>
          <cell r="E5781" t="str">
            <v>EA</v>
          </cell>
          <cell r="F5781">
            <v>6</v>
          </cell>
          <cell r="G5781" t="str">
            <v>75 cl x 6</v>
          </cell>
          <cell r="H5781" t="str">
            <v>S</v>
          </cell>
          <cell r="I5781" t="str">
            <v>Germany</v>
          </cell>
          <cell r="J5781" t="str">
            <v>Germany</v>
          </cell>
          <cell r="K5781" t="str">
            <v>Mosel</v>
          </cell>
          <cell r="M5781" t="str">
            <v>Good</v>
          </cell>
          <cell r="N5781">
            <v>5.77</v>
          </cell>
          <cell r="O5781">
            <v>2.2444000000000002</v>
          </cell>
        </row>
        <row r="5782">
          <cell r="B5782">
            <v>7607021</v>
          </cell>
          <cell r="C5782" t="str">
            <v>MM HAUS KLOST RIESLING 21 75X6</v>
          </cell>
          <cell r="D5782" t="str">
            <v>Markus Molitor Haus Klosterberg QbA Mosel Riesling 2021</v>
          </cell>
          <cell r="E5782" t="str">
            <v>EA</v>
          </cell>
          <cell r="F5782">
            <v>6</v>
          </cell>
          <cell r="G5782" t="str">
            <v>75 cl x 6</v>
          </cell>
          <cell r="H5782" t="str">
            <v>S</v>
          </cell>
          <cell r="I5782" t="str">
            <v>Germany</v>
          </cell>
          <cell r="J5782" t="str">
            <v>Germany</v>
          </cell>
          <cell r="K5782" t="str">
            <v>Mosel</v>
          </cell>
          <cell r="M5782" t="str">
            <v>Good</v>
          </cell>
          <cell r="N5782">
            <v>6.0606</v>
          </cell>
          <cell r="O5782">
            <v>2.2444000000000002</v>
          </cell>
        </row>
        <row r="5783">
          <cell r="B5783">
            <v>41691</v>
          </cell>
          <cell r="C5783" t="str">
            <v>MORGAN COTES DU CROWS 19 75X12</v>
          </cell>
          <cell r="D5783" t="str">
            <v>Morgan Cotes du Crows 2019</v>
          </cell>
          <cell r="E5783" t="str">
            <v>EA</v>
          </cell>
          <cell r="F5783">
            <v>12</v>
          </cell>
          <cell r="G5783" t="str">
            <v>75 cl x 12</v>
          </cell>
          <cell r="H5783" t="str">
            <v>S</v>
          </cell>
          <cell r="I5783" t="str">
            <v>United States</v>
          </cell>
          <cell r="J5783" t="str">
            <v>USA</v>
          </cell>
          <cell r="K5783" t="str">
            <v>California</v>
          </cell>
          <cell r="M5783" t="str">
            <v>Best</v>
          </cell>
          <cell r="N5783">
            <v>7.6029999999999998</v>
          </cell>
          <cell r="O5783">
            <v>2.6718999999999999</v>
          </cell>
        </row>
        <row r="5784">
          <cell r="B5784">
            <v>72643</v>
          </cell>
          <cell r="C5784" t="str">
            <v>MORGAN COTES DU CROWS 17 75X12</v>
          </cell>
          <cell r="D5784" t="str">
            <v>Morgan Cotes du Crows 2017</v>
          </cell>
          <cell r="E5784" t="str">
            <v>EA</v>
          </cell>
          <cell r="F5784">
            <v>12</v>
          </cell>
          <cell r="G5784" t="str">
            <v>75 cl x 12</v>
          </cell>
          <cell r="H5784" t="str">
            <v>U</v>
          </cell>
          <cell r="I5784" t="str">
            <v>United States</v>
          </cell>
          <cell r="J5784" t="str">
            <v>USA</v>
          </cell>
          <cell r="K5784" t="str">
            <v>California</v>
          </cell>
          <cell r="M5784" t="str">
            <v>Best</v>
          </cell>
          <cell r="N5784">
            <v>6.9619</v>
          </cell>
          <cell r="O5784">
            <v>2.6718999999999999</v>
          </cell>
        </row>
        <row r="5785">
          <cell r="B5785">
            <v>74639</v>
          </cell>
          <cell r="C5785" t="str">
            <v>MORGAN COTES DU CROWS 18 75X12</v>
          </cell>
          <cell r="D5785" t="str">
            <v>Morgan Cotes du Crows 2018</v>
          </cell>
          <cell r="E5785" t="str">
            <v>EA</v>
          </cell>
          <cell r="F5785">
            <v>12</v>
          </cell>
          <cell r="G5785" t="str">
            <v>75 cl x 12</v>
          </cell>
          <cell r="H5785" t="str">
            <v>U</v>
          </cell>
          <cell r="I5785" t="str">
            <v>United States</v>
          </cell>
          <cell r="J5785" t="str">
            <v>USA</v>
          </cell>
          <cell r="K5785" t="str">
            <v>California</v>
          </cell>
          <cell r="M5785" t="str">
            <v>Best</v>
          </cell>
          <cell r="N5785">
            <v>6.9748000000000001</v>
          </cell>
          <cell r="O5785">
            <v>2.6718999999999999</v>
          </cell>
        </row>
        <row r="5786">
          <cell r="B5786">
            <v>74640</v>
          </cell>
          <cell r="C5786" t="str">
            <v>MORGAN 12 CLONES PN 17 75X12</v>
          </cell>
          <cell r="D5786" t="str">
            <v>Morgan Santa Lucia Highlands Twelve Clones Pinot Noir 2017</v>
          </cell>
          <cell r="E5786" t="str">
            <v>EA</v>
          </cell>
          <cell r="F5786">
            <v>12</v>
          </cell>
          <cell r="G5786" t="str">
            <v>75 cl x 12</v>
          </cell>
          <cell r="H5786" t="str">
            <v>U</v>
          </cell>
          <cell r="I5786" t="str">
            <v>United States</v>
          </cell>
          <cell r="J5786" t="str">
            <v>USA</v>
          </cell>
          <cell r="K5786" t="str">
            <v>California</v>
          </cell>
          <cell r="M5786" t="str">
            <v>Best</v>
          </cell>
          <cell r="N5786">
            <v>12.065200000000001</v>
          </cell>
          <cell r="O5786">
            <v>2.6718999999999999</v>
          </cell>
        </row>
        <row r="5787">
          <cell r="B5787">
            <v>75004</v>
          </cell>
          <cell r="C5787" t="str">
            <v>MORGAN 12 CLONES PN 18 75X12</v>
          </cell>
          <cell r="D5787" t="str">
            <v>Morgan Santa Lucia Highlands Twelve Clones Pinot Noir 2018</v>
          </cell>
          <cell r="E5787" t="str">
            <v>EA</v>
          </cell>
          <cell r="F5787">
            <v>12</v>
          </cell>
          <cell r="G5787" t="str">
            <v>75 cl x 12</v>
          </cell>
          <cell r="H5787" t="str">
            <v>S</v>
          </cell>
          <cell r="I5787" t="str">
            <v>United States</v>
          </cell>
          <cell r="J5787" t="str">
            <v>USA</v>
          </cell>
          <cell r="K5787" t="str">
            <v>California</v>
          </cell>
          <cell r="M5787" t="str">
            <v>Best</v>
          </cell>
          <cell r="N5787">
            <v>14.160399999999999</v>
          </cell>
          <cell r="O5787">
            <v>2.6718999999999999</v>
          </cell>
        </row>
        <row r="5788">
          <cell r="B5788">
            <v>4263418</v>
          </cell>
          <cell r="C5788" t="str">
            <v>MORGAN G17 SYRAH 18 75X12</v>
          </cell>
          <cell r="D5788" t="str">
            <v>Morgan G17 Syrah 2018</v>
          </cell>
          <cell r="E5788" t="str">
            <v>EA</v>
          </cell>
          <cell r="F5788">
            <v>12</v>
          </cell>
          <cell r="G5788" t="str">
            <v>75 cl x 12</v>
          </cell>
          <cell r="H5788" t="str">
            <v>U</v>
          </cell>
          <cell r="I5788" t="str">
            <v>United States</v>
          </cell>
          <cell r="J5788" t="str">
            <v>USA</v>
          </cell>
          <cell r="K5788" t="str">
            <v>California</v>
          </cell>
          <cell r="L5788" t="str">
            <v>Still Red</v>
          </cell>
          <cell r="M5788" t="str">
            <v>Better</v>
          </cell>
          <cell r="N5788">
            <v>8.3361000000000001</v>
          </cell>
          <cell r="O5788">
            <v>2.6718999999999999</v>
          </cell>
        </row>
        <row r="5789">
          <cell r="B5789">
            <v>4263419</v>
          </cell>
          <cell r="C5789" t="str">
            <v>MORGAN G17 SYRAH 19 75X12</v>
          </cell>
          <cell r="D5789" t="str">
            <v>Morgan G17 Syrah 2019</v>
          </cell>
          <cell r="E5789" t="str">
            <v>EA</v>
          </cell>
          <cell r="F5789">
            <v>12</v>
          </cell>
          <cell r="G5789" t="str">
            <v>75 cl x 12</v>
          </cell>
          <cell r="H5789" t="str">
            <v>S</v>
          </cell>
          <cell r="I5789" t="str">
            <v>United States</v>
          </cell>
          <cell r="J5789" t="str">
            <v>USA</v>
          </cell>
          <cell r="K5789" t="str">
            <v>California</v>
          </cell>
          <cell r="L5789" t="str">
            <v>Still Red</v>
          </cell>
          <cell r="M5789" t="str">
            <v>Better</v>
          </cell>
          <cell r="N5789">
            <v>9.5155999999999992</v>
          </cell>
          <cell r="O5789">
            <v>2.6718999999999999</v>
          </cell>
        </row>
        <row r="5790">
          <cell r="B5790">
            <v>4286718</v>
          </cell>
          <cell r="C5790" t="str">
            <v>MORGAN ALBARINO 19 75X12</v>
          </cell>
          <cell r="D5790" t="str">
            <v>Morgan Albarino 2019</v>
          </cell>
          <cell r="E5790" t="str">
            <v>EA</v>
          </cell>
          <cell r="F5790">
            <v>12</v>
          </cell>
          <cell r="G5790" t="str">
            <v>75 cl x 12</v>
          </cell>
          <cell r="H5790" t="str">
            <v>U</v>
          </cell>
          <cell r="I5790" t="str">
            <v>United States</v>
          </cell>
          <cell r="J5790" t="str">
            <v>USA</v>
          </cell>
          <cell r="K5790" t="str">
            <v>California</v>
          </cell>
          <cell r="L5790" t="str">
            <v>Still White</v>
          </cell>
          <cell r="M5790" t="str">
            <v>Best</v>
          </cell>
          <cell r="N5790">
            <v>8.3361000000000001</v>
          </cell>
          <cell r="O5790">
            <v>2.6718999999999999</v>
          </cell>
        </row>
        <row r="5791">
          <cell r="B5791">
            <v>4286720</v>
          </cell>
          <cell r="C5791" t="str">
            <v>MORGAN ALBARINO 20 75X12</v>
          </cell>
          <cell r="D5791" t="str">
            <v>Morgan Albarino 2020</v>
          </cell>
          <cell r="E5791" t="str">
            <v>EA</v>
          </cell>
          <cell r="F5791">
            <v>12</v>
          </cell>
          <cell r="G5791" t="str">
            <v>75 cl x 12</v>
          </cell>
          <cell r="H5791" t="str">
            <v>U</v>
          </cell>
          <cell r="I5791" t="str">
            <v>United States</v>
          </cell>
          <cell r="J5791" t="str">
            <v>USA</v>
          </cell>
          <cell r="K5791" t="str">
            <v>California</v>
          </cell>
          <cell r="L5791" t="str">
            <v>Still White</v>
          </cell>
          <cell r="M5791" t="str">
            <v>Best</v>
          </cell>
          <cell r="N5791">
            <v>8.3497000000000003</v>
          </cell>
          <cell r="O5791">
            <v>2.6718999999999999</v>
          </cell>
        </row>
        <row r="5792">
          <cell r="B5792">
            <v>4286721</v>
          </cell>
          <cell r="C5792" t="str">
            <v>MORGAN ALBARINO 21 75X12</v>
          </cell>
          <cell r="D5792" t="str">
            <v>Morgan Albarino 2021</v>
          </cell>
          <cell r="E5792" t="str">
            <v>EA</v>
          </cell>
          <cell r="F5792">
            <v>12</v>
          </cell>
          <cell r="G5792" t="str">
            <v>75 cl x 12</v>
          </cell>
          <cell r="H5792" t="str">
            <v>S</v>
          </cell>
          <cell r="I5792" t="str">
            <v>United States</v>
          </cell>
          <cell r="J5792" t="str">
            <v>USA</v>
          </cell>
          <cell r="K5792" t="str">
            <v>California</v>
          </cell>
          <cell r="L5792" t="str">
            <v>Still White</v>
          </cell>
          <cell r="M5792" t="str">
            <v>Best</v>
          </cell>
          <cell r="N5792">
            <v>9.6372</v>
          </cell>
          <cell r="O5792">
            <v>2.6718999999999999</v>
          </cell>
        </row>
        <row r="5793">
          <cell r="B5793">
            <v>72700</v>
          </cell>
          <cell r="C5793" t="str">
            <v>ORG TANNU D'AVOLA MERL 18 75X6</v>
          </cell>
          <cell r="D5793" t="str">
            <v>Tannu Nero d'Avola Merlot IGP Terre Siciliane 2018</v>
          </cell>
          <cell r="E5793" t="str">
            <v>EA</v>
          </cell>
          <cell r="F5793">
            <v>6</v>
          </cell>
          <cell r="G5793" t="str">
            <v>75 cl x 6</v>
          </cell>
          <cell r="H5793" t="str">
            <v>U</v>
          </cell>
          <cell r="I5793" t="str">
            <v>Italy</v>
          </cell>
          <cell r="J5793" t="str">
            <v>Italy</v>
          </cell>
          <cell r="K5793" t="str">
            <v>Sicilia</v>
          </cell>
          <cell r="M5793" t="str">
            <v>Good</v>
          </cell>
          <cell r="N5793">
            <v>2.1046999999999998</v>
          </cell>
          <cell r="O5793">
            <v>2.6718999999999999</v>
          </cell>
        </row>
        <row r="5794">
          <cell r="B5794">
            <v>74459</v>
          </cell>
          <cell r="C5794" t="str">
            <v>TANNU D'AVOLA MERL 19 75X6</v>
          </cell>
          <cell r="D5794" t="str">
            <v>Tannu Nero d'Avola Merlot IGP Terre Siciliane 2019</v>
          </cell>
          <cell r="E5794" t="str">
            <v>EA</v>
          </cell>
          <cell r="F5794">
            <v>6</v>
          </cell>
          <cell r="G5794" t="str">
            <v>75 cl x 6</v>
          </cell>
          <cell r="H5794" t="str">
            <v>U</v>
          </cell>
          <cell r="I5794" t="str">
            <v>Italy</v>
          </cell>
          <cell r="J5794" t="str">
            <v>Italy</v>
          </cell>
          <cell r="K5794" t="str">
            <v>Sicilia</v>
          </cell>
          <cell r="M5794" t="str">
            <v>Good</v>
          </cell>
          <cell r="N5794">
            <v>2.2290000000000001</v>
          </cell>
          <cell r="O5794">
            <v>2.6718999999999999</v>
          </cell>
        </row>
        <row r="5795">
          <cell r="B5795">
            <v>76424</v>
          </cell>
          <cell r="C5795" t="str">
            <v>ORG TANNU D'AVOLA MERL 75X6</v>
          </cell>
          <cell r="D5795" t="str">
            <v xml:space="preserve">Tannu Organic Nero d'Avola Merlot IGP Terre Siciliane 2020
</v>
          </cell>
          <cell r="E5795" t="str">
            <v>EA</v>
          </cell>
          <cell r="F5795">
            <v>6</v>
          </cell>
          <cell r="G5795" t="str">
            <v>75 cl x 6</v>
          </cell>
          <cell r="H5795" t="str">
            <v>S</v>
          </cell>
          <cell r="I5795" t="str">
            <v>Italy</v>
          </cell>
          <cell r="J5795" t="str">
            <v>Italy</v>
          </cell>
          <cell r="K5795" t="str">
            <v>Sicilia</v>
          </cell>
          <cell r="M5795" t="str">
            <v>Good</v>
          </cell>
          <cell r="N5795">
            <v>2.4321000000000002</v>
          </cell>
          <cell r="O5795">
            <v>2.6718999999999999</v>
          </cell>
        </row>
        <row r="5796">
          <cell r="B5796">
            <v>42492</v>
          </cell>
          <cell r="C5796" t="str">
            <v>ORG ZENSA FIANO 75X6</v>
          </cell>
          <cell r="D5796" t="str">
            <v xml:space="preserve">Zensa Organic Fiano IGP Salento 2021
</v>
          </cell>
          <cell r="E5796" t="str">
            <v>EA</v>
          </cell>
          <cell r="F5796">
            <v>6</v>
          </cell>
          <cell r="G5796" t="str">
            <v>75 cl x 6</v>
          </cell>
          <cell r="H5796" t="str">
            <v>S</v>
          </cell>
          <cell r="I5796" t="str">
            <v>Italy</v>
          </cell>
          <cell r="J5796" t="str">
            <v>Italy</v>
          </cell>
          <cell r="K5796" t="str">
            <v>Puglia</v>
          </cell>
          <cell r="M5796" t="str">
            <v>Good</v>
          </cell>
          <cell r="N5796">
            <v>3.0920999999999998</v>
          </cell>
          <cell r="O5796">
            <v>2.6718999999999999</v>
          </cell>
        </row>
        <row r="5797">
          <cell r="B5797">
            <v>42776</v>
          </cell>
          <cell r="C5797" t="str">
            <v>ORG ZENSA SPUMANTE 75X6</v>
          </cell>
          <cell r="D5797" t="str">
            <v>Zensa Organic Brut Spumante NV (Direct Delivery)</v>
          </cell>
          <cell r="E5797" t="str">
            <v>CS</v>
          </cell>
          <cell r="F5797">
            <v>1</v>
          </cell>
          <cell r="G5797" t="str">
            <v>75 cl x 6</v>
          </cell>
          <cell r="H5797" t="str">
            <v>S</v>
          </cell>
          <cell r="I5797" t="str">
            <v>Italy</v>
          </cell>
          <cell r="J5797" t="str">
            <v>Italy</v>
          </cell>
          <cell r="K5797" t="str">
            <v>Emilia Romagna</v>
          </cell>
          <cell r="L5797" t="str">
            <v>Sparkling White</v>
          </cell>
          <cell r="M5797" t="str">
            <v>Better</v>
          </cell>
          <cell r="N5797">
            <v>19.081299999999999</v>
          </cell>
          <cell r="O5797">
            <v>16.031300000000002</v>
          </cell>
        </row>
        <row r="5798">
          <cell r="B5798">
            <v>73586</v>
          </cell>
          <cell r="C5798" t="str">
            <v>ZENSA FIANO 75X6</v>
          </cell>
          <cell r="D5798" t="str">
            <v>Zensa Fiano IGP Puglia</v>
          </cell>
          <cell r="E5798" t="str">
            <v>EA</v>
          </cell>
          <cell r="F5798">
            <v>6</v>
          </cell>
          <cell r="G5798" t="str">
            <v>75 cl x 6</v>
          </cell>
          <cell r="H5798" t="str">
            <v>U</v>
          </cell>
          <cell r="I5798" t="str">
            <v>Italy</v>
          </cell>
          <cell r="J5798" t="str">
            <v>Italy</v>
          </cell>
          <cell r="K5798" t="str">
            <v>Puglia</v>
          </cell>
          <cell r="M5798" t="str">
            <v>Good</v>
          </cell>
          <cell r="N5798">
            <v>2.9842</v>
          </cell>
          <cell r="O5798">
            <v>2.6718999999999999</v>
          </cell>
        </row>
        <row r="5799">
          <cell r="B5799">
            <v>74919</v>
          </cell>
          <cell r="C5799" t="str">
            <v>ORG ZENSA NERO D'AVOLA 75X6</v>
          </cell>
          <cell r="D5799" t="str">
            <v xml:space="preserve">Zensa Organic Nero d'Avola Appassimento IGP Terre Siciliane 2020
</v>
          </cell>
          <cell r="E5799" t="str">
            <v>EA</v>
          </cell>
          <cell r="F5799">
            <v>6</v>
          </cell>
          <cell r="G5799" t="str">
            <v>75 cl x 6</v>
          </cell>
          <cell r="H5799" t="str">
            <v>S</v>
          </cell>
          <cell r="I5799" t="str">
            <v>Italy</v>
          </cell>
          <cell r="J5799" t="str">
            <v>Italy</v>
          </cell>
          <cell r="K5799" t="str">
            <v>Sicilia</v>
          </cell>
          <cell r="M5799" t="str">
            <v>Good</v>
          </cell>
          <cell r="N5799">
            <v>3.0920999999999998</v>
          </cell>
          <cell r="O5799">
            <v>2.6718999999999999</v>
          </cell>
        </row>
        <row r="5800">
          <cell r="B5800">
            <v>75161</v>
          </cell>
          <cell r="C5800" t="str">
            <v>ORG ZENSA NERO DI TROIA 75X6</v>
          </cell>
          <cell r="D5800" t="str">
            <v xml:space="preserve">Zensa Organic Nero di Troia IGP Puglia 2020
</v>
          </cell>
          <cell r="E5800" t="str">
            <v>EA</v>
          </cell>
          <cell r="F5800">
            <v>6</v>
          </cell>
          <cell r="G5800" t="str">
            <v>75 cl x 6</v>
          </cell>
          <cell r="H5800" t="str">
            <v>S</v>
          </cell>
          <cell r="I5800" t="str">
            <v>Italy</v>
          </cell>
          <cell r="J5800" t="str">
            <v>Italy</v>
          </cell>
          <cell r="K5800" t="str">
            <v>Puglia</v>
          </cell>
          <cell r="M5800" t="str">
            <v>Good</v>
          </cell>
          <cell r="N5800">
            <v>3.0920999999999998</v>
          </cell>
          <cell r="O5800">
            <v>2.6718999999999999</v>
          </cell>
        </row>
        <row r="5801">
          <cell r="B5801">
            <v>75391</v>
          </cell>
          <cell r="C5801" t="str">
            <v>ORG ZENSA PRIMITIVO 75X6</v>
          </cell>
          <cell r="D5801" t="str">
            <v xml:space="preserve">Zensa Organic Primitivo IGP Puglia
</v>
          </cell>
          <cell r="E5801" t="str">
            <v>EA</v>
          </cell>
          <cell r="F5801">
            <v>6</v>
          </cell>
          <cell r="G5801" t="str">
            <v>75 cl x 6</v>
          </cell>
          <cell r="H5801" t="str">
            <v>S</v>
          </cell>
          <cell r="I5801" t="str">
            <v>Italy</v>
          </cell>
          <cell r="J5801" t="str">
            <v>Italy</v>
          </cell>
          <cell r="K5801" t="str">
            <v>Puglia</v>
          </cell>
          <cell r="M5801" t="str">
            <v>Good</v>
          </cell>
          <cell r="N5801">
            <v>3.0920999999999998</v>
          </cell>
          <cell r="O5801">
            <v>2.6718999999999999</v>
          </cell>
        </row>
        <row r="5802">
          <cell r="B5802">
            <v>66625</v>
          </cell>
          <cell r="C5802" t="str">
            <v>CLOS DE NOUYS VOUV BRUT  75X6</v>
          </cell>
          <cell r="D5802" t="str">
            <v>Clos de Nouys Vouvray Brut NV</v>
          </cell>
          <cell r="E5802" t="str">
            <v>EA</v>
          </cell>
          <cell r="F5802">
            <v>6</v>
          </cell>
          <cell r="G5802" t="str">
            <v>75 cl x 6</v>
          </cell>
          <cell r="H5802" t="str">
            <v>S</v>
          </cell>
          <cell r="I5802" t="str">
            <v>France</v>
          </cell>
          <cell r="J5802" t="str">
            <v>France</v>
          </cell>
          <cell r="K5802" t="str">
            <v>Loire Valley</v>
          </cell>
          <cell r="M5802" t="str">
            <v>Good</v>
          </cell>
          <cell r="N5802">
            <v>4.0292000000000003</v>
          </cell>
          <cell r="O5802">
            <v>2.6718999999999999</v>
          </cell>
        </row>
        <row r="5803">
          <cell r="B5803">
            <v>75332</v>
          </cell>
          <cell r="C5803" t="str">
            <v>CLOS NOUYS VOUV DMI SEC 75X6</v>
          </cell>
          <cell r="D5803" t="str">
            <v>Clos de Nouys Vouvray Demi-Sec</v>
          </cell>
          <cell r="E5803" t="str">
            <v>EA</v>
          </cell>
          <cell r="F5803">
            <v>6</v>
          </cell>
          <cell r="G5803" t="str">
            <v>75 cl x 6</v>
          </cell>
          <cell r="H5803" t="str">
            <v>S</v>
          </cell>
          <cell r="I5803" t="str">
            <v>France</v>
          </cell>
          <cell r="J5803" t="str">
            <v>France</v>
          </cell>
          <cell r="K5803" t="str">
            <v>Loire Valley</v>
          </cell>
          <cell r="M5803" t="str">
            <v>Good</v>
          </cell>
          <cell r="N5803">
            <v>3.9580000000000002</v>
          </cell>
          <cell r="O5803">
            <v>2.6718999999999999</v>
          </cell>
        </row>
        <row r="5804">
          <cell r="B5804">
            <v>75983</v>
          </cell>
          <cell r="C5804" t="str">
            <v>CLOS NOUYS VOUV SEC 75X6</v>
          </cell>
          <cell r="D5804" t="str">
            <v>Clos de Nouys Vouvray Sec</v>
          </cell>
          <cell r="E5804" t="str">
            <v>EA</v>
          </cell>
          <cell r="F5804">
            <v>6</v>
          </cell>
          <cell r="G5804" t="str">
            <v>75 cl x 6</v>
          </cell>
          <cell r="H5804" t="str">
            <v>S</v>
          </cell>
          <cell r="I5804" t="str">
            <v>France</v>
          </cell>
          <cell r="J5804" t="str">
            <v>France</v>
          </cell>
          <cell r="K5804" t="str">
            <v>Loire Valley</v>
          </cell>
          <cell r="M5804" t="str">
            <v>Good</v>
          </cell>
          <cell r="N5804">
            <v>4.2397999999999998</v>
          </cell>
          <cell r="O5804">
            <v>2.6718999999999999</v>
          </cell>
        </row>
        <row r="5805">
          <cell r="B5805">
            <v>74491</v>
          </cell>
          <cell r="C5805" t="str">
            <v>DE LA ROCHE SAUV BLANC 19 75X6</v>
          </cell>
          <cell r="D5805" t="str">
            <v>Chateau de la Roche Sauvignon Blanc Touraine 2019</v>
          </cell>
          <cell r="E5805" t="str">
            <v>EA</v>
          </cell>
          <cell r="F5805">
            <v>6</v>
          </cell>
          <cell r="G5805" t="str">
            <v>75 cl x 6</v>
          </cell>
          <cell r="H5805" t="str">
            <v>U</v>
          </cell>
          <cell r="I5805" t="str">
            <v>France</v>
          </cell>
          <cell r="J5805" t="str">
            <v>France</v>
          </cell>
          <cell r="K5805" t="str">
            <v>Loire Valley</v>
          </cell>
          <cell r="M5805" t="str">
            <v>Good</v>
          </cell>
          <cell r="N5805">
            <v>3.0466000000000002</v>
          </cell>
          <cell r="O5805">
            <v>2.6718999999999999</v>
          </cell>
        </row>
        <row r="5806">
          <cell r="B5806">
            <v>75268</v>
          </cell>
          <cell r="C5806" t="str">
            <v>DE LA ROCHE SAUV BLANC 75X6</v>
          </cell>
          <cell r="D5806" t="str">
            <v>Chateau de la Roche Sauvignon Blanc Touraine</v>
          </cell>
          <cell r="E5806" t="str">
            <v>EA</v>
          </cell>
          <cell r="F5806">
            <v>6</v>
          </cell>
          <cell r="G5806" t="str">
            <v>75 cl x 6</v>
          </cell>
          <cell r="H5806" t="str">
            <v>S</v>
          </cell>
          <cell r="I5806" t="str">
            <v>France</v>
          </cell>
          <cell r="J5806" t="str">
            <v>France</v>
          </cell>
          <cell r="K5806" t="str">
            <v>Loire Valley</v>
          </cell>
          <cell r="M5806" t="str">
            <v>Good</v>
          </cell>
          <cell r="N5806">
            <v>3.5028999999999999</v>
          </cell>
          <cell r="O5806">
            <v>2.6718999999999999</v>
          </cell>
        </row>
        <row r="5807">
          <cell r="B5807">
            <v>43969</v>
          </cell>
          <cell r="C5807" t="str">
            <v>FW CHATEAU LAGRANGE 2014 75X6</v>
          </cell>
          <cell r="D5807" t="str">
            <v>Chateau Lagrange 2014</v>
          </cell>
          <cell r="E5807" t="str">
            <v>EA</v>
          </cell>
          <cell r="F5807">
            <v>6</v>
          </cell>
          <cell r="G5807" t="str">
            <v>75 cl x 6</v>
          </cell>
          <cell r="H5807" t="str">
            <v>S</v>
          </cell>
          <cell r="I5807" t="str">
            <v>France</v>
          </cell>
          <cell r="J5807" t="str">
            <v>France</v>
          </cell>
          <cell r="K5807" t="str">
            <v>Bordeaux</v>
          </cell>
          <cell r="L5807" t="str">
            <v>Still Rose</v>
          </cell>
          <cell r="M5807" t="str">
            <v>Fine Wine</v>
          </cell>
          <cell r="N5807">
            <v>38.195900000000002</v>
          </cell>
          <cell r="O5807">
            <v>2.6718999999999999</v>
          </cell>
        </row>
        <row r="5808">
          <cell r="B5808">
            <v>73952</v>
          </cell>
          <cell r="C5808" t="str">
            <v>FW ISO E OLENA CEPP 2015 75X6</v>
          </cell>
          <cell r="D5808" t="str">
            <v>Isole e Olena Cepparello 2015 6x75cl</v>
          </cell>
          <cell r="E5808" t="str">
            <v>EA</v>
          </cell>
          <cell r="F5808">
            <v>6</v>
          </cell>
          <cell r="G5808" t="str">
            <v>75 cl x 6</v>
          </cell>
          <cell r="H5808" t="str">
            <v>U</v>
          </cell>
          <cell r="I5808" t="str">
            <v>Italy</v>
          </cell>
          <cell r="J5808" t="str">
            <v>Italy</v>
          </cell>
          <cell r="K5808" t="str">
            <v>Toscana</v>
          </cell>
          <cell r="L5808" t="str">
            <v>Still Red</v>
          </cell>
          <cell r="M5808" t="str">
            <v>Fine Wine</v>
          </cell>
          <cell r="N5808">
            <v>39.976100000000002</v>
          </cell>
          <cell r="O5808">
            <v>2.6718999999999999</v>
          </cell>
        </row>
        <row r="5809">
          <cell r="B5809">
            <v>73300</v>
          </cell>
          <cell r="C5809" t="str">
            <v>FW Alois Lag MIN XVI 75x2</v>
          </cell>
          <cell r="D5809" t="str">
            <v>Alois Lageder MIN XVI 2x75cl</v>
          </cell>
          <cell r="E5809" t="str">
            <v>EA</v>
          </cell>
          <cell r="F5809">
            <v>2</v>
          </cell>
          <cell r="G5809" t="str">
            <v>75 cl x 2</v>
          </cell>
          <cell r="H5809" t="str">
            <v>S</v>
          </cell>
          <cell r="I5809" t="str">
            <v>Italy</v>
          </cell>
          <cell r="J5809" t="str">
            <v>Italy</v>
          </cell>
          <cell r="K5809" t="str">
            <v>Trentino-Alto Adige</v>
          </cell>
          <cell r="L5809" t="str">
            <v>Still White</v>
          </cell>
          <cell r="M5809" t="str">
            <v>Fine Wine</v>
          </cell>
          <cell r="N5809">
            <v>13.5472</v>
          </cell>
          <cell r="O5809">
            <v>2.6718999999999999</v>
          </cell>
        </row>
        <row r="5810">
          <cell r="B5810">
            <v>70812</v>
          </cell>
          <cell r="C5810" t="str">
            <v>VNCT LATOUR BOURG BLC 14 75X12</v>
          </cell>
          <cell r="D5810" t="str">
            <v>Domaine Vincent Latour Bourgogne Blanc 2014</v>
          </cell>
          <cell r="E5810" t="str">
            <v>EA</v>
          </cell>
          <cell r="F5810">
            <v>12</v>
          </cell>
          <cell r="G5810" t="str">
            <v>75 cl x 12</v>
          </cell>
          <cell r="H5810" t="str">
            <v>U</v>
          </cell>
          <cell r="I5810" t="str">
            <v>France</v>
          </cell>
          <cell r="J5810" t="str">
            <v>France</v>
          </cell>
          <cell r="K5810" t="str">
            <v>Burgundy</v>
          </cell>
          <cell r="M5810" t="str">
            <v>Best</v>
          </cell>
          <cell r="N5810">
            <v>7.0666000000000002</v>
          </cell>
          <cell r="O5810">
            <v>2.6718999999999999</v>
          </cell>
        </row>
        <row r="5811">
          <cell r="B5811">
            <v>72439</v>
          </cell>
          <cell r="C5811" t="str">
            <v>FW VNCT LATOUR BOUR BC17 75X12</v>
          </cell>
          <cell r="D5811" t="str">
            <v>Domaine Vincent Latour Bourgogne Blanc 2017</v>
          </cell>
          <cell r="E5811" t="str">
            <v>EA</v>
          </cell>
          <cell r="F5811">
            <v>12</v>
          </cell>
          <cell r="G5811" t="str">
            <v>75 cl x 12</v>
          </cell>
          <cell r="H5811" t="str">
            <v>U</v>
          </cell>
          <cell r="I5811" t="str">
            <v>France</v>
          </cell>
          <cell r="J5811" t="str">
            <v>France</v>
          </cell>
          <cell r="K5811" t="str">
            <v>Burgundy</v>
          </cell>
          <cell r="M5811" t="str">
            <v>Better</v>
          </cell>
          <cell r="N5811">
            <v>8.6357999999999997</v>
          </cell>
          <cell r="O5811">
            <v>2.6718999999999999</v>
          </cell>
        </row>
        <row r="5812">
          <cell r="B5812">
            <v>67262</v>
          </cell>
          <cell r="C5812" t="str">
            <v>HERITAGE ST MONT BLANC 75X6</v>
          </cell>
          <cell r="D5812" t="str">
            <v>Heritage St Mont Blanc</v>
          </cell>
          <cell r="E5812" t="str">
            <v>EA</v>
          </cell>
          <cell r="F5812">
            <v>6</v>
          </cell>
          <cell r="G5812" t="str">
            <v>75 cl x 6</v>
          </cell>
          <cell r="H5812" t="str">
            <v>U</v>
          </cell>
          <cell r="I5812" t="str">
            <v>France</v>
          </cell>
          <cell r="J5812" t="str">
            <v>France</v>
          </cell>
          <cell r="K5812" t="str">
            <v>South West France</v>
          </cell>
          <cell r="M5812" t="str">
            <v>Good</v>
          </cell>
          <cell r="N5812">
            <v>2.9239999999999999</v>
          </cell>
          <cell r="O5812">
            <v>2.6718999999999999</v>
          </cell>
        </row>
        <row r="5813">
          <cell r="B5813">
            <v>68355</v>
          </cell>
          <cell r="C5813" t="str">
            <v>TROIS CHEVALIERS ROUGE 75X6</v>
          </cell>
          <cell r="D5813" t="str">
            <v>Les Trois Chevaliers AOP St Mont Rouge</v>
          </cell>
          <cell r="E5813" t="str">
            <v>EA</v>
          </cell>
          <cell r="F5813">
            <v>6</v>
          </cell>
          <cell r="G5813" t="str">
            <v>75 cl x 6</v>
          </cell>
          <cell r="H5813" t="str">
            <v>U</v>
          </cell>
          <cell r="I5813" t="str">
            <v>France</v>
          </cell>
          <cell r="J5813" t="str">
            <v>France</v>
          </cell>
          <cell r="K5813" t="str">
            <v>South West France</v>
          </cell>
          <cell r="M5813" t="str">
            <v>Good</v>
          </cell>
          <cell r="N5813">
            <v>2.6059000000000001</v>
          </cell>
          <cell r="O5813">
            <v>2.6718999999999999</v>
          </cell>
        </row>
        <row r="5814">
          <cell r="B5814">
            <v>74318</v>
          </cell>
          <cell r="C5814" t="str">
            <v>HERITAGE AOP ST MONT RO 75X6</v>
          </cell>
          <cell r="D5814" t="str">
            <v>Heritage AOP St Mont Rouge</v>
          </cell>
          <cell r="E5814" t="str">
            <v>EA</v>
          </cell>
          <cell r="F5814">
            <v>6</v>
          </cell>
          <cell r="G5814" t="str">
            <v>75 cl x 6</v>
          </cell>
          <cell r="H5814" t="str">
            <v>U</v>
          </cell>
          <cell r="I5814" t="str">
            <v>France</v>
          </cell>
          <cell r="J5814" t="str">
            <v>France</v>
          </cell>
          <cell r="K5814" t="str">
            <v>South West France</v>
          </cell>
          <cell r="M5814" t="str">
            <v>Good</v>
          </cell>
          <cell r="N5814">
            <v>2.9239999999999999</v>
          </cell>
          <cell r="O5814">
            <v>2.6718999999999999</v>
          </cell>
        </row>
        <row r="5815">
          <cell r="B5815">
            <v>63300</v>
          </cell>
          <cell r="C5815" t="str">
            <v>ST BENAZIT ROUGE 75X6</v>
          </cell>
          <cell r="D5815" t="str">
            <v>Chateau Saint Benazit AOP Madiran Rouge</v>
          </cell>
          <cell r="E5815" t="str">
            <v>EA</v>
          </cell>
          <cell r="F5815">
            <v>6</v>
          </cell>
          <cell r="G5815" t="str">
            <v>75 cl x 6</v>
          </cell>
          <cell r="H5815" t="str">
            <v>S</v>
          </cell>
          <cell r="I5815" t="str">
            <v>France</v>
          </cell>
          <cell r="J5815" t="str">
            <v>France</v>
          </cell>
          <cell r="K5815" t="str">
            <v>South West France</v>
          </cell>
          <cell r="M5815" t="str">
            <v>Good</v>
          </cell>
          <cell r="N5815">
            <v>3.9415</v>
          </cell>
          <cell r="O5815">
            <v>2.6718999999999999</v>
          </cell>
        </row>
        <row r="5816">
          <cell r="B5816">
            <v>45393</v>
          </cell>
          <cell r="C5816" t="str">
            <v>CH SABAZAN ROUGE 18 75X6</v>
          </cell>
          <cell r="D5816" t="str">
            <v>Chateau de Sabazan St Mont Rouge 2018</v>
          </cell>
          <cell r="E5816" t="str">
            <v>EA</v>
          </cell>
          <cell r="F5816">
            <v>6</v>
          </cell>
          <cell r="G5816" t="str">
            <v>75 cl x 6</v>
          </cell>
          <cell r="H5816" t="str">
            <v>S</v>
          </cell>
          <cell r="I5816" t="str">
            <v>France</v>
          </cell>
          <cell r="J5816" t="str">
            <v>France</v>
          </cell>
          <cell r="K5816" t="str">
            <v>South West France</v>
          </cell>
          <cell r="M5816" t="str">
            <v>Best</v>
          </cell>
          <cell r="N5816">
            <v>7.5380000000000003</v>
          </cell>
          <cell r="O5816">
            <v>2.6718999999999999</v>
          </cell>
        </row>
        <row r="5817">
          <cell r="B5817">
            <v>72609</v>
          </cell>
          <cell r="C5817" t="str">
            <v>CH SABAZAN ROUGE 14 75X6</v>
          </cell>
          <cell r="D5817" t="str">
            <v>Chateau de Sabazan St Mont Rouge</v>
          </cell>
          <cell r="E5817" t="str">
            <v>EA</v>
          </cell>
          <cell r="F5817">
            <v>6</v>
          </cell>
          <cell r="G5817" t="str">
            <v>75 cl x 6</v>
          </cell>
          <cell r="H5817" t="str">
            <v>U</v>
          </cell>
          <cell r="I5817" t="str">
            <v>France</v>
          </cell>
          <cell r="J5817" t="str">
            <v>France</v>
          </cell>
          <cell r="K5817" t="str">
            <v>South West France</v>
          </cell>
          <cell r="M5817" t="str">
            <v>Best</v>
          </cell>
          <cell r="N5817">
            <v>7.5380000000000003</v>
          </cell>
          <cell r="O5817">
            <v>2.6718999999999999</v>
          </cell>
        </row>
        <row r="5818">
          <cell r="B5818">
            <v>70772</v>
          </cell>
          <cell r="C5818" t="str">
            <v>FILARINO ROSATO 75X6</v>
          </cell>
          <cell r="D5818" t="str">
            <v>Filarino Sangiovese Rosato Rubicone IGT</v>
          </cell>
          <cell r="E5818" t="str">
            <v>EA</v>
          </cell>
          <cell r="F5818">
            <v>6</v>
          </cell>
          <cell r="G5818" t="str">
            <v>75 cl x 6</v>
          </cell>
          <cell r="H5818" t="str">
            <v>S</v>
          </cell>
          <cell r="I5818" t="str">
            <v>Italy</v>
          </cell>
          <cell r="J5818" t="str">
            <v>Italy</v>
          </cell>
          <cell r="K5818" t="str">
            <v>Emilia Romagna</v>
          </cell>
          <cell r="M5818" t="str">
            <v>Good</v>
          </cell>
          <cell r="N5818">
            <v>2.4258000000000002</v>
          </cell>
          <cell r="O5818">
            <v>2.6718999999999999</v>
          </cell>
        </row>
        <row r="5819">
          <cell r="B5819">
            <v>71339</v>
          </cell>
          <cell r="C5819" t="str">
            <v>PRUGNETO SANGIOVESE 75X6</v>
          </cell>
          <cell r="D5819" t="str">
            <v>Sangiovese di Romagna Superiore Prugneto</v>
          </cell>
          <cell r="E5819" t="str">
            <v>EA</v>
          </cell>
          <cell r="F5819">
            <v>6</v>
          </cell>
          <cell r="G5819" t="str">
            <v>75 cl x 6</v>
          </cell>
          <cell r="H5819" t="str">
            <v>S</v>
          </cell>
          <cell r="I5819" t="str">
            <v>Italy</v>
          </cell>
          <cell r="J5819" t="str">
            <v>Italy</v>
          </cell>
          <cell r="K5819" t="str">
            <v>Emilia Romagna</v>
          </cell>
          <cell r="M5819" t="str">
            <v>Good</v>
          </cell>
          <cell r="N5819">
            <v>3.7854000000000001</v>
          </cell>
          <cell r="O5819">
            <v>2.6718999999999999</v>
          </cell>
        </row>
        <row r="5820">
          <cell r="B5820">
            <v>67442</v>
          </cell>
          <cell r="C5820" t="str">
            <v>TREVINI SANGIOVESE 75X12</v>
          </cell>
          <cell r="D5820" t="str">
            <v>Trevini Sangiovese Rubicone IGT (Wahaca Only)</v>
          </cell>
          <cell r="E5820" t="str">
            <v>EA</v>
          </cell>
          <cell r="F5820">
            <v>12</v>
          </cell>
          <cell r="G5820" t="str">
            <v>75 cl x 12</v>
          </cell>
          <cell r="H5820" t="str">
            <v>U</v>
          </cell>
          <cell r="I5820" t="str">
            <v>Italy</v>
          </cell>
          <cell r="J5820" t="str">
            <v>Italy</v>
          </cell>
          <cell r="K5820" t="str">
            <v>Emilia Romagna</v>
          </cell>
          <cell r="M5820" t="str">
            <v>Price Fighter</v>
          </cell>
          <cell r="N5820">
            <v>1.5978000000000001</v>
          </cell>
          <cell r="O5820">
            <v>2.6718999999999999</v>
          </cell>
        </row>
        <row r="5821">
          <cell r="B5821">
            <v>75991</v>
          </cell>
          <cell r="C5821" t="str">
            <v>ROCKY POINT PINOT NOIR 75X12</v>
          </cell>
          <cell r="D5821" t="str">
            <v>Rocky Point Pinot Noir</v>
          </cell>
          <cell r="E5821" t="str">
            <v>EA</v>
          </cell>
          <cell r="F5821">
            <v>12</v>
          </cell>
          <cell r="G5821" t="str">
            <v>75 cl x 12</v>
          </cell>
          <cell r="H5821" t="str">
            <v>U</v>
          </cell>
          <cell r="I5821" t="str">
            <v>New Zealand</v>
          </cell>
          <cell r="J5821" t="str">
            <v>New Zealand</v>
          </cell>
          <cell r="K5821" t="str">
            <v>Central Otago</v>
          </cell>
          <cell r="M5821" t="str">
            <v>Best</v>
          </cell>
          <cell r="N5821">
            <v>8.8783999999999992</v>
          </cell>
          <cell r="O5821">
            <v>2.6718999999999999</v>
          </cell>
        </row>
        <row r="5822">
          <cell r="B5822">
            <v>7599017</v>
          </cell>
          <cell r="C5822" t="str">
            <v>PROPHETS ROCK INFUSION17 75X12</v>
          </cell>
          <cell r="D5822" t="str">
            <v>Prophet's Rock Infusion Pinot Noir, Central Otago</v>
          </cell>
          <cell r="E5822" t="str">
            <v>EA</v>
          </cell>
          <cell r="F5822">
            <v>12</v>
          </cell>
          <cell r="G5822" t="str">
            <v>75 cl x 12</v>
          </cell>
          <cell r="H5822" t="str">
            <v>U</v>
          </cell>
          <cell r="I5822" t="str">
            <v>New Zealand</v>
          </cell>
          <cell r="J5822" t="str">
            <v>New Zealand</v>
          </cell>
          <cell r="K5822" t="str">
            <v>Central Otago</v>
          </cell>
          <cell r="M5822" t="str">
            <v>Best</v>
          </cell>
          <cell r="N5822">
            <v>9.5266000000000002</v>
          </cell>
          <cell r="O5822">
            <v>2.6718999999999999</v>
          </cell>
        </row>
        <row r="5823">
          <cell r="B5823">
            <v>7599018</v>
          </cell>
          <cell r="C5823" t="str">
            <v>PROPHETS ROCK INFUSION18 75X12</v>
          </cell>
          <cell r="D5823" t="str">
            <v>Prophet's Rock Infusion Pinot Noir, Central Otago</v>
          </cell>
          <cell r="E5823" t="str">
            <v>EA</v>
          </cell>
          <cell r="F5823">
            <v>12</v>
          </cell>
          <cell r="G5823" t="str">
            <v>75 cl x 12</v>
          </cell>
          <cell r="H5823" t="str">
            <v>U</v>
          </cell>
          <cell r="I5823" t="str">
            <v>New Zealand</v>
          </cell>
          <cell r="J5823" t="str">
            <v>New Zealand</v>
          </cell>
          <cell r="K5823" t="str">
            <v>Central Otago</v>
          </cell>
          <cell r="M5823" t="str">
            <v>Best</v>
          </cell>
          <cell r="N5823">
            <v>9.5266000000000002</v>
          </cell>
          <cell r="O5823">
            <v>2.6718999999999999</v>
          </cell>
        </row>
        <row r="5824">
          <cell r="B5824">
            <v>7599019</v>
          </cell>
          <cell r="C5824" t="str">
            <v>PROPHETS ROCK INFUSION19 75X12</v>
          </cell>
          <cell r="D5824" t="str">
            <v>Prophet's Rock Infusion Central Otago Pinot Noir 2019</v>
          </cell>
          <cell r="E5824" t="str">
            <v>EA</v>
          </cell>
          <cell r="F5824">
            <v>12</v>
          </cell>
          <cell r="G5824" t="str">
            <v>75 cl x 12</v>
          </cell>
          <cell r="H5824" t="str">
            <v>U</v>
          </cell>
          <cell r="I5824" t="str">
            <v>New Zealand</v>
          </cell>
          <cell r="J5824" t="str">
            <v>New Zealand</v>
          </cell>
          <cell r="K5824" t="str">
            <v>Central Otago</v>
          </cell>
          <cell r="M5824" t="str">
            <v>Best</v>
          </cell>
          <cell r="N5824">
            <v>9.6376000000000008</v>
          </cell>
          <cell r="O5824">
            <v>2.6718999999999999</v>
          </cell>
        </row>
        <row r="5825">
          <cell r="B5825">
            <v>41388</v>
          </cell>
          <cell r="C5825" t="str">
            <v>PROPHETS ROCK DRY RIES 20 75X6</v>
          </cell>
          <cell r="D5825" t="str">
            <v>Prophet's Rock Dry Riesling 2020</v>
          </cell>
          <cell r="E5825" t="str">
            <v>EA</v>
          </cell>
          <cell r="F5825">
            <v>6</v>
          </cell>
          <cell r="G5825" t="str">
            <v>75 cl x 6</v>
          </cell>
          <cell r="H5825" t="str">
            <v>U</v>
          </cell>
          <cell r="I5825" t="str">
            <v>New Zealand</v>
          </cell>
          <cell r="J5825" t="str">
            <v>New Zealand</v>
          </cell>
          <cell r="K5825" t="str">
            <v>Central Otago</v>
          </cell>
          <cell r="M5825" t="str">
            <v>Best</v>
          </cell>
          <cell r="N5825">
            <v>10.2377</v>
          </cell>
          <cell r="O5825">
            <v>2.6718999999999999</v>
          </cell>
        </row>
        <row r="5826">
          <cell r="B5826">
            <v>41436</v>
          </cell>
          <cell r="C5826" t="str">
            <v>PROPHETS ROCK ANTIP BLC18 75X6</v>
          </cell>
          <cell r="D5826" t="str">
            <v>Prophet's Rock Cuvee Aux Antipodes Blanc 2018</v>
          </cell>
          <cell r="E5826" t="str">
            <v>EA</v>
          </cell>
          <cell r="F5826">
            <v>6</v>
          </cell>
          <cell r="G5826" t="str">
            <v>75 cl x 6</v>
          </cell>
          <cell r="H5826" t="str">
            <v>U</v>
          </cell>
          <cell r="I5826" t="str">
            <v>New Zealand</v>
          </cell>
          <cell r="J5826" t="str">
            <v>New Zealand</v>
          </cell>
          <cell r="K5826" t="str">
            <v>Central Otago</v>
          </cell>
          <cell r="L5826" t="str">
            <v>Still White</v>
          </cell>
          <cell r="M5826" t="str">
            <v>Best</v>
          </cell>
          <cell r="N5826">
            <v>26.452500000000001</v>
          </cell>
          <cell r="O5826">
            <v>2.6718999999999999</v>
          </cell>
        </row>
        <row r="5827">
          <cell r="B5827">
            <v>42641</v>
          </cell>
          <cell r="C5827" t="str">
            <v>PROPHETS ROCK ANTIP BLC19 75X6</v>
          </cell>
          <cell r="D5827" t="str">
            <v>Prophet's Rock Cuvee Aux Antipodes Blanc 2019</v>
          </cell>
          <cell r="E5827" t="str">
            <v>EA</v>
          </cell>
          <cell r="F5827">
            <v>6</v>
          </cell>
          <cell r="G5827" t="str">
            <v>75 cl x 6</v>
          </cell>
          <cell r="H5827" t="str">
            <v>U</v>
          </cell>
          <cell r="I5827" t="str">
            <v>New Zealand</v>
          </cell>
          <cell r="J5827" t="str">
            <v>New Zealand</v>
          </cell>
          <cell r="K5827" t="str">
            <v>Central Otago</v>
          </cell>
          <cell r="L5827" t="str">
            <v>Still White</v>
          </cell>
          <cell r="M5827" t="str">
            <v>Best</v>
          </cell>
          <cell r="N5827">
            <v>26.452500000000001</v>
          </cell>
          <cell r="O5827">
            <v>2.6718999999999999</v>
          </cell>
        </row>
        <row r="5828">
          <cell r="B5828">
            <v>43149</v>
          </cell>
          <cell r="C5828" t="str">
            <v>PROP ROCK OLEARIA PN 19 75X6</v>
          </cell>
          <cell r="D5828" t="str">
            <v>Prophet's Rock Olearia Pinot Noir 2019</v>
          </cell>
          <cell r="E5828" t="str">
            <v>EA</v>
          </cell>
          <cell r="F5828">
            <v>6</v>
          </cell>
          <cell r="G5828" t="str">
            <v>75 cl x 6</v>
          </cell>
          <cell r="H5828" t="str">
            <v>U</v>
          </cell>
          <cell r="I5828" t="str">
            <v>New Zealand</v>
          </cell>
          <cell r="J5828" t="str">
            <v>New Zealand</v>
          </cell>
          <cell r="K5828" t="str">
            <v>Central Otago</v>
          </cell>
          <cell r="M5828" t="str">
            <v>Best</v>
          </cell>
          <cell r="N5828">
            <v>16.0869</v>
          </cell>
          <cell r="O5828">
            <v>2.6718999999999999</v>
          </cell>
        </row>
        <row r="5829">
          <cell r="B5829">
            <v>43385</v>
          </cell>
          <cell r="C5829" t="str">
            <v>PROPHETS ROCK PINOT GRI21 75X6</v>
          </cell>
          <cell r="D5829" t="str">
            <v>Prophet's Rock Pinot Gris 2021</v>
          </cell>
          <cell r="E5829" t="str">
            <v>EA</v>
          </cell>
          <cell r="F5829">
            <v>6</v>
          </cell>
          <cell r="G5829" t="str">
            <v>75 cl x 6</v>
          </cell>
          <cell r="H5829" t="str">
            <v>U</v>
          </cell>
          <cell r="I5829" t="str">
            <v>New Zealand</v>
          </cell>
          <cell r="J5829" t="str">
            <v>New Zealand</v>
          </cell>
          <cell r="K5829" t="str">
            <v>Central Otago</v>
          </cell>
          <cell r="M5829" t="str">
            <v>Best</v>
          </cell>
          <cell r="N5829">
            <v>9.9678000000000004</v>
          </cell>
          <cell r="O5829">
            <v>2.6718999999999999</v>
          </cell>
        </row>
        <row r="5830">
          <cell r="B5830">
            <v>72630</v>
          </cell>
          <cell r="C5830" t="str">
            <v>PROPHETS ROCK DRY RIES 17 75X6</v>
          </cell>
          <cell r="D5830" t="str">
            <v>Prophet's Rock Dry Riesling 2017</v>
          </cell>
          <cell r="E5830" t="str">
            <v>EA</v>
          </cell>
          <cell r="F5830">
            <v>6</v>
          </cell>
          <cell r="G5830" t="str">
            <v>75 cl x 6</v>
          </cell>
          <cell r="H5830" t="str">
            <v>U</v>
          </cell>
          <cell r="I5830" t="str">
            <v>New Zealand</v>
          </cell>
          <cell r="J5830" t="str">
            <v>New Zealand</v>
          </cell>
          <cell r="K5830" t="str">
            <v>Central Otago</v>
          </cell>
          <cell r="M5830" t="str">
            <v>Best</v>
          </cell>
          <cell r="N5830">
            <v>9.8392999999999997</v>
          </cell>
          <cell r="O5830">
            <v>2.6718999999999999</v>
          </cell>
        </row>
        <row r="5831">
          <cell r="B5831">
            <v>73463</v>
          </cell>
          <cell r="C5831" t="str">
            <v>PROPHETS ROCK PINOT GRI18 75X6</v>
          </cell>
          <cell r="D5831" t="str">
            <v>Prophet's Rock Pinot Gris 2018</v>
          </cell>
          <cell r="E5831" t="str">
            <v>EA</v>
          </cell>
          <cell r="F5831">
            <v>6</v>
          </cell>
          <cell r="G5831" t="str">
            <v>75 cl x 6</v>
          </cell>
          <cell r="H5831" t="str">
            <v>U</v>
          </cell>
          <cell r="I5831" t="str">
            <v>New Zealand</v>
          </cell>
          <cell r="J5831" t="str">
            <v>New Zealand</v>
          </cell>
          <cell r="K5831" t="str">
            <v>Central Otago</v>
          </cell>
          <cell r="M5831" t="str">
            <v>Best</v>
          </cell>
          <cell r="N5831">
            <v>9.8543000000000003</v>
          </cell>
          <cell r="O5831">
            <v>2.6718999999999999</v>
          </cell>
        </row>
        <row r="5832">
          <cell r="B5832">
            <v>74906</v>
          </cell>
          <cell r="C5832" t="str">
            <v>PROPHETS ROCK PINOT GRI19 75X6</v>
          </cell>
          <cell r="D5832" t="str">
            <v>Prophet's Rock Pinot Gris 2019</v>
          </cell>
          <cell r="E5832" t="str">
            <v>EA</v>
          </cell>
          <cell r="F5832">
            <v>6</v>
          </cell>
          <cell r="G5832" t="str">
            <v>75 cl x 6</v>
          </cell>
          <cell r="H5832" t="str">
            <v>U</v>
          </cell>
          <cell r="I5832" t="str">
            <v>New Zealand</v>
          </cell>
          <cell r="J5832" t="str">
            <v>New Zealand</v>
          </cell>
          <cell r="K5832" t="str">
            <v>Central Otago</v>
          </cell>
          <cell r="M5832" t="str">
            <v>Best</v>
          </cell>
          <cell r="N5832">
            <v>9.8543000000000003</v>
          </cell>
          <cell r="O5832">
            <v>2.6718999999999999</v>
          </cell>
        </row>
        <row r="5833">
          <cell r="B5833">
            <v>75025</v>
          </cell>
          <cell r="C5833" t="str">
            <v>PROPHETS ROCK DRY RIES 19 75X6</v>
          </cell>
          <cell r="D5833" t="str">
            <v>Prophet's Rock Dry Riesling 2019</v>
          </cell>
          <cell r="E5833" t="str">
            <v>EA</v>
          </cell>
          <cell r="F5833">
            <v>6</v>
          </cell>
          <cell r="G5833" t="str">
            <v>75 cl x 6</v>
          </cell>
          <cell r="H5833" t="str">
            <v>U</v>
          </cell>
          <cell r="I5833" t="str">
            <v>New Zealand</v>
          </cell>
          <cell r="J5833" t="str">
            <v>New Zealand</v>
          </cell>
          <cell r="K5833" t="str">
            <v>Central Otago</v>
          </cell>
          <cell r="M5833" t="str">
            <v>Best</v>
          </cell>
          <cell r="N5833">
            <v>9.8422999999999998</v>
          </cell>
          <cell r="O5833">
            <v>2.6718999999999999</v>
          </cell>
        </row>
        <row r="5834">
          <cell r="B5834">
            <v>7599216</v>
          </cell>
          <cell r="C5834" t="str">
            <v>PROPHETS ROCK HV PINOT 16 75X6</v>
          </cell>
          <cell r="D5834" t="str">
            <v>Prophet's Rock Home Vineyard Pinot Noir 2016</v>
          </cell>
          <cell r="E5834" t="str">
            <v>EA</v>
          </cell>
          <cell r="F5834">
            <v>6</v>
          </cell>
          <cell r="G5834" t="str">
            <v>75 cl x 6</v>
          </cell>
          <cell r="H5834" t="str">
            <v>U</v>
          </cell>
          <cell r="I5834" t="str">
            <v>New Zealand</v>
          </cell>
          <cell r="J5834" t="str">
            <v>New Zealand</v>
          </cell>
          <cell r="K5834" t="str">
            <v>Central Otago</v>
          </cell>
          <cell r="M5834" t="str">
            <v>Best</v>
          </cell>
          <cell r="N5834">
            <v>14.9412</v>
          </cell>
          <cell r="O5834">
            <v>2.6718999999999999</v>
          </cell>
        </row>
        <row r="5835">
          <cell r="B5835">
            <v>7599218</v>
          </cell>
          <cell r="C5835" t="str">
            <v>PROPHETS ROCK HV PINOT 18 75X6</v>
          </cell>
          <cell r="D5835" t="str">
            <v>Prophet's Rock Home Vineyard Pinot Noir 2018</v>
          </cell>
          <cell r="E5835" t="str">
            <v>EA</v>
          </cell>
          <cell r="F5835">
            <v>6</v>
          </cell>
          <cell r="G5835" t="str">
            <v>75 cl x 6</v>
          </cell>
          <cell r="H5835" t="str">
            <v>U</v>
          </cell>
          <cell r="I5835" t="str">
            <v>New Zealand</v>
          </cell>
          <cell r="J5835" t="str">
            <v>New Zealand</v>
          </cell>
          <cell r="K5835" t="str">
            <v>Central Otago</v>
          </cell>
          <cell r="M5835" t="str">
            <v>Best</v>
          </cell>
          <cell r="N5835">
            <v>14.9412</v>
          </cell>
          <cell r="O5835">
            <v>2.6718999999999999</v>
          </cell>
        </row>
        <row r="5836">
          <cell r="B5836">
            <v>7641816</v>
          </cell>
          <cell r="C5836" t="str">
            <v>FW PROPHETS ROCK ANTIPO16 75X6</v>
          </cell>
          <cell r="D5836" t="str">
            <v>Prophet's Rock Cuvee Aux Antipodes 2016</v>
          </cell>
          <cell r="E5836" t="str">
            <v>EA</v>
          </cell>
          <cell r="F5836">
            <v>6</v>
          </cell>
          <cell r="G5836" t="str">
            <v>75 cl x 6</v>
          </cell>
          <cell r="H5836" t="str">
            <v>U</v>
          </cell>
          <cell r="I5836" t="str">
            <v>New Zealand</v>
          </cell>
          <cell r="J5836" t="str">
            <v>New Zealand</v>
          </cell>
          <cell r="K5836" t="str">
            <v>Central Otago</v>
          </cell>
          <cell r="M5836" t="str">
            <v>Fine Wine</v>
          </cell>
          <cell r="N5836">
            <v>38.8489</v>
          </cell>
          <cell r="O5836">
            <v>2.6718999999999999</v>
          </cell>
        </row>
        <row r="5837">
          <cell r="B5837">
            <v>7641818</v>
          </cell>
          <cell r="C5837" t="str">
            <v>FW PROPHETS ROCK ANTIPO18 75X6</v>
          </cell>
          <cell r="D5837" t="str">
            <v>Prophet's Rock Cuvee Aux Antipodes 2018</v>
          </cell>
          <cell r="E5837" t="str">
            <v>EA</v>
          </cell>
          <cell r="F5837">
            <v>6</v>
          </cell>
          <cell r="G5837" t="str">
            <v>75 cl x 6</v>
          </cell>
          <cell r="H5837" t="str">
            <v>U</v>
          </cell>
          <cell r="I5837" t="str">
            <v>New Zealand</v>
          </cell>
          <cell r="J5837" t="str">
            <v>New Zealand</v>
          </cell>
          <cell r="K5837" t="str">
            <v>Central Otago</v>
          </cell>
          <cell r="M5837" t="str">
            <v>Fine Wine</v>
          </cell>
          <cell r="N5837">
            <v>38.851799999999997</v>
          </cell>
          <cell r="O5837">
            <v>2.6718999999999999</v>
          </cell>
        </row>
        <row r="5838">
          <cell r="B5838">
            <v>7641819</v>
          </cell>
          <cell r="C5838" t="str">
            <v>FW PROPHETS ROCK ANTIPO19 75X6</v>
          </cell>
          <cell r="D5838" t="str">
            <v>Prophet's Rock Cuvee Aux Antipodes 2019</v>
          </cell>
          <cell r="E5838" t="str">
            <v>EA</v>
          </cell>
          <cell r="F5838">
            <v>6</v>
          </cell>
          <cell r="G5838" t="str">
            <v>75 cl x 6</v>
          </cell>
          <cell r="H5838" t="str">
            <v>U</v>
          </cell>
          <cell r="I5838" t="str">
            <v>New Zealand</v>
          </cell>
          <cell r="J5838" t="str">
            <v>New Zealand</v>
          </cell>
          <cell r="K5838" t="str">
            <v>Central Otago</v>
          </cell>
          <cell r="M5838" t="str">
            <v>Fine Wine</v>
          </cell>
          <cell r="N5838">
            <v>39.331099999999999</v>
          </cell>
          <cell r="O5838">
            <v>2.6718999999999999</v>
          </cell>
        </row>
        <row r="5839">
          <cell r="B5839">
            <v>42583</v>
          </cell>
          <cell r="C5839" t="str">
            <v>FW PROP ROCK PAILLE 20 37.5X3</v>
          </cell>
          <cell r="D5839" t="str">
            <v>FW PROP ROCK PAILLE 20 5X3</v>
          </cell>
          <cell r="E5839" t="str">
            <v>CS</v>
          </cell>
          <cell r="F5839">
            <v>1</v>
          </cell>
          <cell r="G5839" t="str">
            <v>37.5cl x 3</v>
          </cell>
          <cell r="H5839" t="str">
            <v>U</v>
          </cell>
          <cell r="I5839" t="str">
            <v>New Zealand</v>
          </cell>
          <cell r="J5839" t="str">
            <v>New Zealand</v>
          </cell>
          <cell r="K5839" t="str">
            <v>Central Otago</v>
          </cell>
          <cell r="L5839" t="str">
            <v>Still White</v>
          </cell>
          <cell r="M5839" t="str">
            <v>Fine Wine</v>
          </cell>
          <cell r="N5839">
            <v>58.997700000000002</v>
          </cell>
          <cell r="O5839">
            <v>3.5268999999999999</v>
          </cell>
        </row>
        <row r="5840">
          <cell r="B5840">
            <v>42799</v>
          </cell>
          <cell r="C5840" t="str">
            <v>PROTOS ROBLE 20 75X6</v>
          </cell>
          <cell r="D5840" t="str">
            <v>Protos Ribera Del Duero Roble 2020</v>
          </cell>
          <cell r="E5840" t="str">
            <v>EA</v>
          </cell>
          <cell r="F5840">
            <v>6</v>
          </cell>
          <cell r="G5840" t="str">
            <v>75 cl x 6</v>
          </cell>
          <cell r="H5840" t="str">
            <v>U</v>
          </cell>
          <cell r="I5840" t="str">
            <v>Spain</v>
          </cell>
          <cell r="J5840" t="str">
            <v>Spain</v>
          </cell>
          <cell r="K5840" t="str">
            <v>Castilla y Leon</v>
          </cell>
          <cell r="M5840" t="str">
            <v>Good</v>
          </cell>
          <cell r="N5840">
            <v>4.5754000000000001</v>
          </cell>
          <cell r="O5840">
            <v>2.6718999999999999</v>
          </cell>
        </row>
        <row r="5841">
          <cell r="B5841">
            <v>42800</v>
          </cell>
          <cell r="C5841" t="str">
            <v>PROTOS CRIANZA 18 75X6</v>
          </cell>
          <cell r="D5841" t="str">
            <v>Protos Ribera Del Duero Crianza 2018</v>
          </cell>
          <cell r="E5841" t="str">
            <v>EA</v>
          </cell>
          <cell r="F5841">
            <v>6</v>
          </cell>
          <cell r="G5841" t="str">
            <v>75 cl x 6</v>
          </cell>
          <cell r="H5841" t="str">
            <v>U</v>
          </cell>
          <cell r="I5841" t="str">
            <v>Spain</v>
          </cell>
          <cell r="J5841" t="str">
            <v>Spain</v>
          </cell>
          <cell r="K5841" t="str">
            <v>Castilla y Leon</v>
          </cell>
          <cell r="M5841" t="str">
            <v>Best</v>
          </cell>
          <cell r="N5841">
            <v>8.5227000000000004</v>
          </cell>
          <cell r="O5841">
            <v>2.6718999999999999</v>
          </cell>
        </row>
        <row r="5842">
          <cell r="B5842">
            <v>44926</v>
          </cell>
          <cell r="C5842" t="str">
            <v>PROTOS ROBLE 21 75X6</v>
          </cell>
          <cell r="D5842" t="str">
            <v>Protos Ribera Del Duero Roble 2021</v>
          </cell>
          <cell r="E5842" t="str">
            <v>EA</v>
          </cell>
          <cell r="F5842">
            <v>6</v>
          </cell>
          <cell r="G5842" t="str">
            <v>75 cl x 6</v>
          </cell>
          <cell r="H5842" t="str">
            <v>U</v>
          </cell>
          <cell r="I5842" t="str">
            <v>Spain</v>
          </cell>
          <cell r="J5842" t="str">
            <v>Spain</v>
          </cell>
          <cell r="K5842" t="str">
            <v>Castilla y Leon</v>
          </cell>
          <cell r="M5842" t="str">
            <v>Good</v>
          </cell>
          <cell r="N5842">
            <v>4.5754000000000001</v>
          </cell>
          <cell r="O5842">
            <v>2.6718999999999999</v>
          </cell>
        </row>
        <row r="5843">
          <cell r="B5843">
            <v>44927</v>
          </cell>
          <cell r="C5843" t="str">
            <v>PROTOS CRIANZA 19 75X6</v>
          </cell>
          <cell r="D5843" t="str">
            <v>Protos Ribera Del Duero Crianza 2019</v>
          </cell>
          <cell r="E5843" t="str">
            <v>EA</v>
          </cell>
          <cell r="F5843">
            <v>6</v>
          </cell>
          <cell r="G5843" t="str">
            <v>75 cl x 6</v>
          </cell>
          <cell r="H5843" t="str">
            <v>U</v>
          </cell>
          <cell r="I5843" t="str">
            <v>Spain</v>
          </cell>
          <cell r="J5843" t="str">
            <v>Spain</v>
          </cell>
          <cell r="K5843" t="str">
            <v>Castilla y Leon</v>
          </cell>
          <cell r="M5843" t="str">
            <v>Best</v>
          </cell>
          <cell r="N5843">
            <v>8.5227000000000004</v>
          </cell>
          <cell r="O5843">
            <v>2.6718999999999999</v>
          </cell>
        </row>
        <row r="5844">
          <cell r="B5844">
            <v>44936</v>
          </cell>
          <cell r="C5844" t="str">
            <v>PROTOS GRAN RESERVA 15 75X6</v>
          </cell>
          <cell r="D5844" t="str">
            <v>Protos Ribero Del Duero Gran Reserva 2015</v>
          </cell>
          <cell r="E5844" t="str">
            <v>EA</v>
          </cell>
          <cell r="F5844">
            <v>6</v>
          </cell>
          <cell r="G5844" t="str">
            <v>75 cl x 6</v>
          </cell>
          <cell r="H5844" t="str">
            <v>U</v>
          </cell>
          <cell r="I5844" t="str">
            <v>Spain</v>
          </cell>
          <cell r="J5844" t="str">
            <v>Spain</v>
          </cell>
          <cell r="K5844" t="str">
            <v>Castilla y Leon</v>
          </cell>
          <cell r="M5844" t="str">
            <v>Limited Allocation</v>
          </cell>
          <cell r="N5844">
            <v>22.777100000000001</v>
          </cell>
          <cell r="O5844">
            <v>2.6718999999999999</v>
          </cell>
        </row>
        <row r="5845">
          <cell r="B5845">
            <v>44937</v>
          </cell>
          <cell r="C5845" t="str">
            <v>PROTOS RESERVA 17 75X6</v>
          </cell>
          <cell r="D5845" t="str">
            <v>Protos Ribera Del Duero Reserva 2017</v>
          </cell>
          <cell r="E5845" t="str">
            <v>EA</v>
          </cell>
          <cell r="F5845">
            <v>6</v>
          </cell>
          <cell r="G5845" t="str">
            <v>75 cl x 6</v>
          </cell>
          <cell r="H5845" t="str">
            <v>S</v>
          </cell>
          <cell r="I5845" t="str">
            <v>Spain</v>
          </cell>
          <cell r="J5845" t="str">
            <v>Spain</v>
          </cell>
          <cell r="K5845" t="str">
            <v>Castilla y Leon</v>
          </cell>
          <cell r="M5845" t="str">
            <v>Best</v>
          </cell>
          <cell r="N5845">
            <v>13.0403</v>
          </cell>
          <cell r="O5845">
            <v>2.6718999999999999</v>
          </cell>
        </row>
        <row r="5846">
          <cell r="B5846">
            <v>72152</v>
          </cell>
          <cell r="C5846" t="str">
            <v>PROTOS GRAN RESERVA 12 75X6</v>
          </cell>
          <cell r="D5846" t="str">
            <v>Protos Ribero Del Duero Gran Reserva 2012</v>
          </cell>
          <cell r="E5846" t="str">
            <v>EA</v>
          </cell>
          <cell r="F5846">
            <v>6</v>
          </cell>
          <cell r="G5846" t="str">
            <v>75 cl x 6</v>
          </cell>
          <cell r="H5846" t="str">
            <v>U</v>
          </cell>
          <cell r="I5846" t="str">
            <v>Spain</v>
          </cell>
          <cell r="J5846" t="str">
            <v>Spain</v>
          </cell>
          <cell r="K5846" t="str">
            <v>Castilla y Leon</v>
          </cell>
          <cell r="M5846" t="str">
            <v>Limited Allocation</v>
          </cell>
          <cell r="N5846">
            <v>18.993500000000001</v>
          </cell>
          <cell r="O5846">
            <v>2.6718999999999999</v>
          </cell>
        </row>
        <row r="5847">
          <cell r="B5847">
            <v>73109</v>
          </cell>
          <cell r="C5847" t="str">
            <v>PROTOS ROBLE 18 75X6</v>
          </cell>
          <cell r="D5847" t="str">
            <v>Protos Ribera Del Duero Roble 2018</v>
          </cell>
          <cell r="E5847" t="str">
            <v>EA</v>
          </cell>
          <cell r="F5847">
            <v>6</v>
          </cell>
          <cell r="G5847" t="str">
            <v>75 cl x 6</v>
          </cell>
          <cell r="H5847" t="str">
            <v>U</v>
          </cell>
          <cell r="I5847" t="str">
            <v>Spain</v>
          </cell>
          <cell r="J5847" t="str">
            <v>Spain</v>
          </cell>
          <cell r="K5847" t="str">
            <v>Castilla y Leon</v>
          </cell>
          <cell r="M5847" t="str">
            <v>Good</v>
          </cell>
          <cell r="N5847">
            <v>4.1242999999999999</v>
          </cell>
          <cell r="O5847">
            <v>2.6718999999999999</v>
          </cell>
        </row>
        <row r="5848">
          <cell r="B5848">
            <v>73612</v>
          </cell>
          <cell r="C5848" t="str">
            <v>PROTOS RESERVA 14 75X6</v>
          </cell>
          <cell r="D5848" t="str">
            <v>Protos Ribera Del Duero Reserva 2014</v>
          </cell>
          <cell r="E5848" t="str">
            <v>EA</v>
          </cell>
          <cell r="F5848">
            <v>6</v>
          </cell>
          <cell r="G5848" t="str">
            <v>75 cl x 6</v>
          </cell>
          <cell r="H5848" t="str">
            <v>U</v>
          </cell>
          <cell r="I5848" t="str">
            <v>Spain</v>
          </cell>
          <cell r="J5848" t="str">
            <v>Spain</v>
          </cell>
          <cell r="K5848" t="str">
            <v>Castilla y Leon</v>
          </cell>
          <cell r="M5848" t="str">
            <v>Best</v>
          </cell>
          <cell r="N5848">
            <v>11.3817</v>
          </cell>
          <cell r="O5848">
            <v>3.2063000000000001</v>
          </cell>
        </row>
        <row r="5849">
          <cell r="B5849">
            <v>73983</v>
          </cell>
          <cell r="C5849" t="str">
            <v>PROTOS CRIANZA 16 75X6</v>
          </cell>
          <cell r="D5849" t="str">
            <v>Protos Ribera Del Duero Crianza 2016</v>
          </cell>
          <cell r="E5849" t="str">
            <v>EA</v>
          </cell>
          <cell r="F5849">
            <v>6</v>
          </cell>
          <cell r="G5849" t="str">
            <v>75 cl x 6</v>
          </cell>
          <cell r="H5849" t="str">
            <v>U</v>
          </cell>
          <cell r="I5849" t="str">
            <v>Spain</v>
          </cell>
          <cell r="J5849" t="str">
            <v>Spain</v>
          </cell>
          <cell r="K5849" t="str">
            <v>Castilla y Leon</v>
          </cell>
          <cell r="M5849" t="str">
            <v>Best</v>
          </cell>
          <cell r="N5849">
            <v>7.3806000000000003</v>
          </cell>
          <cell r="O5849">
            <v>3.2063000000000001</v>
          </cell>
        </row>
        <row r="5850">
          <cell r="B5850">
            <v>74320</v>
          </cell>
          <cell r="C5850" t="str">
            <v>PROTOS '27' 17 75X6</v>
          </cell>
          <cell r="D5850" t="str">
            <v>Protos '27' 2017</v>
          </cell>
          <cell r="E5850" t="str">
            <v>EA</v>
          </cell>
          <cell r="F5850">
            <v>6</v>
          </cell>
          <cell r="G5850" t="str">
            <v>75 cl x 6</v>
          </cell>
          <cell r="H5850" t="str">
            <v>U</v>
          </cell>
          <cell r="I5850" t="str">
            <v>Spain</v>
          </cell>
          <cell r="J5850" t="str">
            <v>Spain</v>
          </cell>
          <cell r="K5850" t="str">
            <v>Castilla y Leon</v>
          </cell>
          <cell r="L5850" t="str">
            <v>Still Red</v>
          </cell>
          <cell r="M5850" t="str">
            <v>Best</v>
          </cell>
          <cell r="N5850">
            <v>9.1844999999999999</v>
          </cell>
          <cell r="O5850">
            <v>2.6718999999999999</v>
          </cell>
        </row>
        <row r="5851">
          <cell r="B5851">
            <v>74529</v>
          </cell>
          <cell r="C5851" t="str">
            <v>PROTOS GRAN RESERVA 14 75X6</v>
          </cell>
          <cell r="D5851" t="str">
            <v>Protos Ribero Del Duero Gran Reserva 2014</v>
          </cell>
          <cell r="E5851" t="str">
            <v>EA</v>
          </cell>
          <cell r="F5851">
            <v>6</v>
          </cell>
          <cell r="G5851" t="str">
            <v>75 cl x 6</v>
          </cell>
          <cell r="H5851" t="str">
            <v>U</v>
          </cell>
          <cell r="I5851" t="str">
            <v>Spain</v>
          </cell>
          <cell r="J5851" t="str">
            <v>Spain</v>
          </cell>
          <cell r="K5851" t="str">
            <v>Castilla y Leon</v>
          </cell>
          <cell r="M5851" t="str">
            <v>Limited Allocation</v>
          </cell>
          <cell r="N5851">
            <v>22.777100000000001</v>
          </cell>
          <cell r="O5851">
            <v>2.6718999999999999</v>
          </cell>
        </row>
        <row r="5852">
          <cell r="B5852">
            <v>74785</v>
          </cell>
          <cell r="C5852" t="str">
            <v>PROTOS RESERVA 15 75X6</v>
          </cell>
          <cell r="D5852" t="str">
            <v>Protos Ribera Del Duero Reserva 2015</v>
          </cell>
          <cell r="E5852" t="str">
            <v>EA</v>
          </cell>
          <cell r="F5852">
            <v>6</v>
          </cell>
          <cell r="G5852" t="str">
            <v>75 cl x 6</v>
          </cell>
          <cell r="H5852" t="str">
            <v>U</v>
          </cell>
          <cell r="I5852" t="str">
            <v>Spain</v>
          </cell>
          <cell r="J5852" t="str">
            <v>Spain</v>
          </cell>
          <cell r="K5852" t="str">
            <v>Castilla y Leon</v>
          </cell>
          <cell r="M5852" t="str">
            <v>Best</v>
          </cell>
          <cell r="N5852">
            <v>13.0403</v>
          </cell>
          <cell r="O5852">
            <v>2.6718999999999999</v>
          </cell>
        </row>
        <row r="5853">
          <cell r="B5853">
            <v>75348</v>
          </cell>
          <cell r="C5853" t="str">
            <v>PROTOS CRIANZA 17 75X6</v>
          </cell>
          <cell r="D5853" t="str">
            <v>Protos Ribera Del Duero Crianza 2017</v>
          </cell>
          <cell r="E5853" t="str">
            <v>EA</v>
          </cell>
          <cell r="F5853">
            <v>6</v>
          </cell>
          <cell r="G5853" t="str">
            <v>75 cl x 6</v>
          </cell>
          <cell r="H5853" t="str">
            <v>U</v>
          </cell>
          <cell r="I5853" t="str">
            <v>Spain</v>
          </cell>
          <cell r="J5853" t="str">
            <v>Spain</v>
          </cell>
          <cell r="K5853" t="str">
            <v>Castilla y Leon</v>
          </cell>
          <cell r="M5853" t="str">
            <v>Best</v>
          </cell>
          <cell r="N5853">
            <v>8.4954000000000001</v>
          </cell>
          <cell r="O5853">
            <v>2.6718999999999999</v>
          </cell>
        </row>
        <row r="5854">
          <cell r="B5854">
            <v>75934</v>
          </cell>
          <cell r="C5854" t="str">
            <v>PROTOS '27' 18 75X6</v>
          </cell>
          <cell r="D5854" t="str">
            <v>Protos '27' 2018</v>
          </cell>
          <cell r="E5854" t="str">
            <v>EA</v>
          </cell>
          <cell r="F5854">
            <v>6</v>
          </cell>
          <cell r="G5854" t="str">
            <v>75 cl x 6</v>
          </cell>
          <cell r="H5854" t="str">
            <v>U</v>
          </cell>
          <cell r="I5854" t="str">
            <v>Spain</v>
          </cell>
          <cell r="J5854" t="str">
            <v>Spain</v>
          </cell>
          <cell r="K5854" t="str">
            <v>Castilla y Leon</v>
          </cell>
          <cell r="L5854" t="str">
            <v>Still Red</v>
          </cell>
          <cell r="M5854" t="str">
            <v>Best</v>
          </cell>
          <cell r="N5854">
            <v>9.0953999999999997</v>
          </cell>
          <cell r="O5854">
            <v>2.6718999999999999</v>
          </cell>
        </row>
        <row r="5855">
          <cell r="B5855">
            <v>70686</v>
          </cell>
          <cell r="C5855" t="str">
            <v>POSTA ARMANDO BONARDA 75X6</v>
          </cell>
          <cell r="D5855" t="str">
            <v>La Posta Armando Mendoza Bonarda</v>
          </cell>
          <cell r="E5855" t="str">
            <v>EA</v>
          </cell>
          <cell r="F5855">
            <v>6</v>
          </cell>
          <cell r="G5855" t="str">
            <v>75 cl x 6</v>
          </cell>
          <cell r="H5855" t="str">
            <v>S</v>
          </cell>
          <cell r="I5855" t="str">
            <v>Argentina</v>
          </cell>
          <cell r="J5855" t="str">
            <v>Argentina</v>
          </cell>
          <cell r="K5855" t="str">
            <v>Mendoza</v>
          </cell>
          <cell r="L5855" t="str">
            <v>Still Red</v>
          </cell>
          <cell r="M5855" t="str">
            <v>Better</v>
          </cell>
          <cell r="N5855">
            <v>4.3520000000000003</v>
          </cell>
          <cell r="O5855">
            <v>2.6718999999999999</v>
          </cell>
        </row>
        <row r="5856">
          <cell r="B5856">
            <v>70688</v>
          </cell>
          <cell r="C5856" t="str">
            <v>POSTA VIN BLEND MALBEC 75X6</v>
          </cell>
          <cell r="D5856" t="str">
            <v>La Posta Vineyard Blend Mendoza Malbec</v>
          </cell>
          <cell r="E5856" t="str">
            <v>EA</v>
          </cell>
          <cell r="F5856">
            <v>6</v>
          </cell>
          <cell r="G5856" t="str">
            <v>75 cl x 6</v>
          </cell>
          <cell r="H5856" t="str">
            <v>S</v>
          </cell>
          <cell r="I5856" t="str">
            <v>Argentina</v>
          </cell>
          <cell r="J5856" t="str">
            <v>Argentina</v>
          </cell>
          <cell r="K5856" t="str">
            <v>Mendoza</v>
          </cell>
          <cell r="L5856" t="str">
            <v>Still Red</v>
          </cell>
          <cell r="M5856" t="str">
            <v>Better</v>
          </cell>
          <cell r="N5856">
            <v>3.6019999999999999</v>
          </cell>
          <cell r="O5856">
            <v>2.6718999999999999</v>
          </cell>
        </row>
        <row r="5857">
          <cell r="B5857">
            <v>70689</v>
          </cell>
          <cell r="C5857" t="str">
            <v>POSTA PIZZELLA MALBEC 75X6</v>
          </cell>
          <cell r="D5857" t="str">
            <v>La Posta Pizzella Mendoza Malbec</v>
          </cell>
          <cell r="E5857" t="str">
            <v>EA</v>
          </cell>
          <cell r="F5857">
            <v>6</v>
          </cell>
          <cell r="G5857" t="str">
            <v>75 cl x 6</v>
          </cell>
          <cell r="H5857" t="str">
            <v>S</v>
          </cell>
          <cell r="I5857" t="str">
            <v>Argentina</v>
          </cell>
          <cell r="J5857" t="str">
            <v>Argentina</v>
          </cell>
          <cell r="K5857" t="str">
            <v>Mendoza</v>
          </cell>
          <cell r="L5857" t="str">
            <v>Still Red</v>
          </cell>
          <cell r="M5857" t="str">
            <v>Better</v>
          </cell>
          <cell r="N5857">
            <v>4.3520000000000003</v>
          </cell>
          <cell r="O5857">
            <v>2.6718999999999999</v>
          </cell>
        </row>
        <row r="5858">
          <cell r="B5858">
            <v>70690</v>
          </cell>
          <cell r="C5858" t="str">
            <v>POSTA RED BLEND 75X6</v>
          </cell>
          <cell r="D5858" t="str">
            <v>La Posta Tinto Red Blend</v>
          </cell>
          <cell r="E5858" t="str">
            <v>EA</v>
          </cell>
          <cell r="F5858">
            <v>6</v>
          </cell>
          <cell r="G5858" t="str">
            <v>75 cl x 6</v>
          </cell>
          <cell r="H5858" t="str">
            <v>U</v>
          </cell>
          <cell r="I5858" t="str">
            <v>Argentina</v>
          </cell>
          <cell r="J5858" t="str">
            <v>Argentina</v>
          </cell>
          <cell r="K5858" t="str">
            <v>Mendoza</v>
          </cell>
          <cell r="L5858" t="str">
            <v>Still Red</v>
          </cell>
          <cell r="M5858" t="str">
            <v>Better</v>
          </cell>
          <cell r="N5858">
            <v>3.4140999999999999</v>
          </cell>
          <cell r="O5858">
            <v>2.6718999999999999</v>
          </cell>
        </row>
        <row r="5859">
          <cell r="B5859">
            <v>41479</v>
          </cell>
          <cell r="C5859" t="str">
            <v>SBPF MALBEC 25X12</v>
          </cell>
          <cell r="D5859" t="str">
            <v>Small (But Perfectly Formed) Malbec Can</v>
          </cell>
          <cell r="E5859" t="str">
            <v>CS</v>
          </cell>
          <cell r="F5859">
            <v>1</v>
          </cell>
          <cell r="G5859" t="str">
            <v>25 cl x 12</v>
          </cell>
          <cell r="H5859" t="str">
            <v>S</v>
          </cell>
          <cell r="I5859" t="str">
            <v>Argentina</v>
          </cell>
          <cell r="J5859" t="str">
            <v>Argentina</v>
          </cell>
          <cell r="K5859" t="str">
            <v>Mendoza</v>
          </cell>
          <cell r="L5859" t="str">
            <v>Still Red</v>
          </cell>
          <cell r="M5859" t="str">
            <v>Price Fighter</v>
          </cell>
          <cell r="N5859">
            <v>9.4397000000000002</v>
          </cell>
          <cell r="O5859">
            <v>10.6875</v>
          </cell>
        </row>
        <row r="5860">
          <cell r="B5860">
            <v>41480</v>
          </cell>
          <cell r="C5860" t="str">
            <v>SBPF ZIN ROSE 25X12</v>
          </cell>
          <cell r="D5860" t="str">
            <v>Small (But Perfectly Formed) Zinfandel Rose Can</v>
          </cell>
          <cell r="E5860" t="str">
            <v>CS</v>
          </cell>
          <cell r="F5860">
            <v>1</v>
          </cell>
          <cell r="G5860" t="str">
            <v>25 cl x 12</v>
          </cell>
          <cell r="H5860" t="str">
            <v>U</v>
          </cell>
          <cell r="I5860" t="str">
            <v>United States</v>
          </cell>
          <cell r="J5860" t="str">
            <v>USA</v>
          </cell>
          <cell r="K5860" t="str">
            <v>California</v>
          </cell>
          <cell r="L5860" t="str">
            <v>Still Rose</v>
          </cell>
          <cell r="M5860" t="str">
            <v>Price Fighter</v>
          </cell>
          <cell r="N5860">
            <v>8.2996999999999996</v>
          </cell>
          <cell r="O5860">
            <v>8.9774999999999991</v>
          </cell>
        </row>
        <row r="5861">
          <cell r="B5861">
            <v>76369</v>
          </cell>
          <cell r="C5861" t="str">
            <v>SBPF WC SAUV BLANC 12% 25X12</v>
          </cell>
          <cell r="D5861" t="str">
            <v>Small (But Perfectly Formed) Western Cape Sauvignon Blanc Can</v>
          </cell>
          <cell r="E5861" t="str">
            <v>CS</v>
          </cell>
          <cell r="F5861">
            <v>1</v>
          </cell>
          <cell r="G5861" t="str">
            <v>25 cl x 12</v>
          </cell>
          <cell r="H5861" t="str">
            <v>U</v>
          </cell>
          <cell r="I5861" t="str">
            <v>South Africa</v>
          </cell>
          <cell r="J5861" t="str">
            <v>South Africa</v>
          </cell>
          <cell r="K5861" t="str">
            <v>Western Cape</v>
          </cell>
          <cell r="L5861" t="str">
            <v>Still White</v>
          </cell>
          <cell r="M5861" t="str">
            <v>Good</v>
          </cell>
          <cell r="N5861">
            <v>10.5397</v>
          </cell>
          <cell r="O5861">
            <v>10.6875</v>
          </cell>
        </row>
        <row r="5862">
          <cell r="B5862">
            <v>73710</v>
          </cell>
          <cell r="C5862" t="str">
            <v>SBPF SAUV BLAN 25X24</v>
          </cell>
          <cell r="D5862" t="str">
            <v>Small (But Perfectly Formed) Sauvignon Blanc Can</v>
          </cell>
          <cell r="E5862" t="str">
            <v>CS</v>
          </cell>
          <cell r="F5862">
            <v>1</v>
          </cell>
          <cell r="G5862" t="str">
            <v>250 ml x 24</v>
          </cell>
          <cell r="H5862" t="str">
            <v>U</v>
          </cell>
          <cell r="I5862" t="str">
            <v>New Zealand</v>
          </cell>
          <cell r="J5862" t="str">
            <v>New Zealand</v>
          </cell>
          <cell r="K5862" t="str">
            <v>Marlborough</v>
          </cell>
          <cell r="L5862" t="str">
            <v>sw</v>
          </cell>
          <cell r="M5862" t="str">
            <v>Good</v>
          </cell>
          <cell r="N5862">
            <v>20.185099999999998</v>
          </cell>
          <cell r="O5862">
            <v>21.375</v>
          </cell>
        </row>
        <row r="5863">
          <cell r="B5863">
            <v>41846</v>
          </cell>
          <cell r="C5863" t="str">
            <v>XANADU ESTATE CAB SAUV 20 75X6</v>
          </cell>
          <cell r="D5863" t="str">
            <v>Xanadu Black Label Cabernet Sauvignon 2020</v>
          </cell>
          <cell r="E5863" t="str">
            <v>EA</v>
          </cell>
          <cell r="F5863">
            <v>6</v>
          </cell>
          <cell r="G5863" t="str">
            <v>75 cl x 6</v>
          </cell>
          <cell r="H5863" t="str">
            <v>U</v>
          </cell>
          <cell r="I5863" t="str">
            <v>Australia</v>
          </cell>
          <cell r="J5863" t="str">
            <v>Australia</v>
          </cell>
          <cell r="K5863" t="str">
            <v>Western Australia</v>
          </cell>
          <cell r="M5863" t="str">
            <v>Better</v>
          </cell>
          <cell r="N5863">
            <v>8.1460000000000008</v>
          </cell>
          <cell r="O5863">
            <v>2.6718999999999999</v>
          </cell>
        </row>
        <row r="5864">
          <cell r="B5864">
            <v>43091</v>
          </cell>
          <cell r="C5864" t="str">
            <v>XANADU ESTATE CAB SAUV 14 75X6</v>
          </cell>
          <cell r="D5864" t="str">
            <v>Xanadu Estate Cabernet Sauvignon 2014</v>
          </cell>
          <cell r="E5864" t="str">
            <v>CS</v>
          </cell>
          <cell r="F5864">
            <v>1</v>
          </cell>
          <cell r="G5864" t="str">
            <v>75 cl x 6</v>
          </cell>
          <cell r="H5864" t="str">
            <v>U</v>
          </cell>
          <cell r="I5864" t="str">
            <v>Australia</v>
          </cell>
          <cell r="J5864" t="str">
            <v>Australia</v>
          </cell>
          <cell r="K5864" t="str">
            <v>Western Australia</v>
          </cell>
          <cell r="M5864" t="str">
            <v>Fine Wine</v>
          </cell>
          <cell r="N5864">
            <v>48.8767</v>
          </cell>
          <cell r="O5864">
            <v>16.031300000000002</v>
          </cell>
        </row>
        <row r="5865">
          <cell r="B5865">
            <v>43988</v>
          </cell>
          <cell r="C5865" t="str">
            <v>XANADU ESTATE CAB SAUV 75X6</v>
          </cell>
          <cell r="D5865" t="str">
            <v>Xanadu Estate Cabernet Sauvignon</v>
          </cell>
          <cell r="E5865" t="str">
            <v>EA</v>
          </cell>
          <cell r="F5865">
            <v>6</v>
          </cell>
          <cell r="G5865" t="str">
            <v>75 cl x 6</v>
          </cell>
          <cell r="H5865" t="str">
            <v>Z</v>
          </cell>
          <cell r="I5865" t="str">
            <v>Australia</v>
          </cell>
          <cell r="J5865" t="str">
            <v>Australia</v>
          </cell>
          <cell r="K5865" t="str">
            <v>Western Australia</v>
          </cell>
          <cell r="M5865" t="str">
            <v>Fine Wine</v>
          </cell>
          <cell r="N5865">
            <v>7.8693</v>
          </cell>
          <cell r="O5865">
            <v>2.6718999999999999</v>
          </cell>
        </row>
        <row r="5866">
          <cell r="B5866">
            <v>45049</v>
          </cell>
          <cell r="C5866" t="str">
            <v>XANADU ESTATE CAB SAUV 21 75X6</v>
          </cell>
          <cell r="D5866" t="str">
            <v>Xanadu Estate Cabernet Sauvignon</v>
          </cell>
          <cell r="E5866" t="str">
            <v>EA</v>
          </cell>
          <cell r="F5866">
            <v>6</v>
          </cell>
          <cell r="G5866" t="str">
            <v>75 cl x 6</v>
          </cell>
          <cell r="H5866" t="str">
            <v>U</v>
          </cell>
          <cell r="I5866" t="str">
            <v>Australia</v>
          </cell>
          <cell r="J5866" t="str">
            <v>Australia</v>
          </cell>
          <cell r="K5866" t="str">
            <v>Western Australia</v>
          </cell>
          <cell r="M5866" t="str">
            <v>Better</v>
          </cell>
          <cell r="N5866">
            <v>8.1460000000000008</v>
          </cell>
          <cell r="O5866">
            <v>2.6718999999999999</v>
          </cell>
        </row>
        <row r="5867">
          <cell r="B5867">
            <v>45196</v>
          </cell>
          <cell r="C5867" t="str">
            <v>XANADU VINEWORK CAB S 20 75X6</v>
          </cell>
          <cell r="D5867" t="str">
            <v>Xanadu Vinework Cabernet Sauvignon 2020</v>
          </cell>
          <cell r="E5867" t="str">
            <v>EA</v>
          </cell>
          <cell r="F5867">
            <v>6</v>
          </cell>
          <cell r="G5867" t="str">
            <v>75 cl x 6</v>
          </cell>
          <cell r="H5867" t="str">
            <v>U</v>
          </cell>
          <cell r="I5867" t="str">
            <v>Australia</v>
          </cell>
          <cell r="J5867" t="str">
            <v>Australia</v>
          </cell>
          <cell r="K5867" t="str">
            <v>Margaret River</v>
          </cell>
          <cell r="L5867" t="str">
            <v>Still Red</v>
          </cell>
          <cell r="M5867" t="str">
            <v>Good</v>
          </cell>
          <cell r="N5867">
            <v>5.5125999999999999</v>
          </cell>
          <cell r="O5867">
            <v>2.6718999999999999</v>
          </cell>
        </row>
        <row r="5868">
          <cell r="B5868">
            <v>45197</v>
          </cell>
          <cell r="C5868" t="str">
            <v>XANADU VINEWORK CHARD 22 75X6</v>
          </cell>
          <cell r="D5868" t="str">
            <v>Xanadu Vinework Chardonnay 2022</v>
          </cell>
          <cell r="E5868" t="str">
            <v>EA</v>
          </cell>
          <cell r="F5868">
            <v>6</v>
          </cell>
          <cell r="G5868" t="str">
            <v>75 cl x 6</v>
          </cell>
          <cell r="H5868" t="str">
            <v>U</v>
          </cell>
          <cell r="I5868" t="str">
            <v>Australia</v>
          </cell>
          <cell r="J5868" t="str">
            <v>Australia</v>
          </cell>
          <cell r="K5868" t="str">
            <v>Margaret River</v>
          </cell>
          <cell r="L5868" t="str">
            <v>Still White</v>
          </cell>
          <cell r="M5868" t="str">
            <v>Good</v>
          </cell>
          <cell r="N5868">
            <v>5.5125999999999999</v>
          </cell>
          <cell r="O5868">
            <v>2.6718999999999999</v>
          </cell>
        </row>
        <row r="5869">
          <cell r="B5869">
            <v>45198</v>
          </cell>
          <cell r="C5869" t="str">
            <v>XANADU CIRCA CAB SAUV 20 75X6</v>
          </cell>
          <cell r="D5869" t="str">
            <v>Xanadu Circa 77 Cabernet Sauvignon 2020</v>
          </cell>
          <cell r="E5869" t="str">
            <v>EA</v>
          </cell>
          <cell r="F5869">
            <v>6</v>
          </cell>
          <cell r="G5869" t="str">
            <v>75 cl x 6</v>
          </cell>
          <cell r="H5869" t="str">
            <v>U</v>
          </cell>
          <cell r="I5869" t="str">
            <v>Australia</v>
          </cell>
          <cell r="J5869" t="str">
            <v>Australia</v>
          </cell>
          <cell r="K5869" t="str">
            <v>Margaret River</v>
          </cell>
          <cell r="L5869" t="str">
            <v>Still Red</v>
          </cell>
          <cell r="M5869" t="str">
            <v>Good</v>
          </cell>
          <cell r="N5869">
            <v>4.0125999999999999</v>
          </cell>
          <cell r="O5869">
            <v>2.6718999999999999</v>
          </cell>
        </row>
        <row r="5870">
          <cell r="B5870">
            <v>45373</v>
          </cell>
          <cell r="C5870" t="str">
            <v>FW XANADU ESTATE CB SV 14 75X6</v>
          </cell>
          <cell r="D5870" t="str">
            <v>Xanadu Estate Cabernet Sauvignon 2014</v>
          </cell>
          <cell r="E5870" t="str">
            <v>EA</v>
          </cell>
          <cell r="F5870">
            <v>6</v>
          </cell>
          <cell r="G5870" t="str">
            <v>75 cl x 6</v>
          </cell>
          <cell r="H5870" t="str">
            <v>U</v>
          </cell>
          <cell r="I5870" t="str">
            <v>Australia</v>
          </cell>
          <cell r="J5870" t="str">
            <v>Australia</v>
          </cell>
          <cell r="K5870" t="str">
            <v>Western Australia</v>
          </cell>
          <cell r="M5870" t="str">
            <v>Fine Wine</v>
          </cell>
          <cell r="N5870">
            <v>8.1460000000000008</v>
          </cell>
          <cell r="O5870">
            <v>2.6718000000000002</v>
          </cell>
        </row>
        <row r="5871">
          <cell r="B5871">
            <v>45374</v>
          </cell>
          <cell r="C5871" t="str">
            <v>XANADU RESERVE CHARD 20 75X6</v>
          </cell>
          <cell r="D5871" t="str">
            <v>Xanadu Reserve Chardonnay 2020</v>
          </cell>
          <cell r="E5871" t="str">
            <v>EA</v>
          </cell>
          <cell r="F5871">
            <v>6</v>
          </cell>
          <cell r="G5871" t="str">
            <v>75 cl x 6</v>
          </cell>
          <cell r="H5871" t="str">
            <v>S</v>
          </cell>
          <cell r="I5871" t="str">
            <v>Australia</v>
          </cell>
          <cell r="J5871" t="str">
            <v>Australia</v>
          </cell>
          <cell r="K5871" t="str">
            <v>Western Australia</v>
          </cell>
          <cell r="M5871" t="str">
            <v>Fine Wine</v>
          </cell>
          <cell r="N5871">
            <v>25.429300000000001</v>
          </cell>
          <cell r="O5871">
            <v>2.6718000000000002</v>
          </cell>
        </row>
        <row r="5872">
          <cell r="B5872">
            <v>73370</v>
          </cell>
          <cell r="C5872" t="str">
            <v>XANADU EST CAB SAUV 15 75X6</v>
          </cell>
          <cell r="D5872" t="str">
            <v>Xanadu Estate Cabernet Sauvignon 2015</v>
          </cell>
          <cell r="E5872" t="str">
            <v>EA</v>
          </cell>
          <cell r="F5872">
            <v>6</v>
          </cell>
          <cell r="G5872" t="str">
            <v>75 cl x 6</v>
          </cell>
          <cell r="H5872" t="str">
            <v>U</v>
          </cell>
          <cell r="I5872" t="str">
            <v>Australia</v>
          </cell>
          <cell r="J5872" t="str">
            <v>Australia</v>
          </cell>
          <cell r="K5872" t="str">
            <v>Western Australia</v>
          </cell>
          <cell r="M5872" t="str">
            <v>Better</v>
          </cell>
          <cell r="N5872">
            <v>7.8449</v>
          </cell>
          <cell r="O5872">
            <v>2.6718999999999999</v>
          </cell>
        </row>
        <row r="5873">
          <cell r="B5873">
            <v>74502</v>
          </cell>
          <cell r="C5873" t="str">
            <v>XANADU ESTATE CAB SAUV 19 75X6</v>
          </cell>
          <cell r="D5873" t="str">
            <v>Xanadu Estate Cabernet Sauvignon 2019</v>
          </cell>
          <cell r="E5873" t="str">
            <v>EA</v>
          </cell>
          <cell r="F5873">
            <v>6</v>
          </cell>
          <cell r="G5873" t="str">
            <v>75 cl x 6</v>
          </cell>
          <cell r="H5873" t="str">
            <v>U</v>
          </cell>
          <cell r="I5873" t="str">
            <v>Australia</v>
          </cell>
          <cell r="J5873" t="str">
            <v>Australia</v>
          </cell>
          <cell r="K5873" t="str">
            <v>Western Australia</v>
          </cell>
          <cell r="M5873" t="str">
            <v>Better</v>
          </cell>
          <cell r="N5873">
            <v>7.8418999999999999</v>
          </cell>
          <cell r="O5873">
            <v>2.6718999999999999</v>
          </cell>
        </row>
        <row r="5874">
          <cell r="B5874">
            <v>75403</v>
          </cell>
          <cell r="C5874" t="str">
            <v>XANADU BLACK LB CHARD 75X6</v>
          </cell>
          <cell r="D5874" t="str">
            <v>Xanadu Black Label Chardonnay</v>
          </cell>
          <cell r="E5874" t="str">
            <v>EA</v>
          </cell>
          <cell r="F5874">
            <v>6</v>
          </cell>
          <cell r="G5874" t="str">
            <v>75 cl x 6</v>
          </cell>
          <cell r="H5874" t="str">
            <v>U</v>
          </cell>
          <cell r="I5874" t="str">
            <v>Australia</v>
          </cell>
          <cell r="J5874" t="str">
            <v>Australia</v>
          </cell>
          <cell r="K5874" t="str">
            <v>Western Australia</v>
          </cell>
          <cell r="M5874" t="str">
            <v>Better</v>
          </cell>
          <cell r="N5874">
            <v>8.1460000000000008</v>
          </cell>
          <cell r="O5874">
            <v>2.6718999999999999</v>
          </cell>
        </row>
        <row r="5875">
          <cell r="B5875">
            <v>44282</v>
          </cell>
          <cell r="C5875" t="str">
            <v>YERING VILLAGE CHARD 21 75X6</v>
          </cell>
          <cell r="D5875" t="str">
            <v>Yering Station Village Chardonnay</v>
          </cell>
          <cell r="E5875" t="str">
            <v>EA</v>
          </cell>
          <cell r="F5875">
            <v>6</v>
          </cell>
          <cell r="G5875" t="str">
            <v>75 cl x 6</v>
          </cell>
          <cell r="H5875" t="str">
            <v>U</v>
          </cell>
          <cell r="I5875" t="str">
            <v>Australia</v>
          </cell>
          <cell r="J5875" t="str">
            <v>Australia</v>
          </cell>
          <cell r="K5875" t="str">
            <v>Victoria</v>
          </cell>
          <cell r="M5875" t="str">
            <v>Better</v>
          </cell>
          <cell r="N5875">
            <v>5.5125999999999999</v>
          </cell>
          <cell r="O5875">
            <v>2.6718999999999999</v>
          </cell>
        </row>
        <row r="5876">
          <cell r="B5876">
            <v>45045</v>
          </cell>
          <cell r="C5876" t="str">
            <v>YERING STAT VILLAGE PN 21 75X6</v>
          </cell>
          <cell r="D5876" t="str">
            <v>Yering Station Village Pinot Noir</v>
          </cell>
          <cell r="E5876" t="str">
            <v>EA</v>
          </cell>
          <cell r="F5876">
            <v>6</v>
          </cell>
          <cell r="G5876" t="str">
            <v>75 cl x 6</v>
          </cell>
          <cell r="H5876" t="str">
            <v>U</v>
          </cell>
          <cell r="I5876" t="str">
            <v>Australia</v>
          </cell>
          <cell r="J5876" t="str">
            <v>Australia</v>
          </cell>
          <cell r="K5876" t="str">
            <v>Victoria</v>
          </cell>
          <cell r="M5876" t="str">
            <v>Better</v>
          </cell>
          <cell r="N5876">
            <v>5.6025999999999998</v>
          </cell>
          <cell r="O5876">
            <v>2.6718999999999999</v>
          </cell>
        </row>
        <row r="5877">
          <cell r="B5877">
            <v>72382</v>
          </cell>
          <cell r="C5877" t="str">
            <v>YERING VILLAGE SHIR VI 16 75X6</v>
          </cell>
          <cell r="D5877" t="str">
            <v>Yering Station Village Shiraz Viognier 2016</v>
          </cell>
          <cell r="E5877" t="str">
            <v>EA</v>
          </cell>
          <cell r="F5877">
            <v>6</v>
          </cell>
          <cell r="G5877" t="str">
            <v>75 cl x 6</v>
          </cell>
          <cell r="H5877" t="str">
            <v>U</v>
          </cell>
          <cell r="I5877" t="str">
            <v>Australia</v>
          </cell>
          <cell r="J5877" t="str">
            <v>Australia</v>
          </cell>
          <cell r="K5877" t="str">
            <v>Victoria</v>
          </cell>
          <cell r="M5877" t="str">
            <v>Better</v>
          </cell>
          <cell r="N5877">
            <v>5.5846999999999998</v>
          </cell>
          <cell r="O5877">
            <v>2.6718999999999999</v>
          </cell>
        </row>
        <row r="5878">
          <cell r="B5878">
            <v>73105</v>
          </cell>
          <cell r="C5878" t="str">
            <v>YERING STAT VILLAGE PN 17 75X6</v>
          </cell>
          <cell r="D5878" t="str">
            <v>Yering Station Village Pinot Noir 2017</v>
          </cell>
          <cell r="E5878" t="str">
            <v>EA</v>
          </cell>
          <cell r="F5878">
            <v>6</v>
          </cell>
          <cell r="G5878" t="str">
            <v>75 cl x 6</v>
          </cell>
          <cell r="H5878" t="str">
            <v>U</v>
          </cell>
          <cell r="I5878" t="str">
            <v>Australia</v>
          </cell>
          <cell r="J5878" t="str">
            <v>Australia</v>
          </cell>
          <cell r="K5878" t="str">
            <v>Victoria</v>
          </cell>
          <cell r="M5878" t="str">
            <v>Better</v>
          </cell>
          <cell r="N5878">
            <v>5.5758999999999999</v>
          </cell>
          <cell r="O5878">
            <v>2.6718999999999999</v>
          </cell>
        </row>
        <row r="5879">
          <cell r="B5879">
            <v>74133</v>
          </cell>
          <cell r="C5879" t="str">
            <v>YERING VILLAGE CHARD 18 75X6</v>
          </cell>
          <cell r="D5879" t="str">
            <v>Yering Station Village Chardonnay 2018</v>
          </cell>
          <cell r="E5879" t="str">
            <v>EA</v>
          </cell>
          <cell r="F5879">
            <v>6</v>
          </cell>
          <cell r="G5879" t="str">
            <v>75 cl x 6</v>
          </cell>
          <cell r="H5879" t="str">
            <v>U</v>
          </cell>
          <cell r="I5879" t="str">
            <v>Australia</v>
          </cell>
          <cell r="J5879" t="str">
            <v>Australia</v>
          </cell>
          <cell r="K5879" t="str">
            <v>Victoria</v>
          </cell>
          <cell r="M5879" t="str">
            <v>Better</v>
          </cell>
          <cell r="N5879">
            <v>5.5789</v>
          </cell>
          <cell r="O5879">
            <v>2.6718999999999999</v>
          </cell>
        </row>
        <row r="5880">
          <cell r="B5880">
            <v>74614</v>
          </cell>
          <cell r="C5880" t="str">
            <v>YERING VILLAGE SHIRAZ 75X6</v>
          </cell>
          <cell r="D5880" t="str">
            <v>Yering Station Village Shiraz</v>
          </cell>
          <cell r="E5880" t="str">
            <v>EA</v>
          </cell>
          <cell r="F5880">
            <v>6</v>
          </cell>
          <cell r="G5880" t="str">
            <v>75 cl x 6</v>
          </cell>
          <cell r="H5880" t="str">
            <v>U</v>
          </cell>
          <cell r="I5880" t="str">
            <v>Australia</v>
          </cell>
          <cell r="J5880" t="str">
            <v>Australia</v>
          </cell>
          <cell r="K5880" t="str">
            <v>Victoria</v>
          </cell>
          <cell r="M5880" t="str">
            <v>Better</v>
          </cell>
          <cell r="N5880">
            <v>5.5125999999999999</v>
          </cell>
          <cell r="O5880">
            <v>2.6718999999999999</v>
          </cell>
        </row>
        <row r="5881">
          <cell r="B5881">
            <v>75369</v>
          </cell>
          <cell r="C5881" t="str">
            <v>YERING STAT VILLAGE PN 19 75X6</v>
          </cell>
          <cell r="D5881" t="str">
            <v>Yering Station Village Pinot Noir 2019</v>
          </cell>
          <cell r="E5881" t="str">
            <v>EA</v>
          </cell>
          <cell r="F5881">
            <v>6</v>
          </cell>
          <cell r="G5881" t="str">
            <v>75 cl x 6</v>
          </cell>
          <cell r="H5881" t="str">
            <v>U</v>
          </cell>
          <cell r="I5881" t="str">
            <v>Australia</v>
          </cell>
          <cell r="J5881" t="str">
            <v>Australia</v>
          </cell>
          <cell r="K5881" t="str">
            <v>Victoria</v>
          </cell>
          <cell r="M5881" t="str">
            <v>Better</v>
          </cell>
          <cell r="N5881">
            <v>5.5125999999999999</v>
          </cell>
          <cell r="O5881">
            <v>2.6718999999999999</v>
          </cell>
        </row>
        <row r="5882">
          <cell r="B5882">
            <v>75370</v>
          </cell>
          <cell r="C5882" t="str">
            <v>YERING VILLAGE CHARD 75X6</v>
          </cell>
          <cell r="D5882" t="str">
            <v>Yering Station Village Chardonnay</v>
          </cell>
          <cell r="E5882" t="str">
            <v>EA</v>
          </cell>
          <cell r="F5882">
            <v>6</v>
          </cell>
          <cell r="G5882" t="str">
            <v>75 cl x 6</v>
          </cell>
          <cell r="H5882" t="str">
            <v>U</v>
          </cell>
          <cell r="I5882" t="str">
            <v>Australia</v>
          </cell>
          <cell r="J5882" t="str">
            <v>Australia</v>
          </cell>
          <cell r="K5882" t="str">
            <v>Victoria</v>
          </cell>
          <cell r="M5882" t="str">
            <v>Better</v>
          </cell>
          <cell r="N5882">
            <v>5.5876000000000001</v>
          </cell>
          <cell r="O5882">
            <v>2.6718999999999999</v>
          </cell>
        </row>
        <row r="5883">
          <cell r="B5883">
            <v>76246</v>
          </cell>
          <cell r="C5883" t="str">
            <v>ROYAL TOKAJI BET HARS 19 75X6</v>
          </cell>
          <cell r="D5883" t="str">
            <v>Royal Tokaji Betsek Dry Harslevelu 2019</v>
          </cell>
          <cell r="E5883" t="str">
            <v>EA</v>
          </cell>
          <cell r="F5883">
            <v>6</v>
          </cell>
          <cell r="G5883" t="str">
            <v>75 cl x 6</v>
          </cell>
          <cell r="H5883" t="str">
            <v>U</v>
          </cell>
          <cell r="I5883" t="str">
            <v>Hungary</v>
          </cell>
          <cell r="J5883" t="str">
            <v>Hungary</v>
          </cell>
          <cell r="K5883" t="str">
            <v>Tokaj</v>
          </cell>
          <cell r="L5883" t="str">
            <v>Still White</v>
          </cell>
          <cell r="M5883" t="str">
            <v>Fine Wine</v>
          </cell>
          <cell r="N5883">
            <v>9.2888000000000002</v>
          </cell>
          <cell r="O5883">
            <v>2.6718999999999999</v>
          </cell>
        </row>
        <row r="5884">
          <cell r="B5884">
            <v>7602718</v>
          </cell>
          <cell r="C5884" t="str">
            <v>ROYAL TOKAJI MEZES DRY 18 75X6</v>
          </cell>
          <cell r="D5884" t="str">
            <v>Royal Tokaji Mezes Maly Dry Furmint 2018</v>
          </cell>
          <cell r="E5884" t="str">
            <v>EA</v>
          </cell>
          <cell r="F5884">
            <v>6</v>
          </cell>
          <cell r="G5884" t="str">
            <v>75 cl x 6</v>
          </cell>
          <cell r="H5884" t="str">
            <v>U</v>
          </cell>
          <cell r="I5884" t="str">
            <v>Hungary</v>
          </cell>
          <cell r="J5884" t="str">
            <v>Hungary</v>
          </cell>
          <cell r="K5884" t="str">
            <v>Tokaj</v>
          </cell>
          <cell r="M5884" t="str">
            <v>Best</v>
          </cell>
          <cell r="N5884">
            <v>8.4667999999999992</v>
          </cell>
          <cell r="O5884">
            <v>2.6718999999999999</v>
          </cell>
        </row>
        <row r="5885">
          <cell r="B5885">
            <v>7602720</v>
          </cell>
          <cell r="C5885" t="str">
            <v>ROYAL TOKAJI MEZES DRY 20 75X6</v>
          </cell>
          <cell r="D5885" t="str">
            <v>Royal Tokaji Mezes Maly Dry Furmint 2020</v>
          </cell>
          <cell r="E5885" t="str">
            <v>EA</v>
          </cell>
          <cell r="F5885">
            <v>6</v>
          </cell>
          <cell r="G5885" t="str">
            <v>75 cl x 6</v>
          </cell>
          <cell r="H5885" t="str">
            <v>S</v>
          </cell>
          <cell r="I5885" t="str">
            <v>Hungary</v>
          </cell>
          <cell r="J5885" t="str">
            <v>Hungary</v>
          </cell>
          <cell r="K5885" t="str">
            <v>Tokaj</v>
          </cell>
          <cell r="M5885" t="str">
            <v>Best</v>
          </cell>
          <cell r="N5885">
            <v>10.664099999999999</v>
          </cell>
          <cell r="O5885">
            <v>2.6718999999999999</v>
          </cell>
        </row>
        <row r="5886">
          <cell r="B5886">
            <v>41560</v>
          </cell>
          <cell r="C5886" t="str">
            <v>ROYAL TOKAJI NYUL 6 P 17 50X6</v>
          </cell>
          <cell r="D5886" t="str">
            <v>Royal Tokaji Nyulaszo Aszu 6 Puttonyos 2017</v>
          </cell>
          <cell r="E5886" t="str">
            <v>EA</v>
          </cell>
          <cell r="F5886">
            <v>6</v>
          </cell>
          <cell r="G5886" t="str">
            <v>50 cl x 6</v>
          </cell>
          <cell r="H5886" t="str">
            <v>U</v>
          </cell>
          <cell r="I5886" t="str">
            <v>Hungary</v>
          </cell>
          <cell r="J5886" t="str">
            <v>Hungary</v>
          </cell>
          <cell r="K5886" t="str">
            <v>Tokaj</v>
          </cell>
          <cell r="M5886" t="str">
            <v>Good</v>
          </cell>
          <cell r="N5886">
            <v>37.612900000000003</v>
          </cell>
          <cell r="O5886">
            <v>1.4963</v>
          </cell>
        </row>
        <row r="5887">
          <cell r="B5887">
            <v>74730</v>
          </cell>
          <cell r="C5887" t="str">
            <v>FW ROYAL TOKAJI NYU 6 P16 50X6</v>
          </cell>
          <cell r="D5887" t="str">
            <v>Royal Tokaji Nyulaszo Aszu 6 Puttonyos 2016</v>
          </cell>
          <cell r="E5887" t="str">
            <v>EA</v>
          </cell>
          <cell r="F5887">
            <v>6</v>
          </cell>
          <cell r="G5887" t="str">
            <v>50 cl x 6</v>
          </cell>
          <cell r="H5887" t="str">
            <v>U</v>
          </cell>
          <cell r="I5887" t="str">
            <v>Hungary</v>
          </cell>
          <cell r="J5887" t="str">
            <v>Hungary</v>
          </cell>
          <cell r="K5887" t="str">
            <v>Tokaj</v>
          </cell>
          <cell r="M5887" t="str">
            <v>Fine Wine</v>
          </cell>
          <cell r="N5887">
            <v>34.373699999999999</v>
          </cell>
          <cell r="O5887">
            <v>1.4963</v>
          </cell>
        </row>
        <row r="5888">
          <cell r="B5888">
            <v>74732</v>
          </cell>
          <cell r="C5888" t="str">
            <v>ROYAL TOKAJI MEZES 6 P 16 50X6</v>
          </cell>
          <cell r="D5888" t="str">
            <v>Royal Tokaji Mezes Maly 6 Puttonyos 2016</v>
          </cell>
          <cell r="E5888" t="str">
            <v>EA</v>
          </cell>
          <cell r="F5888">
            <v>6</v>
          </cell>
          <cell r="G5888" t="str">
            <v>50 cl x 6</v>
          </cell>
          <cell r="H5888" t="str">
            <v>U</v>
          </cell>
          <cell r="I5888" t="str">
            <v>Hungary</v>
          </cell>
          <cell r="J5888" t="str">
            <v>Hungary</v>
          </cell>
          <cell r="K5888" t="str">
            <v>Tokaj</v>
          </cell>
          <cell r="M5888" t="str">
            <v>Good</v>
          </cell>
          <cell r="N5888">
            <v>35.183999999999997</v>
          </cell>
          <cell r="O5888">
            <v>1.4963</v>
          </cell>
        </row>
        <row r="5889">
          <cell r="B5889">
            <v>74738</v>
          </cell>
          <cell r="C5889" t="str">
            <v>FW ROYAL TOKAJI PR 6 P 16 50X6</v>
          </cell>
          <cell r="D5889" t="str">
            <v>Royal Tokaji 6 Puttonyos Presentation Case 2016</v>
          </cell>
          <cell r="E5889" t="str">
            <v>CS</v>
          </cell>
          <cell r="F5889">
            <v>1</v>
          </cell>
          <cell r="G5889" t="str">
            <v>50 cl x 6</v>
          </cell>
          <cell r="H5889" t="str">
            <v>U</v>
          </cell>
          <cell r="I5889" t="str">
            <v>Hungary</v>
          </cell>
          <cell r="J5889" t="str">
            <v>Hungary</v>
          </cell>
          <cell r="K5889" t="str">
            <v>Tokaj</v>
          </cell>
          <cell r="M5889" t="str">
            <v>Fine Wine</v>
          </cell>
          <cell r="N5889">
            <v>211.24209999999999</v>
          </cell>
          <cell r="O5889">
            <v>2.2292999999999998</v>
          </cell>
        </row>
        <row r="5890">
          <cell r="B5890">
            <v>37705</v>
          </cell>
          <cell r="C5890" t="str">
            <v>FW SANTA RITA CASA REAL 8 75X6</v>
          </cell>
          <cell r="D5890" t="str">
            <v>Santa Rita Casa Real Cabernet Sauvignon, Maipo</v>
          </cell>
          <cell r="E5890" t="str">
            <v>EA</v>
          </cell>
          <cell r="F5890">
            <v>6</v>
          </cell>
          <cell r="G5890" t="str">
            <v>75 cl x 6</v>
          </cell>
          <cell r="H5890" t="str">
            <v>S</v>
          </cell>
          <cell r="I5890" t="str">
            <v>Chile</v>
          </cell>
          <cell r="J5890" t="str">
            <v>Chile</v>
          </cell>
          <cell r="K5890" t="str">
            <v>Maipo Valley</v>
          </cell>
          <cell r="L5890" t="str">
            <v>Still Red</v>
          </cell>
          <cell r="M5890" t="str">
            <v>Best</v>
          </cell>
          <cell r="N5890">
            <v>20.4236</v>
          </cell>
          <cell r="O5890">
            <v>2.6718999999999999</v>
          </cell>
        </row>
        <row r="5891">
          <cell r="B5891">
            <v>45656</v>
          </cell>
          <cell r="C5891" t="str">
            <v>FW SANTA RITA CASA REAL20 75X6</v>
          </cell>
          <cell r="D5891" t="str">
            <v>Santa Rita Casa Real Cabernet Sauvignon 2020, Maipo</v>
          </cell>
          <cell r="E5891" t="str">
            <v>EA</v>
          </cell>
          <cell r="F5891">
            <v>6</v>
          </cell>
          <cell r="G5891" t="str">
            <v>75 cl x 6</v>
          </cell>
          <cell r="H5891" t="str">
            <v>S</v>
          </cell>
          <cell r="I5891" t="str">
            <v>Chile</v>
          </cell>
          <cell r="J5891" t="str">
            <v>Chile</v>
          </cell>
          <cell r="K5891" t="str">
            <v>Maipo Valley</v>
          </cell>
          <cell r="L5891" t="str">
            <v>Still Red</v>
          </cell>
          <cell r="M5891" t="str">
            <v>Best</v>
          </cell>
          <cell r="N5891">
            <v>70.439599999999999</v>
          </cell>
          <cell r="O5891">
            <v>2.6718999999999999</v>
          </cell>
        </row>
        <row r="5892">
          <cell r="B5892">
            <v>72296</v>
          </cell>
          <cell r="C5892" t="str">
            <v>SPIER 21 GABLES CAB SAU14 75X6</v>
          </cell>
          <cell r="D5892" t="str">
            <v>Spier 21 Gables Cabernet Sauvignon 2014</v>
          </cell>
          <cell r="E5892" t="str">
            <v>EA</v>
          </cell>
          <cell r="F5892">
            <v>6</v>
          </cell>
          <cell r="G5892" t="str">
            <v>75 cl x 6</v>
          </cell>
          <cell r="H5892" t="str">
            <v>U</v>
          </cell>
          <cell r="I5892" t="str">
            <v>South Africa</v>
          </cell>
          <cell r="J5892" t="str">
            <v>South Africa</v>
          </cell>
          <cell r="K5892" t="str">
            <v>Stellenbosch</v>
          </cell>
          <cell r="L5892" t="str">
            <v>Still Red</v>
          </cell>
          <cell r="M5892" t="str">
            <v>Best</v>
          </cell>
          <cell r="N5892">
            <v>12.181100000000001</v>
          </cell>
          <cell r="O5892">
            <v>2.6718999999999999</v>
          </cell>
        </row>
        <row r="5893">
          <cell r="B5893">
            <v>73009</v>
          </cell>
          <cell r="C5893" t="str">
            <v>SPIER 21 GABLES PINOTGE 75X6</v>
          </cell>
          <cell r="D5893" t="str">
            <v>Spier 21 Gables Pinotage</v>
          </cell>
          <cell r="E5893" t="str">
            <v>EA</v>
          </cell>
          <cell r="F5893">
            <v>6</v>
          </cell>
          <cell r="G5893" t="str">
            <v>75 cl x 6</v>
          </cell>
          <cell r="H5893" t="str">
            <v>U</v>
          </cell>
          <cell r="I5893" t="str">
            <v>South Africa</v>
          </cell>
          <cell r="J5893" t="str">
            <v>South Africa</v>
          </cell>
          <cell r="K5893" t="str">
            <v>Stellenbosch</v>
          </cell>
          <cell r="M5893" t="str">
            <v>Best</v>
          </cell>
          <cell r="N5893">
            <v>12.050599999999999</v>
          </cell>
          <cell r="O5893">
            <v>2.6718999999999999</v>
          </cell>
        </row>
        <row r="5894">
          <cell r="B5894">
            <v>72901</v>
          </cell>
          <cell r="C5894" t="str">
            <v>SPY ENVOY PINOT NOIR 75X6</v>
          </cell>
          <cell r="D5894" t="str">
            <v>Spy Valley ENVOY Johnson Vineyard Pinot Noir</v>
          </cell>
          <cell r="E5894" t="str">
            <v>EA</v>
          </cell>
          <cell r="F5894">
            <v>6</v>
          </cell>
          <cell r="G5894" t="str">
            <v>75 cl x 6</v>
          </cell>
          <cell r="H5894" t="str">
            <v>S</v>
          </cell>
          <cell r="I5894" t="str">
            <v>New Zealand</v>
          </cell>
          <cell r="J5894" t="str">
            <v>New Zealand</v>
          </cell>
          <cell r="K5894" t="str">
            <v>Marlborough</v>
          </cell>
          <cell r="M5894" t="str">
            <v>Best</v>
          </cell>
          <cell r="N5894">
            <v>8.5239999999999991</v>
          </cell>
          <cell r="O5894">
            <v>2.6718999999999999</v>
          </cell>
        </row>
        <row r="5895">
          <cell r="B5895">
            <v>43008</v>
          </cell>
          <cell r="C5895" t="str">
            <v>STRATUS CABERNET FRAN 19 75X12</v>
          </cell>
          <cell r="D5895" t="str">
            <v>Stratus Cabernet Franc 2019</v>
          </cell>
          <cell r="E5895" t="str">
            <v>EA</v>
          </cell>
          <cell r="F5895">
            <v>12</v>
          </cell>
          <cell r="G5895" t="str">
            <v>75 cl x 12</v>
          </cell>
          <cell r="H5895" t="str">
            <v>U</v>
          </cell>
          <cell r="I5895" t="str">
            <v>Canada</v>
          </cell>
          <cell r="J5895" t="str">
            <v>Canada</v>
          </cell>
          <cell r="K5895" t="str">
            <v>Ontario</v>
          </cell>
          <cell r="M5895" t="str">
            <v>Best</v>
          </cell>
          <cell r="N5895">
            <v>15.499000000000001</v>
          </cell>
          <cell r="O5895">
            <v>2.6718999999999999</v>
          </cell>
        </row>
        <row r="5896">
          <cell r="B5896">
            <v>43009</v>
          </cell>
          <cell r="C5896" t="str">
            <v>CHARLES BAKER PIC RIES 75X12</v>
          </cell>
          <cell r="D5896" t="str">
            <v>Charles Baker Picone Riesling 2019</v>
          </cell>
          <cell r="E5896" t="str">
            <v>EA</v>
          </cell>
          <cell r="F5896">
            <v>12</v>
          </cell>
          <cell r="G5896" t="str">
            <v>75 cl x 12</v>
          </cell>
          <cell r="H5896" t="str">
            <v>S</v>
          </cell>
          <cell r="I5896" t="str">
            <v>Canada</v>
          </cell>
          <cell r="J5896" t="str">
            <v>Canada</v>
          </cell>
          <cell r="K5896" t="str">
            <v>Ontario</v>
          </cell>
          <cell r="M5896" t="str">
            <v>Best</v>
          </cell>
          <cell r="N5896">
            <v>14.2019</v>
          </cell>
          <cell r="O5896">
            <v>2.2444000000000002</v>
          </cell>
        </row>
        <row r="5897">
          <cell r="B5897">
            <v>43992</v>
          </cell>
          <cell r="C5897" t="str">
            <v>STRATUS CABERNET FRAN 21 75X12</v>
          </cell>
          <cell r="D5897" t="str">
            <v>Stratus Cabernet Franc 2021</v>
          </cell>
          <cell r="E5897" t="str">
            <v>EA</v>
          </cell>
          <cell r="F5897">
            <v>12</v>
          </cell>
          <cell r="G5897" t="str">
            <v>75 cl x 12</v>
          </cell>
          <cell r="H5897" t="str">
            <v>Z</v>
          </cell>
          <cell r="I5897" t="str">
            <v>Canada</v>
          </cell>
          <cell r="J5897" t="str">
            <v>Canada</v>
          </cell>
          <cell r="K5897" t="str">
            <v>Ontario</v>
          </cell>
          <cell r="M5897" t="str">
            <v>Best</v>
          </cell>
          <cell r="N5897">
            <v>19.429200000000002</v>
          </cell>
          <cell r="O5897">
            <v>2.6718999999999999</v>
          </cell>
        </row>
        <row r="5898">
          <cell r="B5898">
            <v>69664</v>
          </cell>
          <cell r="C5898" t="str">
            <v>STRATUS CABERNET FRAN 14 75x12</v>
          </cell>
          <cell r="D5898" t="str">
            <v>Stratus Cabernet Franc 2014</v>
          </cell>
          <cell r="E5898" t="str">
            <v>EA</v>
          </cell>
          <cell r="F5898">
            <v>12</v>
          </cell>
          <cell r="G5898" t="str">
            <v>75 cl x 12</v>
          </cell>
          <cell r="H5898" t="str">
            <v>U</v>
          </cell>
          <cell r="I5898" t="str">
            <v>Canada</v>
          </cell>
          <cell r="J5898" t="str">
            <v>Canada</v>
          </cell>
          <cell r="K5898" t="str">
            <v>Ontario</v>
          </cell>
          <cell r="M5898" t="str">
            <v>Best</v>
          </cell>
          <cell r="N5898">
            <v>11.768700000000001</v>
          </cell>
          <cell r="O5898">
            <v>2.6718999999999999</v>
          </cell>
        </row>
        <row r="5899">
          <cell r="B5899">
            <v>73609</v>
          </cell>
          <cell r="C5899" t="str">
            <v>STRATUS CABERNET FRAN 17 75X12</v>
          </cell>
          <cell r="D5899" t="str">
            <v>Stratus Cabernet Franc 2017</v>
          </cell>
          <cell r="E5899" t="str">
            <v>EA</v>
          </cell>
          <cell r="F5899">
            <v>12</v>
          </cell>
          <cell r="G5899" t="str">
            <v>75 cl x 12</v>
          </cell>
          <cell r="H5899" t="str">
            <v>U</v>
          </cell>
          <cell r="I5899" t="str">
            <v>Canada</v>
          </cell>
          <cell r="J5899" t="str">
            <v>Canada</v>
          </cell>
          <cell r="K5899" t="str">
            <v>Ontario</v>
          </cell>
          <cell r="M5899" t="str">
            <v>Best</v>
          </cell>
          <cell r="N5899">
            <v>12.667199999999999</v>
          </cell>
          <cell r="O5899">
            <v>3.2063000000000001</v>
          </cell>
        </row>
        <row r="5900">
          <cell r="B5900">
            <v>46074</v>
          </cell>
          <cell r="C5900" t="str">
            <v>STRATUS RIES ICEWINE22 37.5X12</v>
          </cell>
          <cell r="D5900" t="str">
            <v>Stratus Riesling Icewine 2022</v>
          </cell>
          <cell r="E5900" t="str">
            <v>EA</v>
          </cell>
          <cell r="F5900">
            <v>12</v>
          </cell>
          <cell r="G5900" t="str">
            <v>37.5 cl x 12</v>
          </cell>
          <cell r="H5900" t="str">
            <v>S</v>
          </cell>
          <cell r="I5900" t="str">
            <v>Canada</v>
          </cell>
          <cell r="J5900" t="str">
            <v>Canada</v>
          </cell>
          <cell r="K5900" t="str">
            <v>Cyprus</v>
          </cell>
          <cell r="M5900" t="str">
            <v>Best</v>
          </cell>
          <cell r="N5900">
            <v>17.635000000000002</v>
          </cell>
          <cell r="O5900">
            <v>1.3359000000000001</v>
          </cell>
        </row>
        <row r="5901">
          <cell r="B5901">
            <v>76415</v>
          </cell>
          <cell r="C5901" t="str">
            <v>STRATUS RIES ICEWINE20 37.5X12</v>
          </cell>
          <cell r="D5901" t="str">
            <v>Stratus Riesling Icewine 2020</v>
          </cell>
          <cell r="E5901" t="str">
            <v>EA</v>
          </cell>
          <cell r="F5901">
            <v>12</v>
          </cell>
          <cell r="G5901" t="str">
            <v>37.5 cl x 12</v>
          </cell>
          <cell r="H5901" t="str">
            <v>U</v>
          </cell>
          <cell r="I5901" t="str">
            <v>Canada</v>
          </cell>
          <cell r="J5901" t="str">
            <v>Canada</v>
          </cell>
          <cell r="K5901" t="str">
            <v>Ontario</v>
          </cell>
          <cell r="M5901" t="str">
            <v>Best</v>
          </cell>
          <cell r="N5901">
            <v>15.578900000000001</v>
          </cell>
          <cell r="O5901">
            <v>1.3359000000000001</v>
          </cell>
        </row>
        <row r="5902">
          <cell r="B5902">
            <v>41457</v>
          </cell>
          <cell r="C5902" t="str">
            <v>TRUCHARD CHARDONNAY 75X12</v>
          </cell>
          <cell r="D5902" t="str">
            <v>Truchard Chardonnay 2018 75x12</v>
          </cell>
          <cell r="E5902" t="str">
            <v>EA</v>
          </cell>
          <cell r="F5902">
            <v>12</v>
          </cell>
          <cell r="G5902" t="str">
            <v>75 cl x 12</v>
          </cell>
          <cell r="H5902" t="str">
            <v>U</v>
          </cell>
          <cell r="I5902" t="str">
            <v>United States</v>
          </cell>
          <cell r="J5902" t="str">
            <v>USA</v>
          </cell>
          <cell r="K5902" t="str">
            <v>California</v>
          </cell>
          <cell r="M5902" t="str">
            <v>Best</v>
          </cell>
          <cell r="N5902">
            <v>11.5648</v>
          </cell>
          <cell r="O5902">
            <v>2.6718999999999999</v>
          </cell>
        </row>
        <row r="5903">
          <cell r="B5903">
            <v>41931</v>
          </cell>
          <cell r="C5903" t="str">
            <v>TRUCHARD CABERNET SAUV 75X12</v>
          </cell>
          <cell r="D5903" t="str">
            <v>Truchard Cabernet Sauvignon</v>
          </cell>
          <cell r="E5903" t="str">
            <v>EA</v>
          </cell>
          <cell r="F5903">
            <v>12</v>
          </cell>
          <cell r="G5903" t="str">
            <v>75 cl x 12</v>
          </cell>
          <cell r="H5903" t="str">
            <v>U</v>
          </cell>
          <cell r="I5903" t="str">
            <v>United States</v>
          </cell>
          <cell r="J5903" t="str">
            <v>USA</v>
          </cell>
          <cell r="K5903" t="str">
            <v>California</v>
          </cell>
          <cell r="M5903" t="str">
            <v>Best</v>
          </cell>
          <cell r="N5903">
            <v>11.5648</v>
          </cell>
          <cell r="O5903">
            <v>2.6718999999999999</v>
          </cell>
        </row>
        <row r="5904">
          <cell r="B5904">
            <v>73796</v>
          </cell>
          <cell r="C5904" t="str">
            <v>TRUCHARD PINOT NOIR 17 75X12</v>
          </cell>
          <cell r="D5904" t="str">
            <v>Truchard Pinot Noir 2017</v>
          </cell>
          <cell r="E5904" t="str">
            <v>EA</v>
          </cell>
          <cell r="F5904">
            <v>12</v>
          </cell>
          <cell r="G5904" t="str">
            <v>75 cl x 12</v>
          </cell>
          <cell r="H5904" t="str">
            <v>U</v>
          </cell>
          <cell r="I5904" t="str">
            <v>United States</v>
          </cell>
          <cell r="J5904" t="str">
            <v>USA</v>
          </cell>
          <cell r="K5904" t="str">
            <v>California</v>
          </cell>
          <cell r="M5904" t="str">
            <v>Good</v>
          </cell>
          <cell r="N5904">
            <v>10.568</v>
          </cell>
          <cell r="O5904">
            <v>2.6718999999999999</v>
          </cell>
        </row>
        <row r="5905">
          <cell r="B5905">
            <v>75180</v>
          </cell>
          <cell r="C5905" t="str">
            <v>TRUCHARD CHARDONNAY 19 75X12</v>
          </cell>
          <cell r="D5905" t="str">
            <v>Truchard Chardonnay 2019</v>
          </cell>
          <cell r="E5905" t="str">
            <v>EA</v>
          </cell>
          <cell r="F5905">
            <v>12</v>
          </cell>
          <cell r="G5905" t="str">
            <v>75 cl x 12</v>
          </cell>
          <cell r="H5905" t="str">
            <v>U</v>
          </cell>
          <cell r="I5905" t="str">
            <v>United States</v>
          </cell>
          <cell r="J5905" t="str">
            <v>USA</v>
          </cell>
          <cell r="K5905" t="str">
            <v>California</v>
          </cell>
          <cell r="M5905" t="str">
            <v>Best</v>
          </cell>
          <cell r="N5905">
            <v>10.568</v>
          </cell>
          <cell r="O5905">
            <v>2.6718999999999999</v>
          </cell>
        </row>
        <row r="5906">
          <cell r="B5906">
            <v>75239</v>
          </cell>
          <cell r="C5906" t="str">
            <v>TRUCHARD PINOT NOIR 75X12</v>
          </cell>
          <cell r="D5906" t="str">
            <v>Truchard Pinot Noir</v>
          </cell>
          <cell r="E5906" t="str">
            <v>EA</v>
          </cell>
          <cell r="F5906">
            <v>12</v>
          </cell>
          <cell r="G5906" t="str">
            <v>75 cl x 12</v>
          </cell>
          <cell r="H5906" t="str">
            <v>U</v>
          </cell>
          <cell r="I5906" t="str">
            <v>United States</v>
          </cell>
          <cell r="J5906" t="str">
            <v>USA</v>
          </cell>
          <cell r="K5906" t="str">
            <v>California</v>
          </cell>
          <cell r="M5906" t="str">
            <v>Good</v>
          </cell>
          <cell r="N5906">
            <v>11.5512</v>
          </cell>
          <cell r="O5906">
            <v>2.6718999999999999</v>
          </cell>
        </row>
        <row r="5907">
          <cell r="B5907">
            <v>76306</v>
          </cell>
          <cell r="C5907" t="str">
            <v>TRUCHARD CABERNET SAUV18 75X12</v>
          </cell>
          <cell r="D5907" t="str">
            <v>Truchard Cabernet Sauvignon 2018</v>
          </cell>
          <cell r="E5907" t="str">
            <v>EA</v>
          </cell>
          <cell r="F5907">
            <v>12</v>
          </cell>
          <cell r="G5907" t="str">
            <v>75 cl x 12</v>
          </cell>
          <cell r="H5907" t="str">
            <v>U</v>
          </cell>
          <cell r="I5907" t="str">
            <v>United States</v>
          </cell>
          <cell r="J5907" t="str">
            <v>USA</v>
          </cell>
          <cell r="K5907" t="str">
            <v>California</v>
          </cell>
          <cell r="M5907" t="str">
            <v>Best</v>
          </cell>
          <cell r="N5907">
            <v>10.227</v>
          </cell>
          <cell r="O5907">
            <v>2.6718999999999999</v>
          </cell>
        </row>
        <row r="5908">
          <cell r="B5908">
            <v>42645</v>
          </cell>
          <cell r="C5908" t="str">
            <v>MACON VIL TRS SECRETES 75X6</v>
          </cell>
          <cell r="D5908" t="str">
            <v>Macon Villages Reserve Vignerons des Terres Secretes 2020</v>
          </cell>
          <cell r="E5908" t="str">
            <v>EA</v>
          </cell>
          <cell r="F5908">
            <v>6</v>
          </cell>
          <cell r="G5908" t="str">
            <v>75 cl x 6</v>
          </cell>
          <cell r="H5908" t="str">
            <v>S</v>
          </cell>
          <cell r="I5908" t="str">
            <v>France</v>
          </cell>
          <cell r="J5908" t="str">
            <v>France</v>
          </cell>
          <cell r="K5908" t="str">
            <v>Burgundy</v>
          </cell>
          <cell r="M5908" t="str">
            <v>Good</v>
          </cell>
          <cell r="N5908">
            <v>4.7747999999999999</v>
          </cell>
          <cell r="O5908">
            <v>2.6718999999999999</v>
          </cell>
        </row>
        <row r="5909">
          <cell r="B5909">
            <v>72452</v>
          </cell>
          <cell r="C5909" t="str">
            <v>ST VERAN BUISSIERES 16 75X6</v>
          </cell>
          <cell r="D5909" t="str">
            <v>St Veran Grand Buissieres Vignerons des Terres Secretes 2016</v>
          </cell>
          <cell r="E5909" t="str">
            <v>EA</v>
          </cell>
          <cell r="F5909">
            <v>6</v>
          </cell>
          <cell r="G5909" t="str">
            <v>75 cl x 6</v>
          </cell>
          <cell r="H5909" t="str">
            <v>U</v>
          </cell>
          <cell r="I5909" t="str">
            <v>France</v>
          </cell>
          <cell r="J5909" t="str">
            <v>France</v>
          </cell>
          <cell r="K5909" t="str">
            <v>Burgundy</v>
          </cell>
          <cell r="L5909" t="str">
            <v>Still White</v>
          </cell>
          <cell r="M5909" t="str">
            <v>Good</v>
          </cell>
          <cell r="N5909">
            <v>5.1162000000000001</v>
          </cell>
          <cell r="O5909">
            <v>2.6718999999999999</v>
          </cell>
        </row>
        <row r="5910">
          <cell r="B5910">
            <v>76032</v>
          </cell>
          <cell r="C5910" t="str">
            <v>ST VERAN BUISSIERES 75X6</v>
          </cell>
          <cell r="D5910" t="str">
            <v>St Veran Grand Buissieres Vignerons des Terres Secretes</v>
          </cell>
          <cell r="E5910" t="str">
            <v>EA</v>
          </cell>
          <cell r="F5910">
            <v>6</v>
          </cell>
          <cell r="G5910" t="str">
            <v>75 cl x 6</v>
          </cell>
          <cell r="H5910" t="str">
            <v>S</v>
          </cell>
          <cell r="I5910" t="str">
            <v>France</v>
          </cell>
          <cell r="J5910" t="str">
            <v>France</v>
          </cell>
          <cell r="K5910" t="str">
            <v>Burgundy</v>
          </cell>
          <cell r="L5910" t="str">
            <v>Still White</v>
          </cell>
          <cell r="M5910" t="str">
            <v>Good</v>
          </cell>
          <cell r="N5910">
            <v>5.9854000000000003</v>
          </cell>
          <cell r="O5910">
            <v>2.6718999999999999</v>
          </cell>
        </row>
        <row r="5911">
          <cell r="B5911">
            <v>41715</v>
          </cell>
          <cell r="C5911" t="str">
            <v>ORG CDR ROUG BRU JAUME 20 75X6</v>
          </cell>
          <cell r="D5911" t="str">
            <v xml:space="preserve">Cotes du Rhone Organic Rouge Haut de Brun Alain Jaume 2020
</v>
          </cell>
          <cell r="E5911" t="str">
            <v>EA</v>
          </cell>
          <cell r="F5911">
            <v>6</v>
          </cell>
          <cell r="G5911" t="str">
            <v>75 cl x 6</v>
          </cell>
          <cell r="H5911" t="str">
            <v>U</v>
          </cell>
          <cell r="I5911" t="str">
            <v>France</v>
          </cell>
          <cell r="J5911" t="str">
            <v>France</v>
          </cell>
          <cell r="K5911" t="str">
            <v>Rhône Valley</v>
          </cell>
          <cell r="M5911" t="str">
            <v>Good</v>
          </cell>
          <cell r="N5911">
            <v>3.8976999999999999</v>
          </cell>
          <cell r="O5911">
            <v>2.6718999999999999</v>
          </cell>
        </row>
        <row r="5912">
          <cell r="B5912">
            <v>42451</v>
          </cell>
          <cell r="C5912" t="str">
            <v>CDR VILL CAIRANNE JAUME20 75X6</v>
          </cell>
          <cell r="D5912" t="str">
            <v>Cairanne Alain Jaume 2020</v>
          </cell>
          <cell r="E5912" t="str">
            <v>EA</v>
          </cell>
          <cell r="F5912">
            <v>6</v>
          </cell>
          <cell r="G5912" t="str">
            <v>75 cl x 6</v>
          </cell>
          <cell r="H5912" t="str">
            <v>S</v>
          </cell>
          <cell r="I5912" t="str">
            <v>France</v>
          </cell>
          <cell r="J5912" t="str">
            <v>France</v>
          </cell>
          <cell r="K5912" t="str">
            <v>Rhône Valley</v>
          </cell>
          <cell r="M5912" t="str">
            <v>Good</v>
          </cell>
          <cell r="N5912">
            <v>4.8625999999999996</v>
          </cell>
          <cell r="O5912">
            <v>2.6718999999999999</v>
          </cell>
        </row>
        <row r="5913">
          <cell r="B5913">
            <v>42821</v>
          </cell>
          <cell r="C5913" t="str">
            <v>ORG VENEUR ORIGINES 20 75X6</v>
          </cell>
          <cell r="D5913" t="str">
            <v xml:space="preserve">Domaine Grand Veneur Organic Les Origines Chateaueuf-du-Pape Alain Jaume 2020
</v>
          </cell>
          <cell r="E5913" t="str">
            <v>EA</v>
          </cell>
          <cell r="F5913">
            <v>6</v>
          </cell>
          <cell r="G5913" t="str">
            <v>75 cl x 6</v>
          </cell>
          <cell r="H5913" t="str">
            <v>S</v>
          </cell>
          <cell r="I5913" t="str">
            <v>France</v>
          </cell>
          <cell r="J5913" t="str">
            <v>France</v>
          </cell>
          <cell r="K5913" t="str">
            <v>Rhône Valley</v>
          </cell>
          <cell r="M5913" t="str">
            <v>Best</v>
          </cell>
          <cell r="N5913">
            <v>18.985399999999998</v>
          </cell>
          <cell r="O5913">
            <v>3.3130999999999999</v>
          </cell>
        </row>
        <row r="5914">
          <cell r="B5914">
            <v>45112</v>
          </cell>
          <cell r="C5914" t="str">
            <v>ORG CDR ROUG BRU JAUME 21 75X6</v>
          </cell>
          <cell r="D5914" t="str">
            <v>Cotes du Rhone Organic Rouge Haut de Brun Alain Jaume 2021</v>
          </cell>
          <cell r="E5914" t="str">
            <v>EA</v>
          </cell>
          <cell r="F5914">
            <v>6</v>
          </cell>
          <cell r="G5914" t="str">
            <v>75 cl x 6</v>
          </cell>
          <cell r="H5914" t="str">
            <v>S</v>
          </cell>
          <cell r="I5914" t="str">
            <v>France</v>
          </cell>
          <cell r="J5914" t="str">
            <v>France</v>
          </cell>
          <cell r="K5914" t="str">
            <v>Rhône Valley</v>
          </cell>
          <cell r="M5914" t="str">
            <v>Good</v>
          </cell>
          <cell r="N5914">
            <v>3.8976999999999999</v>
          </cell>
          <cell r="O5914">
            <v>2.6718999999999999</v>
          </cell>
        </row>
        <row r="5915">
          <cell r="B5915">
            <v>74004</v>
          </cell>
          <cell r="C5915" t="str">
            <v>CDR VILL CAIRANNE JAUME18 75X6</v>
          </cell>
          <cell r="D5915" t="str">
            <v>Cotes du Rhone Villages Cairanne Alain Jaume 2018</v>
          </cell>
          <cell r="E5915" t="str">
            <v>EA</v>
          </cell>
          <cell r="F5915">
            <v>6</v>
          </cell>
          <cell r="G5915" t="str">
            <v>75 cl x 6</v>
          </cell>
          <cell r="H5915" t="str">
            <v>U</v>
          </cell>
          <cell r="I5915" t="str">
            <v>France</v>
          </cell>
          <cell r="J5915" t="str">
            <v>France</v>
          </cell>
          <cell r="K5915" t="str">
            <v>Rhône Valley</v>
          </cell>
          <cell r="M5915" t="str">
            <v>Good</v>
          </cell>
          <cell r="N5915">
            <v>4.4122000000000003</v>
          </cell>
          <cell r="O5915">
            <v>2.6718999999999999</v>
          </cell>
        </row>
        <row r="5916">
          <cell r="B5916">
            <v>76024</v>
          </cell>
          <cell r="C5916" t="str">
            <v>CDR VILL CAIRANNE JAUME19 75X6</v>
          </cell>
          <cell r="D5916" t="str">
            <v>Cairanne Alain Jaume 2019</v>
          </cell>
          <cell r="E5916" t="str">
            <v>EA</v>
          </cell>
          <cell r="F5916">
            <v>6</v>
          </cell>
          <cell r="G5916" t="str">
            <v>75 cl x 6</v>
          </cell>
          <cell r="H5916" t="str">
            <v>U</v>
          </cell>
          <cell r="I5916" t="str">
            <v>France</v>
          </cell>
          <cell r="J5916" t="str">
            <v>France</v>
          </cell>
          <cell r="K5916" t="str">
            <v>Rhône Valley</v>
          </cell>
          <cell r="M5916" t="str">
            <v>Good</v>
          </cell>
          <cell r="N5916">
            <v>4.4016999999999999</v>
          </cell>
          <cell r="O5916">
            <v>2.6718999999999999</v>
          </cell>
        </row>
        <row r="5917">
          <cell r="B5917">
            <v>42509</v>
          </cell>
          <cell r="C5917" t="str">
            <v>RIO RICA SAUV BLANC 75X6</v>
          </cell>
          <cell r="D5917" t="str">
            <v>Rio Rica Sauvignon Blanc 2021</v>
          </cell>
          <cell r="E5917" t="str">
            <v>EA</v>
          </cell>
          <cell r="F5917">
            <v>6</v>
          </cell>
          <cell r="G5917" t="str">
            <v>75 cl x 6</v>
          </cell>
          <cell r="H5917" t="str">
            <v>S</v>
          </cell>
          <cell r="I5917" t="str">
            <v>Chile</v>
          </cell>
          <cell r="J5917" t="str">
            <v>Chile</v>
          </cell>
          <cell r="K5917" t="str">
            <v>Central Valley</v>
          </cell>
          <cell r="M5917" t="str">
            <v>Price Fighter</v>
          </cell>
          <cell r="N5917">
            <v>1.6113</v>
          </cell>
          <cell r="O5917">
            <v>2.6718999999999999</v>
          </cell>
        </row>
        <row r="5918">
          <cell r="B5918">
            <v>42593</v>
          </cell>
          <cell r="C5918" t="str">
            <v>RIO RICA MERLOT 75X6</v>
          </cell>
          <cell r="D5918" t="str">
            <v>Rio Rica Merlot 2021</v>
          </cell>
          <cell r="E5918" t="str">
            <v>EA</v>
          </cell>
          <cell r="F5918">
            <v>6</v>
          </cell>
          <cell r="G5918" t="str">
            <v>75 cl x 6</v>
          </cell>
          <cell r="H5918" t="str">
            <v>S</v>
          </cell>
          <cell r="I5918" t="str">
            <v>Chile</v>
          </cell>
          <cell r="J5918" t="str">
            <v>Chile</v>
          </cell>
          <cell r="K5918" t="str">
            <v>Central Valley</v>
          </cell>
          <cell r="M5918" t="str">
            <v>Price Fighter</v>
          </cell>
          <cell r="N5918">
            <v>1.6113</v>
          </cell>
          <cell r="O5918">
            <v>2.6718999999999999</v>
          </cell>
        </row>
        <row r="5919">
          <cell r="B5919">
            <v>73081</v>
          </cell>
          <cell r="C5919" t="str">
            <v>RIO RICA MALBEC 2019 75X6</v>
          </cell>
          <cell r="D5919" t="str">
            <v>Rio Rica Malbec 2019</v>
          </cell>
          <cell r="E5919" t="str">
            <v>EA</v>
          </cell>
          <cell r="F5919">
            <v>6</v>
          </cell>
          <cell r="G5919" t="str">
            <v>75 cl x 6</v>
          </cell>
          <cell r="H5919" t="str">
            <v>U</v>
          </cell>
          <cell r="I5919" t="str">
            <v>Chile</v>
          </cell>
          <cell r="J5919" t="str">
            <v>Chile</v>
          </cell>
          <cell r="K5919" t="str">
            <v>Central Valley</v>
          </cell>
          <cell r="M5919" t="str">
            <v>Price Fighter</v>
          </cell>
          <cell r="N5919">
            <v>1.4630000000000001</v>
          </cell>
          <cell r="O5919">
            <v>2.6718999999999999</v>
          </cell>
        </row>
        <row r="5920">
          <cell r="B5920">
            <v>74336</v>
          </cell>
          <cell r="C5920" t="str">
            <v>RIO RICA SAUV BLANC 75X6</v>
          </cell>
          <cell r="D5920" t="str">
            <v>Rio Rica Sauvignon Blanc</v>
          </cell>
          <cell r="E5920" t="str">
            <v>EA</v>
          </cell>
          <cell r="F5920">
            <v>6</v>
          </cell>
          <cell r="G5920" t="str">
            <v>75 cl x 6</v>
          </cell>
          <cell r="H5920" t="str">
            <v>U</v>
          </cell>
          <cell r="I5920" t="str">
            <v>Chile</v>
          </cell>
          <cell r="J5920" t="str">
            <v>Chile</v>
          </cell>
          <cell r="K5920" t="str">
            <v>Central Valley</v>
          </cell>
          <cell r="M5920" t="str">
            <v>Price Fighter</v>
          </cell>
          <cell r="N5920">
            <v>1.4956</v>
          </cell>
          <cell r="O5920">
            <v>2.6718999999999999</v>
          </cell>
        </row>
        <row r="5921">
          <cell r="B5921">
            <v>74337</v>
          </cell>
          <cell r="C5921" t="str">
            <v>RIO RICA PINOT NOIR 75X6</v>
          </cell>
          <cell r="D5921" t="str">
            <v>Rio Rica Pinot Noir</v>
          </cell>
          <cell r="E5921" t="str">
            <v>EA</v>
          </cell>
          <cell r="F5921">
            <v>6</v>
          </cell>
          <cell r="G5921" t="str">
            <v>75 cl x 6</v>
          </cell>
          <cell r="H5921" t="str">
            <v>S</v>
          </cell>
          <cell r="I5921" t="str">
            <v>Chile</v>
          </cell>
          <cell r="J5921" t="str">
            <v>Chile</v>
          </cell>
          <cell r="K5921" t="str">
            <v>Central Valley</v>
          </cell>
          <cell r="M5921" t="str">
            <v>Price Fighter</v>
          </cell>
          <cell r="N5921">
            <v>1.6113</v>
          </cell>
          <cell r="O5921">
            <v>2.6718999999999999</v>
          </cell>
        </row>
        <row r="5922">
          <cell r="B5922">
            <v>74736</v>
          </cell>
          <cell r="C5922" t="str">
            <v>RIO RICA MALBEC 75X6</v>
          </cell>
          <cell r="D5922" t="str">
            <v>Rio Rica Malbec</v>
          </cell>
          <cell r="E5922" t="str">
            <v>EA</v>
          </cell>
          <cell r="F5922">
            <v>6</v>
          </cell>
          <cell r="G5922" t="str">
            <v>75 cl x 6</v>
          </cell>
          <cell r="H5922" t="str">
            <v>S</v>
          </cell>
          <cell r="I5922" t="str">
            <v>Chile</v>
          </cell>
          <cell r="J5922" t="str">
            <v>Chile</v>
          </cell>
          <cell r="K5922" t="str">
            <v>Central Valley</v>
          </cell>
          <cell r="M5922" t="str">
            <v>Price Fighter</v>
          </cell>
          <cell r="N5922">
            <v>1.6113</v>
          </cell>
          <cell r="O5922">
            <v>2.6718999999999999</v>
          </cell>
        </row>
        <row r="5923">
          <cell r="B5923">
            <v>74891</v>
          </cell>
          <cell r="C5923" t="str">
            <v>RIO RICA MERLOT 75X6</v>
          </cell>
          <cell r="D5923" t="str">
            <v>Rio Rica Merlot</v>
          </cell>
          <cell r="E5923" t="str">
            <v>EA</v>
          </cell>
          <cell r="F5923">
            <v>6</v>
          </cell>
          <cell r="G5923" t="str">
            <v>75 cl x 6</v>
          </cell>
          <cell r="H5923" t="str">
            <v>U</v>
          </cell>
          <cell r="I5923" t="str">
            <v>Chile</v>
          </cell>
          <cell r="J5923" t="str">
            <v>Chile</v>
          </cell>
          <cell r="K5923" t="str">
            <v>Central Valley</v>
          </cell>
          <cell r="M5923" t="str">
            <v>Price Fighter</v>
          </cell>
          <cell r="N5923">
            <v>1.4956</v>
          </cell>
          <cell r="O5923">
            <v>2.6718999999999999</v>
          </cell>
        </row>
        <row r="5924">
          <cell r="B5924">
            <v>75264</v>
          </cell>
          <cell r="C5924" t="str">
            <v>CASTAS PORTUGUESAS 75X6</v>
          </cell>
          <cell r="D5924" t="str">
            <v>Quinta Do Seival Castas Portuguesas</v>
          </cell>
          <cell r="E5924" t="str">
            <v>EA</v>
          </cell>
          <cell r="F5924">
            <v>6</v>
          </cell>
          <cell r="G5924" t="str">
            <v>75 cl x 6</v>
          </cell>
          <cell r="H5924" t="str">
            <v>S</v>
          </cell>
          <cell r="I5924" t="str">
            <v>Brazil</v>
          </cell>
          <cell r="J5924" t="str">
            <v>Brazil</v>
          </cell>
          <cell r="K5924" t="str">
            <v>Campanha</v>
          </cell>
          <cell r="M5924" t="str">
            <v>Best</v>
          </cell>
          <cell r="N5924">
            <v>7.0114999999999998</v>
          </cell>
          <cell r="O5924">
            <v>3.2063000000000001</v>
          </cell>
        </row>
        <row r="5925">
          <cell r="B5925">
            <v>67744</v>
          </cell>
          <cell r="C5925" t="str">
            <v>TERRE DI VULCANO FALANG 75X6</v>
          </cell>
          <cell r="D5925" t="str">
            <v>Terre di Vulcano Falanghina Benevento</v>
          </cell>
          <cell r="E5925" t="str">
            <v>EA</v>
          </cell>
          <cell r="F5925">
            <v>6</v>
          </cell>
          <cell r="G5925" t="str">
            <v>75 cl x 6</v>
          </cell>
          <cell r="H5925" t="str">
            <v>U</v>
          </cell>
          <cell r="I5925" t="str">
            <v>Italy</v>
          </cell>
          <cell r="J5925" t="str">
            <v>Italy</v>
          </cell>
          <cell r="K5925" t="str">
            <v>Campania</v>
          </cell>
          <cell r="M5925" t="str">
            <v>Good</v>
          </cell>
          <cell r="N5925">
            <v>2.8047</v>
          </cell>
          <cell r="O5925">
            <v>2.6718999999999999</v>
          </cell>
        </row>
        <row r="5926">
          <cell r="B5926">
            <v>71428</v>
          </cell>
          <cell r="C5926" t="str">
            <v>TERRE DI VULCANO AGLIAN 75X6</v>
          </cell>
          <cell r="D5926" t="str">
            <v>Terre di Vulcano Aglianico del Vulture</v>
          </cell>
          <cell r="E5926" t="str">
            <v>EA</v>
          </cell>
          <cell r="F5926">
            <v>6</v>
          </cell>
          <cell r="G5926" t="str">
            <v>75 cl x 6</v>
          </cell>
          <cell r="H5926" t="str">
            <v>U</v>
          </cell>
          <cell r="I5926" t="str">
            <v>Italy</v>
          </cell>
          <cell r="J5926" t="str">
            <v>Italy</v>
          </cell>
          <cell r="K5926" t="str">
            <v>Basilicata</v>
          </cell>
          <cell r="M5926" t="str">
            <v>Good</v>
          </cell>
          <cell r="N5926">
            <v>3.3147000000000002</v>
          </cell>
          <cell r="O5926">
            <v>2.6718999999999999</v>
          </cell>
        </row>
        <row r="5927">
          <cell r="B5927">
            <v>41621</v>
          </cell>
          <cell r="C5927" t="str">
            <v>RIVA LEONE BAROLO 75X6</v>
          </cell>
          <cell r="D5927" t="str">
            <v>Riva Leone Barolo</v>
          </cell>
          <cell r="E5927" t="str">
            <v>EA</v>
          </cell>
          <cell r="F5927">
            <v>6</v>
          </cell>
          <cell r="G5927" t="str">
            <v>75 cl x 6</v>
          </cell>
          <cell r="H5927" t="str">
            <v>S</v>
          </cell>
          <cell r="I5927" t="str">
            <v>Italy</v>
          </cell>
          <cell r="J5927" t="str">
            <v>Italy</v>
          </cell>
          <cell r="K5927" t="str">
            <v>Campania</v>
          </cell>
          <cell r="M5927" t="str">
            <v>Best</v>
          </cell>
          <cell r="N5927">
            <v>8.5222999999999995</v>
          </cell>
          <cell r="O5927">
            <v>2.6718999999999999</v>
          </cell>
        </row>
        <row r="5928">
          <cell r="B5928">
            <v>68715</v>
          </cell>
          <cell r="C5928" t="str">
            <v>RIVA LEONE BARBERA 75X6</v>
          </cell>
          <cell r="D5928" t="str">
            <v>Riva Leone Barbera</v>
          </cell>
          <cell r="E5928" t="str">
            <v>EA</v>
          </cell>
          <cell r="F5928">
            <v>6</v>
          </cell>
          <cell r="G5928" t="str">
            <v>75 cl x 6</v>
          </cell>
          <cell r="H5928" t="str">
            <v>S</v>
          </cell>
          <cell r="I5928" t="str">
            <v>Italy</v>
          </cell>
          <cell r="J5928" t="str">
            <v>Italy</v>
          </cell>
          <cell r="K5928" t="str">
            <v>Piemonte</v>
          </cell>
          <cell r="M5928" t="str">
            <v>Good</v>
          </cell>
          <cell r="N5928">
            <v>2.3380999999999998</v>
          </cell>
          <cell r="O5928">
            <v>2.6718999999999999</v>
          </cell>
        </row>
        <row r="5929">
          <cell r="B5929">
            <v>72010</v>
          </cell>
          <cell r="C5929" t="str">
            <v>RIVA LEONE BARBARESCO 14 75X6</v>
          </cell>
          <cell r="D5929" t="str">
            <v>Riva Leone Barbaresco DOCG 2014</v>
          </cell>
          <cell r="E5929" t="str">
            <v>EA</v>
          </cell>
          <cell r="F5929">
            <v>6</v>
          </cell>
          <cell r="G5929" t="str">
            <v>75 cl x 6</v>
          </cell>
          <cell r="H5929" t="str">
            <v>U</v>
          </cell>
          <cell r="I5929" t="str">
            <v>Italy</v>
          </cell>
          <cell r="J5929" t="str">
            <v>Italy</v>
          </cell>
          <cell r="K5929" t="str">
            <v>Piemonte</v>
          </cell>
          <cell r="M5929" t="str">
            <v>Good</v>
          </cell>
          <cell r="N5929">
            <v>5.2671999999999999</v>
          </cell>
          <cell r="O5929">
            <v>2.6718999999999999</v>
          </cell>
        </row>
        <row r="5930">
          <cell r="B5930">
            <v>75284</v>
          </cell>
          <cell r="C5930" t="str">
            <v>RIVA LEONE BARBARESCO 75X6</v>
          </cell>
          <cell r="D5930" t="str">
            <v>Riva Leone Barbaresco DOCG</v>
          </cell>
          <cell r="E5930" t="str">
            <v>EA</v>
          </cell>
          <cell r="F5930">
            <v>6</v>
          </cell>
          <cell r="G5930" t="str">
            <v>75 cl x 6</v>
          </cell>
          <cell r="H5930" t="str">
            <v>S</v>
          </cell>
          <cell r="I5930" t="str">
            <v>Italy</v>
          </cell>
          <cell r="J5930" t="str">
            <v>Italy</v>
          </cell>
          <cell r="K5930" t="str">
            <v>Piemonte</v>
          </cell>
          <cell r="M5930" t="str">
            <v>Good</v>
          </cell>
          <cell r="N5930">
            <v>6.0660999999999996</v>
          </cell>
          <cell r="O5930">
            <v>2.6718999999999999</v>
          </cell>
        </row>
        <row r="5931">
          <cell r="B5931">
            <v>75320</v>
          </cell>
          <cell r="C5931" t="str">
            <v>RIVA LEONE BARBERA 75X6</v>
          </cell>
          <cell r="D5931" t="str">
            <v>Riva Leone Barbera (Prezzo Only)</v>
          </cell>
          <cell r="E5931" t="str">
            <v>EA</v>
          </cell>
          <cell r="F5931">
            <v>6</v>
          </cell>
          <cell r="G5931" t="str">
            <v>75 cl x 6</v>
          </cell>
          <cell r="H5931" t="str">
            <v>U</v>
          </cell>
          <cell r="I5931" t="str">
            <v>Italy</v>
          </cell>
          <cell r="J5931" t="str">
            <v>Italy</v>
          </cell>
          <cell r="K5931" t="str">
            <v>Piemonte</v>
          </cell>
          <cell r="M5931" t="str">
            <v>Good</v>
          </cell>
          <cell r="N5931">
            <v>1.8246</v>
          </cell>
          <cell r="O5931">
            <v>2.6718999999999999</v>
          </cell>
        </row>
        <row r="5932">
          <cell r="B5932">
            <v>41929</v>
          </cell>
          <cell r="C5932" t="str">
            <v>FW CH ARMAILHAC 11 75X6</v>
          </cell>
          <cell r="D5932" t="str">
            <v>Chateau Armailhac Pauillac 2011</v>
          </cell>
          <cell r="E5932" t="str">
            <v>EA</v>
          </cell>
          <cell r="F5932">
            <v>6</v>
          </cell>
          <cell r="G5932" t="str">
            <v>75 cl x 6</v>
          </cell>
          <cell r="H5932" t="str">
            <v>S</v>
          </cell>
          <cell r="I5932" t="str">
            <v>France</v>
          </cell>
          <cell r="J5932" t="str">
            <v>France</v>
          </cell>
          <cell r="K5932" t="str">
            <v>Bordeaux</v>
          </cell>
          <cell r="L5932" t="str">
            <v>Still Rose</v>
          </cell>
          <cell r="M5932" t="str">
            <v>Fine Wine</v>
          </cell>
          <cell r="N5932">
            <v>37.3187</v>
          </cell>
          <cell r="O5932">
            <v>2.6718999999999999</v>
          </cell>
        </row>
        <row r="5933">
          <cell r="B5933">
            <v>46485</v>
          </cell>
          <cell r="C5933" t="str">
            <v>FW CH ARMAILHAC 14 75X6</v>
          </cell>
          <cell r="D5933" t="str">
            <v>Chateau Armailhac Pauillac 2014</v>
          </cell>
          <cell r="E5933" t="str">
            <v>EA</v>
          </cell>
          <cell r="F5933">
            <v>6</v>
          </cell>
          <cell r="G5933" t="str">
            <v>75 cl x 6</v>
          </cell>
          <cell r="H5933" t="str">
            <v>S</v>
          </cell>
          <cell r="I5933" t="str">
            <v>France</v>
          </cell>
          <cell r="J5933" t="str">
            <v>France</v>
          </cell>
          <cell r="K5933" t="str">
            <v>Bordeaux</v>
          </cell>
          <cell r="L5933" t="str">
            <v>Still Rose</v>
          </cell>
          <cell r="M5933" t="str">
            <v>Fine Wine</v>
          </cell>
          <cell r="N5933">
            <v>40.955399999999997</v>
          </cell>
          <cell r="O5933">
            <v>2.6718999999999999</v>
          </cell>
        </row>
        <row r="5934">
          <cell r="B5934">
            <v>41927</v>
          </cell>
          <cell r="C5934" t="str">
            <v>FW CH ARMAILHAC 11 150X6</v>
          </cell>
          <cell r="D5934" t="str">
            <v>Chateau Armailhac Pauillac 2011</v>
          </cell>
          <cell r="E5934" t="str">
            <v>EA</v>
          </cell>
          <cell r="F5934">
            <v>6</v>
          </cell>
          <cell r="G5934" t="str">
            <v>150cl x 6</v>
          </cell>
          <cell r="H5934" t="str">
            <v>U</v>
          </cell>
          <cell r="I5934" t="str">
            <v>France</v>
          </cell>
          <cell r="J5934" t="str">
            <v>France</v>
          </cell>
          <cell r="K5934" t="str">
            <v>Bordeaux</v>
          </cell>
          <cell r="L5934" t="str">
            <v>Still Red</v>
          </cell>
          <cell r="M5934" t="str">
            <v>Fine Wine</v>
          </cell>
          <cell r="N5934">
            <v>74.437799999999996</v>
          </cell>
          <cell r="O5934">
            <v>5.3437999999999999</v>
          </cell>
        </row>
        <row r="5935">
          <cell r="B5935">
            <v>44402</v>
          </cell>
          <cell r="C5935" t="str">
            <v>FW CH ARMAILHAC 2001 150X1</v>
          </cell>
          <cell r="D5935" t="str">
            <v>Chateau Armailhac Pauillac 2001</v>
          </cell>
          <cell r="E5935" t="str">
            <v>CS</v>
          </cell>
          <cell r="F5935">
            <v>1</v>
          </cell>
          <cell r="G5935" t="str">
            <v>150cl x 1</v>
          </cell>
          <cell r="H5935" t="str">
            <v>S</v>
          </cell>
          <cell r="I5935" t="str">
            <v>France</v>
          </cell>
          <cell r="J5935" t="str">
            <v>France</v>
          </cell>
          <cell r="K5935" t="str">
            <v>Bordeaux</v>
          </cell>
          <cell r="L5935" t="str">
            <v>Still Red</v>
          </cell>
          <cell r="M5935" t="str">
            <v>Fine Wine</v>
          </cell>
          <cell r="N5935">
            <v>117.434</v>
          </cell>
          <cell r="O5935">
            <v>5.3437999999999999</v>
          </cell>
        </row>
        <row r="5936">
          <cell r="B5936">
            <v>69673</v>
          </cell>
          <cell r="C5936" t="str">
            <v>SCHAFER PIT RIE KAB 2016 75X6</v>
          </cell>
          <cell r="D5936" t="str">
            <v>Joh. Bapt. Schafer Pittermannchen Riesling Kabinett 2016</v>
          </cell>
          <cell r="E5936" t="str">
            <v>EA</v>
          </cell>
          <cell r="F5936">
            <v>6</v>
          </cell>
          <cell r="G5936" t="str">
            <v>75 cl x 6</v>
          </cell>
          <cell r="H5936" t="str">
            <v>U</v>
          </cell>
          <cell r="I5936" t="str">
            <v>Germany</v>
          </cell>
          <cell r="J5936" t="str">
            <v>Germany</v>
          </cell>
          <cell r="K5936" t="str">
            <v>Nahe</v>
          </cell>
          <cell r="L5936" t="str">
            <v>Still White</v>
          </cell>
          <cell r="M5936" t="str">
            <v>Better</v>
          </cell>
          <cell r="N5936">
            <v>6.7053000000000003</v>
          </cell>
          <cell r="O5936">
            <v>1.4862</v>
          </cell>
        </row>
        <row r="5937">
          <cell r="B5937">
            <v>71221</v>
          </cell>
          <cell r="C5937" t="str">
            <v>FW SCHAFER DORS PIT AUS05 75X6</v>
          </cell>
          <cell r="D5937" t="str">
            <v>Joh. Bapt. Schafer Dorsheimer Pittermanchen Auslese 2005</v>
          </cell>
          <cell r="E5937" t="str">
            <v>EA</v>
          </cell>
          <cell r="F5937">
            <v>6</v>
          </cell>
          <cell r="G5937" t="str">
            <v>75 cl x 6</v>
          </cell>
          <cell r="H5937" t="str">
            <v>Z</v>
          </cell>
          <cell r="I5937" t="str">
            <v>Germany</v>
          </cell>
          <cell r="J5937" t="str">
            <v>Germany</v>
          </cell>
          <cell r="K5937" t="str">
            <v>Nahe</v>
          </cell>
          <cell r="L5937" t="str">
            <v>Still White</v>
          </cell>
          <cell r="M5937" t="str">
            <v>Fine Wine</v>
          </cell>
          <cell r="N5937">
            <v>19.2776</v>
          </cell>
          <cell r="O5937">
            <v>2.6718999999999999</v>
          </cell>
        </row>
        <row r="5938">
          <cell r="B5938">
            <v>71540</v>
          </cell>
          <cell r="C5938" t="str">
            <v>SCHAFER RIES TRO GUT 17 75X6</v>
          </cell>
          <cell r="D5938" t="str">
            <v>Joh. Bapt. Schafer Gutswein Riesling 2017</v>
          </cell>
          <cell r="E5938" t="str">
            <v>EA</v>
          </cell>
          <cell r="F5938">
            <v>6</v>
          </cell>
          <cell r="G5938" t="str">
            <v>75 cl x 6</v>
          </cell>
          <cell r="H5938" t="str">
            <v>S</v>
          </cell>
          <cell r="I5938" t="str">
            <v>Germany</v>
          </cell>
          <cell r="J5938" t="str">
            <v>Germany</v>
          </cell>
          <cell r="K5938" t="str">
            <v>Nahe</v>
          </cell>
          <cell r="L5938" t="str">
            <v>Still White</v>
          </cell>
          <cell r="M5938" t="str">
            <v>Better</v>
          </cell>
          <cell r="N5938">
            <v>6.3676000000000004</v>
          </cell>
          <cell r="O5938">
            <v>2.6718999999999999</v>
          </cell>
        </row>
        <row r="5939">
          <cell r="B5939">
            <v>71541</v>
          </cell>
          <cell r="C5939" t="str">
            <v>SCHAFER PIT GG RIES 16 75X6</v>
          </cell>
          <cell r="D5939" t="str">
            <v>Joh. Bapt. Schafer Grosse Lage Pittermannchen Riesling GG 2016</v>
          </cell>
          <cell r="E5939" t="str">
            <v>EA</v>
          </cell>
          <cell r="F5939">
            <v>6</v>
          </cell>
          <cell r="G5939" t="str">
            <v>75 cl x 6</v>
          </cell>
          <cell r="H5939" t="str">
            <v>U</v>
          </cell>
          <cell r="I5939" t="str">
            <v>Germany</v>
          </cell>
          <cell r="J5939" t="str">
            <v>Germany</v>
          </cell>
          <cell r="K5939" t="str">
            <v>Nahe</v>
          </cell>
          <cell r="L5939" t="str">
            <v>Still White</v>
          </cell>
          <cell r="M5939" t="str">
            <v>Best</v>
          </cell>
          <cell r="N5939">
            <v>15.704599999999999</v>
          </cell>
          <cell r="O5939">
            <v>2.6718999999999999</v>
          </cell>
        </row>
        <row r="5940">
          <cell r="B5940">
            <v>73660</v>
          </cell>
          <cell r="C5940" t="str">
            <v>SCHAFER PIT RIE KAB 2018 75X6</v>
          </cell>
          <cell r="D5940" t="str">
            <v>Joh. Bapt. Schafer Pittermannchen Riesling Kabinett 2018</v>
          </cell>
          <cell r="E5940" t="str">
            <v>EA</v>
          </cell>
          <cell r="F5940">
            <v>6</v>
          </cell>
          <cell r="G5940" t="str">
            <v>75 cl x 6</v>
          </cell>
          <cell r="H5940" t="str">
            <v>U</v>
          </cell>
          <cell r="I5940" t="str">
            <v>Germany</v>
          </cell>
          <cell r="J5940" t="str">
            <v>Germany</v>
          </cell>
          <cell r="K5940" t="str">
            <v>Nahe</v>
          </cell>
          <cell r="L5940" t="str">
            <v>Still White</v>
          </cell>
          <cell r="M5940" t="str">
            <v>Better</v>
          </cell>
          <cell r="N5940">
            <v>6.9048999999999996</v>
          </cell>
          <cell r="O5940">
            <v>1.4862</v>
          </cell>
        </row>
        <row r="5941">
          <cell r="B5941">
            <v>76414</v>
          </cell>
          <cell r="C5941" t="str">
            <v>SCHAFERSTUNCHEN RIE 75X6</v>
          </cell>
          <cell r="D5941" t="str">
            <v>Joh. Bapt. Schafer Schaferstundchen</v>
          </cell>
          <cell r="E5941" t="str">
            <v>EA</v>
          </cell>
          <cell r="F5941">
            <v>6</v>
          </cell>
          <cell r="G5941" t="str">
            <v>75 cl x 6</v>
          </cell>
          <cell r="H5941" t="str">
            <v>S</v>
          </cell>
          <cell r="I5941" t="str">
            <v>Germany</v>
          </cell>
          <cell r="J5941" t="str">
            <v>Germany</v>
          </cell>
          <cell r="K5941" t="str">
            <v>Nahe</v>
          </cell>
          <cell r="L5941" t="str">
            <v>Still White</v>
          </cell>
          <cell r="M5941" t="str">
            <v>Good</v>
          </cell>
          <cell r="N5941">
            <v>5.3148999999999997</v>
          </cell>
          <cell r="O5941">
            <v>2.6718999999999999</v>
          </cell>
        </row>
        <row r="5942">
          <cell r="B5942">
            <v>41459</v>
          </cell>
          <cell r="C5942" t="str">
            <v>ORG MAGNIEN MRY ST DEN15 75X12</v>
          </cell>
          <cell r="D5942" t="str">
            <v>Morey St Denis Domaine Michel Magnien 2015</v>
          </cell>
          <cell r="E5942" t="str">
            <v>EA</v>
          </cell>
          <cell r="F5942">
            <v>12</v>
          </cell>
          <cell r="G5942" t="str">
            <v>75 cl x 12</v>
          </cell>
          <cell r="H5942" t="str">
            <v>U</v>
          </cell>
          <cell r="I5942" t="str">
            <v>France</v>
          </cell>
          <cell r="J5942" t="str">
            <v>France</v>
          </cell>
          <cell r="K5942" t="str">
            <v>Burgundy</v>
          </cell>
          <cell r="L5942" t="str">
            <v>Still Red</v>
          </cell>
          <cell r="M5942" t="str">
            <v>Best</v>
          </cell>
          <cell r="N5942">
            <v>19.7561</v>
          </cell>
          <cell r="O5942">
            <v>2.6718999999999999</v>
          </cell>
        </row>
        <row r="5943">
          <cell r="B5943">
            <v>45108</v>
          </cell>
          <cell r="C5943" t="str">
            <v>ORG MAGNIEN MARSANNAY 19 75X12</v>
          </cell>
          <cell r="D5943" t="str">
            <v>Marsannay Mogottes Domaine Michel Magnien 2019</v>
          </cell>
          <cell r="E5943" t="str">
            <v>EA</v>
          </cell>
          <cell r="F5943">
            <v>12</v>
          </cell>
          <cell r="G5943" t="str">
            <v>75 cl x 12</v>
          </cell>
          <cell r="H5943" t="str">
            <v>S</v>
          </cell>
          <cell r="I5943" t="str">
            <v>France</v>
          </cell>
          <cell r="J5943" t="str">
            <v>France</v>
          </cell>
          <cell r="K5943" t="str">
            <v>Burgundy</v>
          </cell>
          <cell r="L5943" t="str">
            <v>Still Red</v>
          </cell>
          <cell r="M5943" t="str">
            <v>Best</v>
          </cell>
          <cell r="N5943">
            <v>18.6358</v>
          </cell>
          <cell r="O5943">
            <v>2.6718999999999999</v>
          </cell>
        </row>
        <row r="5944">
          <cell r="B5944">
            <v>45148</v>
          </cell>
          <cell r="C5944" t="str">
            <v>ORG MAGNIEN MRY ST DEN17 75X12</v>
          </cell>
          <cell r="D5944" t="str">
            <v>Morey St Denis Tres Girard Domaine Michel Magnien 2017</v>
          </cell>
          <cell r="E5944" t="str">
            <v>EA</v>
          </cell>
          <cell r="F5944">
            <v>12</v>
          </cell>
          <cell r="G5944" t="str">
            <v>75 cl x 12</v>
          </cell>
          <cell r="H5944" t="str">
            <v>S</v>
          </cell>
          <cell r="I5944" t="str">
            <v>France</v>
          </cell>
          <cell r="J5944" t="str">
            <v>France</v>
          </cell>
          <cell r="K5944" t="str">
            <v>Burgundy</v>
          </cell>
          <cell r="L5944" t="str">
            <v>Still Red</v>
          </cell>
          <cell r="M5944" t="str">
            <v>Best</v>
          </cell>
          <cell r="N5944">
            <v>17.056899999999999</v>
          </cell>
          <cell r="O5944">
            <v>2.6718999999999999</v>
          </cell>
        </row>
        <row r="5945">
          <cell r="B5945">
            <v>45175</v>
          </cell>
          <cell r="C5945" t="str">
            <v>ORG MAGNIEN MONTS LUI 17 75X12</v>
          </cell>
          <cell r="D5945" t="str">
            <v>Morey Saint Denis Monts Luisants 2017 Organic.</v>
          </cell>
          <cell r="E5945" t="str">
            <v>EA</v>
          </cell>
          <cell r="F5945">
            <v>12</v>
          </cell>
          <cell r="G5945" t="str">
            <v>75 cl x 12</v>
          </cell>
          <cell r="H5945" t="str">
            <v>S</v>
          </cell>
          <cell r="I5945" t="str">
            <v>France</v>
          </cell>
          <cell r="J5945" t="str">
            <v>France</v>
          </cell>
          <cell r="K5945" t="str">
            <v>Burgundy</v>
          </cell>
          <cell r="L5945" t="str">
            <v>Still Red</v>
          </cell>
          <cell r="M5945" t="str">
            <v>Best</v>
          </cell>
          <cell r="N5945">
            <v>24.937799999999999</v>
          </cell>
          <cell r="O5945">
            <v>2.6718999999999999</v>
          </cell>
        </row>
        <row r="5946">
          <cell r="B5946">
            <v>45176</v>
          </cell>
          <cell r="C5946" t="str">
            <v>ORG MOREY TRES GIRARD 17 75x12</v>
          </cell>
          <cell r="D5946" t="str">
            <v>ORG MOREY SAINT DENIS Tres Girard 2017</v>
          </cell>
          <cell r="E5946" t="str">
            <v>EA</v>
          </cell>
          <cell r="F5946">
            <v>12</v>
          </cell>
          <cell r="G5946" t="str">
            <v>75 cl x 12</v>
          </cell>
          <cell r="H5946" t="str">
            <v>S</v>
          </cell>
          <cell r="I5946" t="str">
            <v>France</v>
          </cell>
          <cell r="J5946" t="str">
            <v>France</v>
          </cell>
          <cell r="K5946" t="str">
            <v>Burgundy</v>
          </cell>
          <cell r="L5946" t="str">
            <v>Still Red</v>
          </cell>
          <cell r="M5946" t="str">
            <v>Best</v>
          </cell>
          <cell r="N5946">
            <v>24.951599999999999</v>
          </cell>
          <cell r="O5946">
            <v>2.6718999999999999</v>
          </cell>
        </row>
        <row r="5947">
          <cell r="B5947">
            <v>72250</v>
          </cell>
          <cell r="C5947" t="str">
            <v>ORG MAGNIEN GEVREY 15 75X12</v>
          </cell>
          <cell r="D5947" t="str">
            <v>Gevrey Chambertin Domaine Michel Magnien 2015 (Cubitt House Only)</v>
          </cell>
          <cell r="E5947" t="str">
            <v>EA</v>
          </cell>
          <cell r="F5947">
            <v>12</v>
          </cell>
          <cell r="G5947" t="str">
            <v>75 cl x 12</v>
          </cell>
          <cell r="H5947" t="str">
            <v>S</v>
          </cell>
          <cell r="I5947" t="str">
            <v>France</v>
          </cell>
          <cell r="J5947" t="str">
            <v>France</v>
          </cell>
          <cell r="K5947" t="str">
            <v>Burgundy</v>
          </cell>
          <cell r="L5947" t="str">
            <v>Still Red</v>
          </cell>
          <cell r="M5947" t="str">
            <v>Best</v>
          </cell>
          <cell r="N5947">
            <v>22.829599999999999</v>
          </cell>
          <cell r="O5947">
            <v>2.6718999999999999</v>
          </cell>
        </row>
        <row r="5948">
          <cell r="B5948">
            <v>73995</v>
          </cell>
          <cell r="C5948" t="str">
            <v>ORG MAGNIEN MARSANNAY 17 75X12</v>
          </cell>
          <cell r="D5948" t="str">
            <v>Marsannay Mogottes Domaine Michel Magnien 2017</v>
          </cell>
          <cell r="E5948" t="str">
            <v>EA</v>
          </cell>
          <cell r="F5948">
            <v>12</v>
          </cell>
          <cell r="G5948" t="str">
            <v>75 cl x 12</v>
          </cell>
          <cell r="H5948" t="str">
            <v>U</v>
          </cell>
          <cell r="I5948" t="str">
            <v>France</v>
          </cell>
          <cell r="J5948" t="str">
            <v>France</v>
          </cell>
          <cell r="K5948" t="str">
            <v>Burgundy</v>
          </cell>
          <cell r="L5948" t="str">
            <v>Still Red</v>
          </cell>
          <cell r="M5948" t="str">
            <v>Best</v>
          </cell>
          <cell r="N5948">
            <v>15.1798</v>
          </cell>
          <cell r="O5948">
            <v>2.6718999999999999</v>
          </cell>
        </row>
        <row r="5949">
          <cell r="B5949">
            <v>72365</v>
          </cell>
          <cell r="C5949" t="str">
            <v>ORG MAGNIEN CTE NTS VIL14 75X6</v>
          </cell>
          <cell r="D5949" t="str">
            <v>Domaine Michel Magnien Cote de Nuits Villages Rouge 2014</v>
          </cell>
          <cell r="E5949" t="str">
            <v>EA</v>
          </cell>
          <cell r="F5949">
            <v>6</v>
          </cell>
          <cell r="G5949" t="str">
            <v>75 cl x 6</v>
          </cell>
          <cell r="H5949" t="str">
            <v>U</v>
          </cell>
          <cell r="I5949" t="str">
            <v>France</v>
          </cell>
          <cell r="J5949" t="str">
            <v>France</v>
          </cell>
          <cell r="K5949" t="str">
            <v>Burgundy</v>
          </cell>
          <cell r="L5949" t="str">
            <v>Still Red</v>
          </cell>
          <cell r="M5949" t="str">
            <v>Best</v>
          </cell>
          <cell r="N5949">
            <v>10.99</v>
          </cell>
          <cell r="O5949">
            <v>2.6718999999999999</v>
          </cell>
        </row>
        <row r="5950">
          <cell r="B5950">
            <v>41321</v>
          </cell>
          <cell r="C5950" t="str">
            <v>KOPP SPAT ROTER PORP 75X6</v>
          </cell>
          <cell r="D5950" t="str">
            <v>Kopp Spatburgunder Roter Porphyr Baden</v>
          </cell>
          <cell r="E5950" t="str">
            <v>EA</v>
          </cell>
          <cell r="F5950">
            <v>6</v>
          </cell>
          <cell r="G5950" t="str">
            <v>75 cl x 6</v>
          </cell>
          <cell r="H5950" t="str">
            <v>S</v>
          </cell>
          <cell r="I5950" t="str">
            <v>Germany</v>
          </cell>
          <cell r="J5950" t="str">
            <v>Germany</v>
          </cell>
          <cell r="K5950" t="str">
            <v>Baden</v>
          </cell>
          <cell r="L5950" t="str">
            <v>Still Red</v>
          </cell>
          <cell r="M5950" t="str">
            <v>Best</v>
          </cell>
          <cell r="N5950">
            <v>10.3588</v>
          </cell>
          <cell r="O5950">
            <v>2.6718999999999999</v>
          </cell>
        </row>
        <row r="5951">
          <cell r="B5951">
            <v>43409</v>
          </cell>
          <cell r="C5951" t="str">
            <v>KOPP SPATBURG BADEN 18 75X6</v>
          </cell>
          <cell r="D5951" t="str">
            <v>Kopp Spatburgunder Baden 2018</v>
          </cell>
          <cell r="E5951" t="str">
            <v>EA</v>
          </cell>
          <cell r="F5951">
            <v>6</v>
          </cell>
          <cell r="G5951" t="str">
            <v>75 cl x 6</v>
          </cell>
          <cell r="H5951" t="str">
            <v>S</v>
          </cell>
          <cell r="I5951" t="str">
            <v>Germany</v>
          </cell>
          <cell r="J5951" t="str">
            <v>Germany</v>
          </cell>
          <cell r="K5951" t="str">
            <v>Baden</v>
          </cell>
          <cell r="L5951" t="str">
            <v>Still Red</v>
          </cell>
          <cell r="M5951" t="str">
            <v>Better</v>
          </cell>
          <cell r="N5951">
            <v>6.2622999999999998</v>
          </cell>
          <cell r="O5951">
            <v>2.6718999999999999</v>
          </cell>
        </row>
        <row r="5952">
          <cell r="B5952">
            <v>74728</v>
          </cell>
          <cell r="C5952" t="str">
            <v>KOPP SPATBURG BADEN 17 75X6</v>
          </cell>
          <cell r="D5952" t="str">
            <v>Kopp Spatburgunder Baden 2017</v>
          </cell>
          <cell r="E5952" t="str">
            <v>EA</v>
          </cell>
          <cell r="F5952">
            <v>6</v>
          </cell>
          <cell r="G5952" t="str">
            <v>75 cl x 6</v>
          </cell>
          <cell r="H5952" t="str">
            <v>U</v>
          </cell>
          <cell r="I5952" t="str">
            <v>Germany</v>
          </cell>
          <cell r="J5952" t="str">
            <v>Germany</v>
          </cell>
          <cell r="K5952" t="str">
            <v>Baden</v>
          </cell>
          <cell r="L5952" t="str">
            <v>Still Red</v>
          </cell>
          <cell r="M5952" t="str">
            <v>Better</v>
          </cell>
          <cell r="N5952">
            <v>6.3841000000000001</v>
          </cell>
          <cell r="O5952">
            <v>2.6718999999999999</v>
          </cell>
        </row>
        <row r="5953">
          <cell r="B5953">
            <v>76249</v>
          </cell>
          <cell r="C5953" t="str">
            <v>KOPP WEISSBURG BADEN 75X6</v>
          </cell>
          <cell r="D5953" t="str">
            <v>Kopp Weissburgunder Baden</v>
          </cell>
          <cell r="E5953" t="str">
            <v>EA</v>
          </cell>
          <cell r="F5953">
            <v>6</v>
          </cell>
          <cell r="G5953" t="str">
            <v>75 cl x 6</v>
          </cell>
          <cell r="H5953" t="str">
            <v>S</v>
          </cell>
          <cell r="I5953" t="str">
            <v>Germany</v>
          </cell>
          <cell r="J5953" t="str">
            <v>Germany</v>
          </cell>
          <cell r="K5953" t="str">
            <v>Baden</v>
          </cell>
          <cell r="L5953" t="str">
            <v>Still White</v>
          </cell>
          <cell r="M5953" t="str">
            <v>Better</v>
          </cell>
          <cell r="N5953">
            <v>6.4114000000000004</v>
          </cell>
          <cell r="O5953">
            <v>2.6718999999999999</v>
          </cell>
        </row>
        <row r="5954">
          <cell r="B5954">
            <v>46727</v>
          </cell>
          <cell r="C5954" t="str">
            <v>LITMUS ORANGE BACCH22 12% 75X6</v>
          </cell>
          <cell r="D5954" t="str">
            <v>Litmus Orange Bacchus 2022 12%</v>
          </cell>
          <cell r="E5954" t="str">
            <v>EA</v>
          </cell>
          <cell r="F5954">
            <v>6</v>
          </cell>
          <cell r="G5954" t="str">
            <v>75 cl x 6</v>
          </cell>
          <cell r="H5954" t="str">
            <v>S</v>
          </cell>
          <cell r="I5954" t="str">
            <v>United Kingdom</v>
          </cell>
          <cell r="J5954" t="str">
            <v>England</v>
          </cell>
          <cell r="K5954" t="str">
            <v>England</v>
          </cell>
          <cell r="L5954" t="str">
            <v>Still White</v>
          </cell>
          <cell r="M5954" t="str">
            <v>Better</v>
          </cell>
          <cell r="N5954">
            <v>9.7025000000000006</v>
          </cell>
          <cell r="O5954">
            <v>2.6718999999999999</v>
          </cell>
        </row>
        <row r="5955">
          <cell r="B5955">
            <v>4147216</v>
          </cell>
          <cell r="C5955" t="str">
            <v>LITMUS WHITE PINOT 16 75X6</v>
          </cell>
          <cell r="D5955" t="str">
            <v>Litmus White Pinot 2016</v>
          </cell>
          <cell r="E5955" t="str">
            <v>EA</v>
          </cell>
          <cell r="F5955">
            <v>6</v>
          </cell>
          <cell r="G5955" t="str">
            <v>75 cl x 6</v>
          </cell>
          <cell r="H5955" t="str">
            <v>U</v>
          </cell>
          <cell r="I5955" t="str">
            <v>United Kingdom</v>
          </cell>
          <cell r="J5955" t="str">
            <v>England</v>
          </cell>
          <cell r="K5955" t="str">
            <v>England</v>
          </cell>
          <cell r="L5955" t="str">
            <v>Still White</v>
          </cell>
          <cell r="M5955" t="str">
            <v>Best</v>
          </cell>
          <cell r="N5955">
            <v>10.6214</v>
          </cell>
          <cell r="O5955">
            <v>2.6718999999999999</v>
          </cell>
        </row>
        <row r="5956">
          <cell r="B5956">
            <v>4147217</v>
          </cell>
          <cell r="C5956" t="str">
            <v>LITMUS WHITE PINOT 17 75X6</v>
          </cell>
          <cell r="D5956" t="str">
            <v>Litmus White Pinot 2017</v>
          </cell>
          <cell r="E5956" t="str">
            <v>EA</v>
          </cell>
          <cell r="F5956">
            <v>6</v>
          </cell>
          <cell r="G5956" t="str">
            <v>75 cl x 6</v>
          </cell>
          <cell r="H5956" t="str">
            <v>U</v>
          </cell>
          <cell r="I5956" t="str">
            <v>United Kingdom</v>
          </cell>
          <cell r="J5956" t="str">
            <v>England</v>
          </cell>
          <cell r="K5956" t="str">
            <v>England</v>
          </cell>
          <cell r="L5956" t="str">
            <v>Still White</v>
          </cell>
          <cell r="M5956" t="str">
            <v>Best</v>
          </cell>
          <cell r="N5956">
            <v>14.0068</v>
          </cell>
          <cell r="O5956">
            <v>2.6718999999999999</v>
          </cell>
        </row>
        <row r="5957">
          <cell r="B5957">
            <v>4147218</v>
          </cell>
          <cell r="C5957" t="str">
            <v>LITMUS WHITE PINOT 18 75X6</v>
          </cell>
          <cell r="D5957" t="str">
            <v>Litmus White Pinot 2018</v>
          </cell>
          <cell r="E5957" t="str">
            <v>EA</v>
          </cell>
          <cell r="F5957">
            <v>6</v>
          </cell>
          <cell r="G5957" t="str">
            <v>75 cl x 6</v>
          </cell>
          <cell r="H5957" t="str">
            <v>S</v>
          </cell>
          <cell r="I5957" t="str">
            <v>United Kingdom</v>
          </cell>
          <cell r="J5957" t="str">
            <v>England</v>
          </cell>
          <cell r="K5957" t="str">
            <v>England</v>
          </cell>
          <cell r="L5957" t="str">
            <v>Still White</v>
          </cell>
          <cell r="M5957" t="str">
            <v>Best</v>
          </cell>
          <cell r="N5957">
            <v>17.7241</v>
          </cell>
          <cell r="O5957">
            <v>2.6718999999999999</v>
          </cell>
        </row>
        <row r="5958">
          <cell r="B5958">
            <v>4267219</v>
          </cell>
          <cell r="C5958" t="str">
            <v>LITMUS ORANGE BACCHUS 19 75X6</v>
          </cell>
          <cell r="D5958" t="str">
            <v>Litmus Orange Bacchus 2019</v>
          </cell>
          <cell r="E5958" t="str">
            <v>EA</v>
          </cell>
          <cell r="F5958">
            <v>6</v>
          </cell>
          <cell r="G5958" t="str">
            <v>75 cl x 6</v>
          </cell>
          <cell r="H5958" t="str">
            <v>U</v>
          </cell>
          <cell r="I5958" t="str">
            <v>United Kingdom</v>
          </cell>
          <cell r="J5958" t="str">
            <v>England</v>
          </cell>
          <cell r="K5958" t="str">
            <v>England</v>
          </cell>
          <cell r="L5958" t="str">
            <v>Still White</v>
          </cell>
          <cell r="M5958" t="str">
            <v>Better</v>
          </cell>
          <cell r="N5958">
            <v>5.6214000000000004</v>
          </cell>
          <cell r="O5958">
            <v>2.3513000000000002</v>
          </cell>
        </row>
        <row r="5959">
          <cell r="B5959">
            <v>4267220</v>
          </cell>
          <cell r="C5959" t="str">
            <v>LITMUS ORANGE BACCHUS 20 75X6</v>
          </cell>
          <cell r="D5959" t="str">
            <v>Litmus Orange Bacchus 2020</v>
          </cell>
          <cell r="E5959" t="str">
            <v>EA</v>
          </cell>
          <cell r="F5959">
            <v>6</v>
          </cell>
          <cell r="G5959" t="str">
            <v>75 cl x 6</v>
          </cell>
          <cell r="H5959" t="str">
            <v>U</v>
          </cell>
          <cell r="I5959" t="str">
            <v>United Kingdom</v>
          </cell>
          <cell r="J5959" t="str">
            <v>England</v>
          </cell>
          <cell r="K5959" t="str">
            <v>England</v>
          </cell>
          <cell r="L5959" t="str">
            <v>Still White</v>
          </cell>
          <cell r="M5959" t="str">
            <v>Better</v>
          </cell>
          <cell r="N5959">
            <v>5.6167999999999996</v>
          </cell>
          <cell r="O5959">
            <v>2.3513000000000002</v>
          </cell>
        </row>
        <row r="5960">
          <cell r="B5960">
            <v>4267222</v>
          </cell>
          <cell r="C5960" t="str">
            <v>LITMUS ORANGE BACCHUS 75X6</v>
          </cell>
          <cell r="D5960" t="str">
            <v>Litmus Orange Bacchus 2022</v>
          </cell>
          <cell r="E5960" t="str">
            <v>EA</v>
          </cell>
          <cell r="F5960">
            <v>6</v>
          </cell>
          <cell r="G5960" t="str">
            <v>75 cl x 6</v>
          </cell>
          <cell r="H5960" t="str">
            <v>U</v>
          </cell>
          <cell r="I5960" t="str">
            <v>United Kingdom</v>
          </cell>
          <cell r="J5960" t="str">
            <v>England</v>
          </cell>
          <cell r="K5960" t="str">
            <v>England</v>
          </cell>
          <cell r="L5960" t="str">
            <v>Still White</v>
          </cell>
          <cell r="M5960" t="str">
            <v>Better</v>
          </cell>
          <cell r="N5960">
            <v>9.7024000000000008</v>
          </cell>
          <cell r="O5960">
            <v>2.3513000000000002</v>
          </cell>
        </row>
        <row r="5961">
          <cell r="B5961">
            <v>7506118</v>
          </cell>
          <cell r="C5961" t="str">
            <v>LITMUS RED PINOT NOIR 18 75X6</v>
          </cell>
          <cell r="D5961" t="str">
            <v>Litmus Red Pinot Noir 2018</v>
          </cell>
          <cell r="E5961" t="str">
            <v>EA</v>
          </cell>
          <cell r="F5961">
            <v>6</v>
          </cell>
          <cell r="G5961" t="str">
            <v>75 cl x 6</v>
          </cell>
          <cell r="H5961" t="str">
            <v>U</v>
          </cell>
          <cell r="I5961" t="str">
            <v>United Kingdom</v>
          </cell>
          <cell r="J5961" t="str">
            <v>England</v>
          </cell>
          <cell r="K5961" t="str">
            <v>England</v>
          </cell>
          <cell r="L5961" t="str">
            <v>Still Red</v>
          </cell>
          <cell r="M5961" t="str">
            <v>Best</v>
          </cell>
          <cell r="N5961">
            <v>12.5616</v>
          </cell>
          <cell r="O5961">
            <v>2.6718999999999999</v>
          </cell>
        </row>
        <row r="5962">
          <cell r="B5962">
            <v>7639114</v>
          </cell>
          <cell r="C5962" t="str">
            <v>LITMUS ELEMENT 20 14 75X6</v>
          </cell>
          <cell r="D5962" t="str">
            <v>Litmus Element 20 2014</v>
          </cell>
          <cell r="E5962" t="str">
            <v>EA</v>
          </cell>
          <cell r="F5962">
            <v>6</v>
          </cell>
          <cell r="G5962" t="str">
            <v>75 cl x 6</v>
          </cell>
          <cell r="H5962" t="str">
            <v>U</v>
          </cell>
          <cell r="I5962" t="str">
            <v>United Kingdom</v>
          </cell>
          <cell r="J5962" t="str">
            <v>England</v>
          </cell>
          <cell r="K5962" t="str">
            <v>England</v>
          </cell>
          <cell r="L5962" t="str">
            <v>Still White</v>
          </cell>
          <cell r="M5962" t="str">
            <v>Best</v>
          </cell>
          <cell r="N5962">
            <v>7.6714000000000002</v>
          </cell>
          <cell r="O5962">
            <v>2.6718999999999999</v>
          </cell>
        </row>
        <row r="5963">
          <cell r="B5963">
            <v>7639116</v>
          </cell>
          <cell r="C5963" t="str">
            <v>LITMUS ELEMENT 20 16 75X6</v>
          </cell>
          <cell r="D5963" t="str">
            <v>Litmus Element 20 2016</v>
          </cell>
          <cell r="E5963" t="str">
            <v>EA</v>
          </cell>
          <cell r="F5963">
            <v>6</v>
          </cell>
          <cell r="G5963" t="str">
            <v>75 cl x 6</v>
          </cell>
          <cell r="H5963" t="str">
            <v>U</v>
          </cell>
          <cell r="I5963" t="str">
            <v>United Kingdom</v>
          </cell>
          <cell r="J5963" t="str">
            <v>England</v>
          </cell>
          <cell r="K5963" t="str">
            <v>England</v>
          </cell>
          <cell r="L5963" t="str">
            <v>Still White</v>
          </cell>
          <cell r="M5963" t="str">
            <v>Best</v>
          </cell>
          <cell r="N5963">
            <v>9.1468000000000007</v>
          </cell>
          <cell r="O5963">
            <v>2.6718999999999999</v>
          </cell>
        </row>
        <row r="5964">
          <cell r="B5964">
            <v>7639119</v>
          </cell>
          <cell r="C5964" t="str">
            <v>LITMUS ELEMENT 20 19 75X6</v>
          </cell>
          <cell r="D5964" t="str">
            <v>Litmus Element 20 2019</v>
          </cell>
          <cell r="E5964" t="str">
            <v>EA</v>
          </cell>
          <cell r="F5964">
            <v>6</v>
          </cell>
          <cell r="G5964" t="str">
            <v>75 cl x 6</v>
          </cell>
          <cell r="H5964" t="str">
            <v>S</v>
          </cell>
          <cell r="I5964" t="str">
            <v>United Kingdom</v>
          </cell>
          <cell r="J5964" t="str">
            <v>England</v>
          </cell>
          <cell r="K5964" t="str">
            <v>England</v>
          </cell>
          <cell r="L5964" t="str">
            <v>Still White</v>
          </cell>
          <cell r="M5964" t="str">
            <v>Best</v>
          </cell>
          <cell r="N5964">
            <v>12.050800000000001</v>
          </cell>
          <cell r="O5964">
            <v>2.6718999999999999</v>
          </cell>
        </row>
        <row r="5965">
          <cell r="B5965">
            <v>72792</v>
          </cell>
          <cell r="C5965" t="str">
            <v>RIESLINGFREAK NO.6 2014 75X12</v>
          </cell>
          <cell r="D5965" t="str">
            <v>Rieslingfreak No.6 Clare Valley Aged Release Riesling 2014</v>
          </cell>
          <cell r="E5965" t="str">
            <v>EA</v>
          </cell>
          <cell r="F5965">
            <v>12</v>
          </cell>
          <cell r="G5965" t="str">
            <v>75 cl x 12</v>
          </cell>
          <cell r="H5965" t="str">
            <v>U</v>
          </cell>
          <cell r="I5965" t="str">
            <v>Australia</v>
          </cell>
          <cell r="J5965" t="str">
            <v>Australia</v>
          </cell>
          <cell r="K5965" t="str">
            <v>South Australia</v>
          </cell>
          <cell r="L5965" t="str">
            <v>Still White</v>
          </cell>
          <cell r="M5965" t="str">
            <v>Better</v>
          </cell>
          <cell r="N5965">
            <v>5.7167000000000003</v>
          </cell>
          <cell r="O5965">
            <v>2.6718999999999999</v>
          </cell>
        </row>
        <row r="5966">
          <cell r="B5966">
            <v>73171</v>
          </cell>
          <cell r="C5966" t="str">
            <v>RIESLINGFREAK NO.5 75X12</v>
          </cell>
          <cell r="D5966" t="str">
            <v>Rieslingfreak No.5 Clare Valley Riesling</v>
          </cell>
          <cell r="E5966" t="str">
            <v>EA</v>
          </cell>
          <cell r="F5966">
            <v>12</v>
          </cell>
          <cell r="G5966" t="str">
            <v>75 cl x 12</v>
          </cell>
          <cell r="H5966" t="str">
            <v>U</v>
          </cell>
          <cell r="I5966" t="str">
            <v>Australia</v>
          </cell>
          <cell r="J5966" t="str">
            <v>Australia</v>
          </cell>
          <cell r="K5966" t="str">
            <v>South Australia</v>
          </cell>
          <cell r="L5966" t="str">
            <v>Still White</v>
          </cell>
          <cell r="M5966" t="str">
            <v>Better</v>
          </cell>
          <cell r="N5966">
            <v>4.9888000000000003</v>
          </cell>
          <cell r="O5966">
            <v>2.1375000000000002</v>
          </cell>
        </row>
        <row r="5967">
          <cell r="B5967">
            <v>74479</v>
          </cell>
          <cell r="C5967" t="str">
            <v>RIESLINGFREAK NO.44 2020 75X12</v>
          </cell>
          <cell r="D5967" t="str">
            <v>Rieslingfreak No.44 Eden Valley Riesling 2020</v>
          </cell>
          <cell r="E5967" t="str">
            <v>EA</v>
          </cell>
          <cell r="F5967">
            <v>12</v>
          </cell>
          <cell r="G5967" t="str">
            <v>75 cl x 12</v>
          </cell>
          <cell r="H5967" t="str">
            <v>U</v>
          </cell>
          <cell r="I5967" t="str">
            <v>Australia</v>
          </cell>
          <cell r="J5967" t="str">
            <v>Australia</v>
          </cell>
          <cell r="K5967" t="str">
            <v>Australia</v>
          </cell>
          <cell r="L5967" t="str">
            <v>Still White</v>
          </cell>
          <cell r="M5967" t="str">
            <v>Better</v>
          </cell>
          <cell r="N5967">
            <v>4.0720999999999998</v>
          </cell>
          <cell r="O5967">
            <v>2.6718999999999999</v>
          </cell>
        </row>
        <row r="5968">
          <cell r="B5968">
            <v>75186</v>
          </cell>
          <cell r="C5968" t="str">
            <v>RIESLINGFREAK NO.44 75X12</v>
          </cell>
          <cell r="D5968" t="str">
            <v>Rieslingfreak No.44 Eden Valley Riesling</v>
          </cell>
          <cell r="E5968" t="str">
            <v>EA</v>
          </cell>
          <cell r="F5968">
            <v>12</v>
          </cell>
          <cell r="G5968" t="str">
            <v>75 cl x 12</v>
          </cell>
          <cell r="H5968" t="str">
            <v>U</v>
          </cell>
          <cell r="I5968" t="str">
            <v>Australia</v>
          </cell>
          <cell r="J5968" t="str">
            <v>Australia</v>
          </cell>
          <cell r="K5968" t="str">
            <v>Australia</v>
          </cell>
          <cell r="L5968" t="str">
            <v>Still White</v>
          </cell>
          <cell r="M5968" t="str">
            <v>Better</v>
          </cell>
          <cell r="N5968">
            <v>4.2248000000000001</v>
          </cell>
          <cell r="O5968">
            <v>2.6718999999999999</v>
          </cell>
        </row>
        <row r="5969">
          <cell r="B5969">
            <v>75302</v>
          </cell>
          <cell r="C5969" t="str">
            <v>RIESLINGFREAK NO.55 75X12</v>
          </cell>
          <cell r="D5969" t="str">
            <v>Rieslingfreak No.55 Clare Valley Off Dry Riesling</v>
          </cell>
          <cell r="E5969" t="str">
            <v>EA</v>
          </cell>
          <cell r="F5969">
            <v>12</v>
          </cell>
          <cell r="G5969" t="str">
            <v>75 cl x 12</v>
          </cell>
          <cell r="H5969" t="str">
            <v>U</v>
          </cell>
          <cell r="I5969" t="str">
            <v>Australia</v>
          </cell>
          <cell r="J5969" t="str">
            <v>Australia</v>
          </cell>
          <cell r="K5969" t="str">
            <v>Australia</v>
          </cell>
          <cell r="L5969" t="str">
            <v>Still White</v>
          </cell>
          <cell r="M5969" t="str">
            <v>Better</v>
          </cell>
          <cell r="N5969">
            <v>4.2248000000000001</v>
          </cell>
          <cell r="O5969">
            <v>2.1375000000000002</v>
          </cell>
        </row>
        <row r="5970">
          <cell r="B5970">
            <v>46571</v>
          </cell>
          <cell r="C5970" t="str">
            <v>RIESLINGFREAK N5 OFFDRY24 75X6</v>
          </cell>
          <cell r="D5970" t="str">
            <v>Rieslingfreak No.5 Clare Valley Off Dry Riesling 2024</v>
          </cell>
          <cell r="E5970" t="str">
            <v>EA</v>
          </cell>
          <cell r="F5970">
            <v>6</v>
          </cell>
          <cell r="G5970" t="str">
            <v>75 cl x 6</v>
          </cell>
          <cell r="H5970" t="str">
            <v>S</v>
          </cell>
          <cell r="I5970" t="str">
            <v>Australia</v>
          </cell>
          <cell r="J5970" t="str">
            <v>Australia</v>
          </cell>
          <cell r="K5970" t="str">
            <v>Australia</v>
          </cell>
          <cell r="L5970" t="str">
            <v>Still White</v>
          </cell>
          <cell r="M5970" t="str">
            <v>Good</v>
          </cell>
          <cell r="N5970">
            <v>6.2636000000000003</v>
          </cell>
          <cell r="O5970">
            <v>2.1589</v>
          </cell>
        </row>
        <row r="5971">
          <cell r="B5971">
            <v>46576</v>
          </cell>
          <cell r="C5971" t="str">
            <v>RIESLINGFREAK NO.33 23 75X6</v>
          </cell>
          <cell r="D5971" t="str">
            <v>Rieslingfreak No.33 Clare Valley Riesling 2023</v>
          </cell>
          <cell r="E5971" t="str">
            <v>EA</v>
          </cell>
          <cell r="F5971">
            <v>6</v>
          </cell>
          <cell r="G5971" t="str">
            <v>75 cl x 6</v>
          </cell>
          <cell r="H5971" t="str">
            <v>S</v>
          </cell>
          <cell r="I5971" t="str">
            <v>Australia</v>
          </cell>
          <cell r="J5971" t="str">
            <v>Australia</v>
          </cell>
          <cell r="K5971" t="str">
            <v>Australia</v>
          </cell>
          <cell r="L5971" t="str">
            <v>Still White</v>
          </cell>
          <cell r="M5971" t="str">
            <v>Good</v>
          </cell>
          <cell r="N5971">
            <v>4.1992000000000003</v>
          </cell>
          <cell r="O5971">
            <v>2.6718999999999999</v>
          </cell>
        </row>
        <row r="5972">
          <cell r="B5972">
            <v>42168</v>
          </cell>
          <cell r="C5972" t="str">
            <v>ORG LADY K ROSE 75X6</v>
          </cell>
          <cell r="D5972" t="str">
            <v>Lady K Organic Rose, Provence</v>
          </cell>
          <cell r="E5972" t="str">
            <v>EA</v>
          </cell>
          <cell r="F5972">
            <v>6</v>
          </cell>
          <cell r="G5972" t="str">
            <v>75 cl x 6</v>
          </cell>
          <cell r="H5972" t="str">
            <v>U</v>
          </cell>
          <cell r="I5972" t="str">
            <v>France</v>
          </cell>
          <cell r="J5972" t="str">
            <v>France</v>
          </cell>
          <cell r="K5972" t="str">
            <v>Provence</v>
          </cell>
          <cell r="L5972" t="str">
            <v>Still Rose</v>
          </cell>
          <cell r="M5972" t="str">
            <v>Better</v>
          </cell>
          <cell r="N5972">
            <v>9.2924000000000007</v>
          </cell>
          <cell r="O5972">
            <v>2.6718999999999999</v>
          </cell>
        </row>
        <row r="5973">
          <cell r="B5973">
            <v>4260021</v>
          </cell>
          <cell r="C5973" t="str">
            <v>LADY A ROSE 21 75X6</v>
          </cell>
          <cell r="D5973" t="str">
            <v>Lady A IGP Mediterranee Rose 2021 75cl</v>
          </cell>
          <cell r="E5973" t="str">
            <v>EA</v>
          </cell>
          <cell r="F5973">
            <v>6</v>
          </cell>
          <cell r="G5973" t="str">
            <v>75 cl x 6</v>
          </cell>
          <cell r="H5973" t="str">
            <v>U</v>
          </cell>
          <cell r="I5973" t="str">
            <v>France</v>
          </cell>
          <cell r="J5973" t="str">
            <v>France</v>
          </cell>
          <cell r="K5973" t="str">
            <v>Provence</v>
          </cell>
          <cell r="L5973" t="str">
            <v>Still White</v>
          </cell>
          <cell r="M5973" t="str">
            <v>Better</v>
          </cell>
          <cell r="N5973">
            <v>4.9766000000000004</v>
          </cell>
          <cell r="O5973">
            <v>2.6718999999999999</v>
          </cell>
        </row>
        <row r="5974">
          <cell r="B5974">
            <v>4260022</v>
          </cell>
          <cell r="C5974" t="str">
            <v>LADY A ROSE 22 75X6</v>
          </cell>
          <cell r="D5974" t="str">
            <v>Lady A IGP Mediterranee Rose 2022</v>
          </cell>
          <cell r="E5974" t="str">
            <v>EA</v>
          </cell>
          <cell r="F5974">
            <v>6</v>
          </cell>
          <cell r="G5974" t="str">
            <v>75 cl x 6</v>
          </cell>
          <cell r="H5974" t="str">
            <v>U</v>
          </cell>
          <cell r="I5974" t="str">
            <v>France</v>
          </cell>
          <cell r="J5974" t="str">
            <v>France</v>
          </cell>
          <cell r="K5974" t="str">
            <v>Provence</v>
          </cell>
          <cell r="L5974" t="str">
            <v>Still White</v>
          </cell>
          <cell r="M5974" t="str">
            <v>Better</v>
          </cell>
          <cell r="N5974">
            <v>4.9766000000000004</v>
          </cell>
          <cell r="O5974">
            <v>2.6718999999999999</v>
          </cell>
        </row>
        <row r="5975">
          <cell r="B5975">
            <v>7538620</v>
          </cell>
          <cell r="C5975" t="str">
            <v>ANNABELS LADY A ROSE 20 75X6</v>
          </cell>
          <cell r="D5975" t="str">
            <v>Annabels Rose by Lady A 2020</v>
          </cell>
          <cell r="E5975" t="str">
            <v>EA</v>
          </cell>
          <cell r="F5975">
            <v>6</v>
          </cell>
          <cell r="G5975" t="str">
            <v>75 cl x 6</v>
          </cell>
          <cell r="H5975" t="str">
            <v>U</v>
          </cell>
          <cell r="I5975" t="str">
            <v>France</v>
          </cell>
          <cell r="J5975" t="str">
            <v>France</v>
          </cell>
          <cell r="K5975" t="str">
            <v>Provence</v>
          </cell>
          <cell r="L5975" t="str">
            <v>Still Rose</v>
          </cell>
          <cell r="M5975" t="str">
            <v>Better</v>
          </cell>
          <cell r="N5975">
            <v>4.7474999999999996</v>
          </cell>
          <cell r="O5975">
            <v>2.6718999999999999</v>
          </cell>
        </row>
        <row r="5976">
          <cell r="B5976">
            <v>43152</v>
          </cell>
          <cell r="C5976" t="str">
            <v>FW LADY A ROSE 21 600X1</v>
          </cell>
          <cell r="D5976" t="str">
            <v>Lady A IGP Mediterranee Rose 2021</v>
          </cell>
          <cell r="E5976" t="str">
            <v>CS</v>
          </cell>
          <cell r="F5976">
            <v>1</v>
          </cell>
          <cell r="G5976" t="str">
            <v>6 lt x 1</v>
          </cell>
          <cell r="H5976" t="str">
            <v>U</v>
          </cell>
          <cell r="I5976" t="str">
            <v>France</v>
          </cell>
          <cell r="J5976" t="str">
            <v>France</v>
          </cell>
          <cell r="K5976" t="str">
            <v>Provence</v>
          </cell>
          <cell r="L5976" t="str">
            <v>Still Rose</v>
          </cell>
          <cell r="M5976" t="str">
            <v>Fine Wine</v>
          </cell>
          <cell r="N5976">
            <v>82.372500000000002</v>
          </cell>
          <cell r="O5976">
            <v>21.375</v>
          </cell>
        </row>
        <row r="5977">
          <cell r="B5977">
            <v>7538520</v>
          </cell>
          <cell r="C5977" t="str">
            <v>FW LADY A ROSE 20 600X1</v>
          </cell>
          <cell r="D5977" t="str">
            <v>Lady A IGP Mediterranee Rose 2020</v>
          </cell>
          <cell r="E5977" t="str">
            <v>CS</v>
          </cell>
          <cell r="F5977">
            <v>1</v>
          </cell>
          <cell r="G5977" t="str">
            <v>6 lt x 1</v>
          </cell>
          <cell r="H5977" t="str">
            <v>U</v>
          </cell>
          <cell r="I5977" t="str">
            <v>France</v>
          </cell>
          <cell r="J5977" t="str">
            <v>France</v>
          </cell>
          <cell r="K5977" t="str">
            <v>Provence</v>
          </cell>
          <cell r="L5977" t="str">
            <v>Still Rose</v>
          </cell>
          <cell r="M5977" t="str">
            <v>Fine Wine</v>
          </cell>
          <cell r="N5977">
            <v>77.514899999999997</v>
          </cell>
          <cell r="O5977">
            <v>21.375</v>
          </cell>
        </row>
        <row r="5978">
          <cell r="B5978">
            <v>4244017</v>
          </cell>
          <cell r="C5978" t="str">
            <v>LADY A ROSE 21 150X3 'Barcode'</v>
          </cell>
          <cell r="D5978" t="str">
            <v>Lady A IGP Mediterranee Rose 2021 'Barcode'</v>
          </cell>
          <cell r="E5978" t="str">
            <v>EA</v>
          </cell>
          <cell r="F5978">
            <v>3</v>
          </cell>
          <cell r="G5978" t="str">
            <v>150cl x 3</v>
          </cell>
          <cell r="H5978" t="str">
            <v>U</v>
          </cell>
          <cell r="I5978" t="str">
            <v>France</v>
          </cell>
          <cell r="J5978" t="str">
            <v>France</v>
          </cell>
          <cell r="K5978" t="str">
            <v>Provence</v>
          </cell>
          <cell r="L5978" t="str">
            <v>Still Rose</v>
          </cell>
          <cell r="M5978" t="str">
            <v>Better</v>
          </cell>
          <cell r="N5978">
            <v>12.074199999999999</v>
          </cell>
          <cell r="O5978">
            <v>5.3437999999999999</v>
          </cell>
        </row>
        <row r="5979">
          <cell r="B5979">
            <v>4244019</v>
          </cell>
          <cell r="C5979" t="str">
            <v>LADY A ROSE 19 150X3</v>
          </cell>
          <cell r="D5979" t="str">
            <v>Lady A IGP Mediterranee Rose 2019</v>
          </cell>
          <cell r="E5979" t="str">
            <v>EA</v>
          </cell>
          <cell r="F5979">
            <v>3</v>
          </cell>
          <cell r="G5979" t="str">
            <v>150cl x 3</v>
          </cell>
          <cell r="H5979" t="str">
            <v>U</v>
          </cell>
          <cell r="I5979" t="str">
            <v>France</v>
          </cell>
          <cell r="J5979" t="str">
            <v>France</v>
          </cell>
          <cell r="K5979" t="str">
            <v>Provence</v>
          </cell>
          <cell r="L5979" t="str">
            <v>Still Rose</v>
          </cell>
          <cell r="M5979" t="str">
            <v>Better</v>
          </cell>
          <cell r="N5979">
            <v>11.3027</v>
          </cell>
          <cell r="O5979">
            <v>5.3437999999999999</v>
          </cell>
        </row>
        <row r="5980">
          <cell r="B5980">
            <v>4244020</v>
          </cell>
          <cell r="C5980" t="str">
            <v>LADY A ROSE 20 150X3</v>
          </cell>
          <cell r="D5980" t="str">
            <v>Lady A IGP Mediterranee Rose 2020</v>
          </cell>
          <cell r="E5980" t="str">
            <v>EA</v>
          </cell>
          <cell r="F5980">
            <v>3</v>
          </cell>
          <cell r="G5980" t="str">
            <v>150cl x 3</v>
          </cell>
          <cell r="H5980" t="str">
            <v>U</v>
          </cell>
          <cell r="I5980" t="str">
            <v>France</v>
          </cell>
          <cell r="J5980" t="str">
            <v>France</v>
          </cell>
          <cell r="K5980" t="str">
            <v>Provence</v>
          </cell>
          <cell r="L5980" t="str">
            <v>Still Rose</v>
          </cell>
          <cell r="M5980" t="str">
            <v>Better</v>
          </cell>
          <cell r="N5980">
            <v>11.1835</v>
          </cell>
          <cell r="O5980">
            <v>5.3437999999999999</v>
          </cell>
        </row>
        <row r="5981">
          <cell r="B5981">
            <v>4244021</v>
          </cell>
          <cell r="C5981" t="str">
            <v>LADY A ROSE 21 150X3</v>
          </cell>
          <cell r="D5981" t="str">
            <v>Lady A IGP Mediterranee Rose 2021</v>
          </cell>
          <cell r="E5981" t="str">
            <v>EA</v>
          </cell>
          <cell r="F5981">
            <v>3</v>
          </cell>
          <cell r="G5981" t="str">
            <v>150cl x 3</v>
          </cell>
          <cell r="H5981" t="str">
            <v>U</v>
          </cell>
          <cell r="I5981" t="str">
            <v>France</v>
          </cell>
          <cell r="J5981" t="str">
            <v>France</v>
          </cell>
          <cell r="K5981" t="str">
            <v>Provence</v>
          </cell>
          <cell r="L5981" t="str">
            <v>Still Rose</v>
          </cell>
          <cell r="M5981" t="str">
            <v>Better</v>
          </cell>
          <cell r="N5981">
            <v>11.5677</v>
          </cell>
          <cell r="O5981">
            <v>5.3437999999999999</v>
          </cell>
        </row>
        <row r="5982">
          <cell r="B5982">
            <v>4244022</v>
          </cell>
          <cell r="C5982" t="str">
            <v>LADY A ROSE 22 150X3</v>
          </cell>
          <cell r="D5982" t="str">
            <v>Lady A IGP Mediterranee Rose 2022</v>
          </cell>
          <cell r="E5982" t="str">
            <v>EA</v>
          </cell>
          <cell r="F5982">
            <v>3</v>
          </cell>
          <cell r="G5982" t="str">
            <v>150cl x 3</v>
          </cell>
          <cell r="H5982" t="str">
            <v>U</v>
          </cell>
          <cell r="I5982" t="str">
            <v>France</v>
          </cell>
          <cell r="J5982" t="str">
            <v>France</v>
          </cell>
          <cell r="K5982" t="str">
            <v>Provence</v>
          </cell>
          <cell r="L5982" t="str">
            <v>Still Rose</v>
          </cell>
          <cell r="M5982" t="str">
            <v>Better</v>
          </cell>
          <cell r="N5982">
            <v>11.5677</v>
          </cell>
          <cell r="O5982">
            <v>5.3437999999999999</v>
          </cell>
        </row>
        <row r="5983">
          <cell r="B5983">
            <v>70799</v>
          </cell>
          <cell r="C5983" t="str">
            <v>E BLOCK SPY SAUV 75X6</v>
          </cell>
          <cell r="D5983" t="str">
            <v>E BLOCK Spy Valley Sauvignon Blanc, Marlborough</v>
          </cell>
          <cell r="E5983" t="str">
            <v>EA</v>
          </cell>
          <cell r="F5983">
            <v>6</v>
          </cell>
          <cell r="G5983" t="str">
            <v>75 cl x 6</v>
          </cell>
          <cell r="H5983" t="str">
            <v>S</v>
          </cell>
          <cell r="I5983" t="str">
            <v>New Zealand</v>
          </cell>
          <cell r="J5983" t="str">
            <v>New Zealand</v>
          </cell>
          <cell r="K5983" t="str">
            <v>Marlborough</v>
          </cell>
          <cell r="M5983" t="str">
            <v>Good</v>
          </cell>
          <cell r="N5983">
            <v>4.7427000000000001</v>
          </cell>
          <cell r="O5983">
            <v>2.6718999999999999</v>
          </cell>
        </row>
        <row r="5984">
          <cell r="B5984">
            <v>41769</v>
          </cell>
          <cell r="C5984" t="str">
            <v>BOSCARELLI MONTEPULC 18 75X6</v>
          </cell>
          <cell r="D5984" t="str">
            <v>Vino Nobile di Montepulciano Boscarelli 2018</v>
          </cell>
          <cell r="E5984" t="str">
            <v>EA</v>
          </cell>
          <cell r="F5984">
            <v>6</v>
          </cell>
          <cell r="G5984" t="str">
            <v>75 cl x 6</v>
          </cell>
          <cell r="H5984" t="str">
            <v>S</v>
          </cell>
          <cell r="I5984" t="str">
            <v>Italy</v>
          </cell>
          <cell r="J5984" t="str">
            <v>Italy</v>
          </cell>
          <cell r="K5984" t="str">
            <v>Toscana</v>
          </cell>
          <cell r="L5984" t="str">
            <v>Still Red</v>
          </cell>
          <cell r="M5984" t="str">
            <v>Best</v>
          </cell>
          <cell r="N5984">
            <v>9.8818999999999999</v>
          </cell>
          <cell r="O5984">
            <v>2.6718999999999999</v>
          </cell>
        </row>
        <row r="5985">
          <cell r="B5985">
            <v>42383</v>
          </cell>
          <cell r="C5985" t="str">
            <v>BOSCARELLI PRUG ROSSO21 75X6</v>
          </cell>
          <cell r="D5985" t="str">
            <v>Prugnolo Rosso di Montepulciano Boscarelli 2021</v>
          </cell>
          <cell r="E5985" t="str">
            <v>EA</v>
          </cell>
          <cell r="F5985">
            <v>6</v>
          </cell>
          <cell r="G5985" t="str">
            <v>75 cl x 6</v>
          </cell>
          <cell r="H5985" t="str">
            <v>S</v>
          </cell>
          <cell r="I5985" t="str">
            <v>Italy</v>
          </cell>
          <cell r="J5985" t="str">
            <v>Italy</v>
          </cell>
          <cell r="K5985" t="str">
            <v>Toscana</v>
          </cell>
          <cell r="L5985" t="str">
            <v>Still Red</v>
          </cell>
          <cell r="M5985" t="str">
            <v>Best</v>
          </cell>
          <cell r="N5985">
            <v>5.4520999999999997</v>
          </cell>
          <cell r="O5985">
            <v>2.6718999999999999</v>
          </cell>
        </row>
        <row r="5986">
          <cell r="B5986">
            <v>42384</v>
          </cell>
          <cell r="C5986" t="str">
            <v>BOSCARELLI RISERVA 17 75X6</v>
          </cell>
          <cell r="D5986" t="str">
            <v>Sotto Casa Vino Nobile di Montepulciano Riserva Boscarelli 2017</v>
          </cell>
          <cell r="E5986" t="str">
            <v>EA</v>
          </cell>
          <cell r="F5986">
            <v>6</v>
          </cell>
          <cell r="G5986" t="str">
            <v>75 cl x 6</v>
          </cell>
          <cell r="H5986" t="str">
            <v>U</v>
          </cell>
          <cell r="I5986" t="str">
            <v>Italy</v>
          </cell>
          <cell r="J5986" t="str">
            <v>Italy</v>
          </cell>
          <cell r="K5986" t="str">
            <v>Toscana</v>
          </cell>
          <cell r="L5986" t="str">
            <v>Still Red</v>
          </cell>
          <cell r="M5986" t="str">
            <v>Best</v>
          </cell>
          <cell r="N5986">
            <v>16.241599999999998</v>
          </cell>
          <cell r="O5986">
            <v>2.6718999999999999</v>
          </cell>
        </row>
        <row r="5987">
          <cell r="B5987">
            <v>44174</v>
          </cell>
          <cell r="C5987" t="str">
            <v>BOSCARELLI RISERVA 18 75X6</v>
          </cell>
          <cell r="D5987" t="str">
            <v>Sotto Casa Vino Nobile di Montepulciano Riserva Boscarelli 2018</v>
          </cell>
          <cell r="E5987" t="str">
            <v>EA</v>
          </cell>
          <cell r="F5987">
            <v>6</v>
          </cell>
          <cell r="G5987" t="str">
            <v>75 cl x 6</v>
          </cell>
          <cell r="H5987" t="str">
            <v>S</v>
          </cell>
          <cell r="I5987" t="str">
            <v>Italy</v>
          </cell>
          <cell r="J5987" t="str">
            <v>Italy</v>
          </cell>
          <cell r="K5987" t="str">
            <v>Toscana</v>
          </cell>
          <cell r="L5987" t="str">
            <v>Still Red</v>
          </cell>
          <cell r="M5987" t="str">
            <v>Best</v>
          </cell>
          <cell r="N5987">
            <v>16.241599999999998</v>
          </cell>
          <cell r="O5987">
            <v>2.6718999999999999</v>
          </cell>
        </row>
        <row r="5988">
          <cell r="B5988">
            <v>73754</v>
          </cell>
          <cell r="C5988" t="str">
            <v>BOSCARELLI RISERVA 14 75X6</v>
          </cell>
          <cell r="D5988" t="str">
            <v>Sotto Casa Vino Nobile di Montepulciano Riserva Boscarelli 2014</v>
          </cell>
          <cell r="E5988" t="str">
            <v>EA</v>
          </cell>
          <cell r="F5988">
            <v>6</v>
          </cell>
          <cell r="G5988" t="str">
            <v>75 cl x 6</v>
          </cell>
          <cell r="H5988" t="str">
            <v>U</v>
          </cell>
          <cell r="I5988" t="str">
            <v>Italy</v>
          </cell>
          <cell r="J5988" t="str">
            <v>Italy</v>
          </cell>
          <cell r="K5988" t="str">
            <v>Toscana</v>
          </cell>
          <cell r="L5988" t="str">
            <v>Still Red</v>
          </cell>
          <cell r="M5988" t="str">
            <v>Best</v>
          </cell>
          <cell r="N5988">
            <v>15.724399999999999</v>
          </cell>
          <cell r="O5988">
            <v>2.6718999999999999</v>
          </cell>
        </row>
        <row r="5989">
          <cell r="B5989">
            <v>73998</v>
          </cell>
          <cell r="C5989" t="str">
            <v>BOSCARELLI MONTEPULC 17 75X6</v>
          </cell>
          <cell r="D5989" t="str">
            <v>Vino Nobile di Montepulciano Boscarelli 2017</v>
          </cell>
          <cell r="E5989" t="str">
            <v>EA</v>
          </cell>
          <cell r="F5989">
            <v>6</v>
          </cell>
          <cell r="G5989" t="str">
            <v>75 cl x 6</v>
          </cell>
          <cell r="H5989" t="str">
            <v>U</v>
          </cell>
          <cell r="I5989" t="str">
            <v>Italy</v>
          </cell>
          <cell r="J5989" t="str">
            <v>Italy</v>
          </cell>
          <cell r="K5989" t="str">
            <v>Toscana</v>
          </cell>
          <cell r="L5989" t="str">
            <v>Still Red</v>
          </cell>
          <cell r="M5989" t="str">
            <v>Best</v>
          </cell>
          <cell r="N5989">
            <v>9.4034999999999993</v>
          </cell>
          <cell r="O5989">
            <v>2.6718999999999999</v>
          </cell>
        </row>
        <row r="5990">
          <cell r="B5990">
            <v>74127</v>
          </cell>
          <cell r="C5990" t="str">
            <v>BOSCARELLI PRUG ROSSO18 75X6</v>
          </cell>
          <cell r="D5990" t="str">
            <v>Prugnolo Rosso di Montepulciano Boscarelli 2018</v>
          </cell>
          <cell r="E5990" t="str">
            <v>EA</v>
          </cell>
          <cell r="F5990">
            <v>6</v>
          </cell>
          <cell r="G5990" t="str">
            <v>75 cl x 6</v>
          </cell>
          <cell r="H5990" t="str">
            <v>U</v>
          </cell>
          <cell r="I5990" t="str">
            <v>Italy</v>
          </cell>
          <cell r="J5990" t="str">
            <v>Italy</v>
          </cell>
          <cell r="K5990" t="str">
            <v>Toscana</v>
          </cell>
          <cell r="L5990" t="str">
            <v>Still Red</v>
          </cell>
          <cell r="M5990" t="str">
            <v>Best</v>
          </cell>
          <cell r="N5990">
            <v>5.2939999999999996</v>
          </cell>
          <cell r="O5990">
            <v>2.6718999999999999</v>
          </cell>
        </row>
        <row r="5991">
          <cell r="B5991">
            <v>75395</v>
          </cell>
          <cell r="C5991" t="str">
            <v>BOSCARELLI PRUG ROSSO19 75X6</v>
          </cell>
          <cell r="D5991" t="str">
            <v>Prugnolo Rosso di Montepulciano Boscarelli 2019</v>
          </cell>
          <cell r="E5991" t="str">
            <v>EA</v>
          </cell>
          <cell r="F5991">
            <v>6</v>
          </cell>
          <cell r="G5991" t="str">
            <v>75 cl x 6</v>
          </cell>
          <cell r="H5991" t="str">
            <v>U</v>
          </cell>
          <cell r="I5991" t="str">
            <v>Italy</v>
          </cell>
          <cell r="J5991" t="str">
            <v>Italy</v>
          </cell>
          <cell r="K5991" t="str">
            <v>Toscana</v>
          </cell>
          <cell r="L5991" t="str">
            <v>Still Red</v>
          </cell>
          <cell r="M5991" t="str">
            <v>Best</v>
          </cell>
          <cell r="N5991">
            <v>5.1252000000000004</v>
          </cell>
          <cell r="O5991">
            <v>2.6718999999999999</v>
          </cell>
        </row>
        <row r="5992">
          <cell r="B5992">
            <v>74275</v>
          </cell>
          <cell r="C5992" t="str">
            <v>STEPPING STONE ROSE 75X12</v>
          </cell>
          <cell r="D5992" t="str">
            <v>Denbies Stepping Stone Rosé, England</v>
          </cell>
          <cell r="E5992" t="str">
            <v>EA</v>
          </cell>
          <cell r="F5992">
            <v>12</v>
          </cell>
          <cell r="G5992" t="str">
            <v>75 cl x 12</v>
          </cell>
          <cell r="H5992" t="str">
            <v>U</v>
          </cell>
          <cell r="I5992" t="str">
            <v>United Kingdom</v>
          </cell>
          <cell r="J5992" t="str">
            <v>England</v>
          </cell>
          <cell r="K5992" t="str">
            <v>England</v>
          </cell>
          <cell r="L5992" t="str">
            <v>Still Rose</v>
          </cell>
          <cell r="M5992" t="str">
            <v>Good</v>
          </cell>
          <cell r="N5992">
            <v>4.2199</v>
          </cell>
          <cell r="O5992">
            <v>2.3513000000000002</v>
          </cell>
        </row>
        <row r="5993">
          <cell r="B5993">
            <v>35974</v>
          </cell>
          <cell r="C5993" t="str">
            <v>STEPPING STONE WHITE 75X6</v>
          </cell>
          <cell r="D5993" t="str">
            <v>Denbies Stepping Stone White, England</v>
          </cell>
          <cell r="E5993" t="str">
            <v>EA</v>
          </cell>
          <cell r="F5993">
            <v>6</v>
          </cell>
          <cell r="G5993" t="str">
            <v>75 cl x 6</v>
          </cell>
          <cell r="H5993" t="str">
            <v>U</v>
          </cell>
          <cell r="I5993" t="str">
            <v>United Kingdom</v>
          </cell>
          <cell r="J5993" t="str">
            <v>England</v>
          </cell>
          <cell r="K5993" t="str">
            <v>England</v>
          </cell>
          <cell r="L5993" t="str">
            <v>Still White</v>
          </cell>
          <cell r="M5993" t="str">
            <v>Good</v>
          </cell>
          <cell r="N5993">
            <v>4.3174999999999999</v>
          </cell>
          <cell r="O5993">
            <v>2.6718999999999999</v>
          </cell>
        </row>
        <row r="5994">
          <cell r="B5994">
            <v>43774</v>
          </cell>
          <cell r="C5994" t="str">
            <v>ROOTS WILHELM WEIL RIES 75X12</v>
          </cell>
          <cell r="D5994" t="str">
            <v>Roots by Wilhelm Weil Riesling, Rheinhessen</v>
          </cell>
          <cell r="E5994" t="str">
            <v>EA</v>
          </cell>
          <cell r="F5994">
            <v>12</v>
          </cell>
          <cell r="G5994" t="str">
            <v>75 cl x 12</v>
          </cell>
          <cell r="H5994" t="str">
            <v>S</v>
          </cell>
          <cell r="I5994" t="str">
            <v>Germany</v>
          </cell>
          <cell r="J5994" t="str">
            <v>Germany</v>
          </cell>
          <cell r="K5994" t="str">
            <v>Rheinhessen</v>
          </cell>
          <cell r="M5994" t="str">
            <v>Price Fighter</v>
          </cell>
          <cell r="N5994">
            <v>3.5619000000000001</v>
          </cell>
          <cell r="O5994">
            <v>2.2444000000000002</v>
          </cell>
        </row>
        <row r="5995">
          <cell r="B5995">
            <v>41667</v>
          </cell>
          <cell r="C5995" t="str">
            <v>WEIL KIE TUR RIES TROC 20 75X6</v>
          </cell>
          <cell r="D5995" t="str">
            <v>Robert Weil Kiedrich Turmberg Riesling Trocken 2020</v>
          </cell>
          <cell r="E5995" t="str">
            <v>EA</v>
          </cell>
          <cell r="F5995">
            <v>6</v>
          </cell>
          <cell r="G5995" t="str">
            <v>75 cl x 6</v>
          </cell>
          <cell r="H5995" t="str">
            <v>S</v>
          </cell>
          <cell r="I5995" t="str">
            <v>Germany</v>
          </cell>
          <cell r="J5995" t="str">
            <v>Germany</v>
          </cell>
          <cell r="K5995" t="str">
            <v>Rheingau</v>
          </cell>
          <cell r="L5995" t="str">
            <v>Still White</v>
          </cell>
          <cell r="M5995" t="str">
            <v>Better</v>
          </cell>
          <cell r="N5995">
            <v>15.8851</v>
          </cell>
          <cell r="O5995">
            <v>2.6718999999999999</v>
          </cell>
        </row>
        <row r="5996">
          <cell r="B5996">
            <v>41723</v>
          </cell>
          <cell r="C5996" t="str">
            <v>WEIL KIED KLOS TROC 20 75X6</v>
          </cell>
          <cell r="D5996" t="str">
            <v>Robert Weil Kiedrich Klosterberg Riesling Trocken 2020</v>
          </cell>
          <cell r="E5996" t="str">
            <v>EA</v>
          </cell>
          <cell r="F5996">
            <v>6</v>
          </cell>
          <cell r="G5996" t="str">
            <v>75 cl x 6</v>
          </cell>
          <cell r="H5996" t="str">
            <v>U</v>
          </cell>
          <cell r="I5996" t="str">
            <v>Germany</v>
          </cell>
          <cell r="J5996" t="str">
            <v>Germany</v>
          </cell>
          <cell r="K5996" t="str">
            <v>Rheingau</v>
          </cell>
          <cell r="L5996" t="str">
            <v>Still White</v>
          </cell>
          <cell r="M5996" t="str">
            <v>Fine Wine</v>
          </cell>
          <cell r="N5996">
            <v>13.045400000000001</v>
          </cell>
          <cell r="O5996">
            <v>2.6718999999999999</v>
          </cell>
        </row>
        <row r="5997">
          <cell r="B5997">
            <v>41726</v>
          </cell>
          <cell r="C5997" t="str">
            <v>WEIL KIED TURM AUS 20 75X6</v>
          </cell>
          <cell r="D5997" t="str">
            <v>Robert Weil Kiedrich Turmberg Riesling Auslese 2020</v>
          </cell>
          <cell r="E5997" t="str">
            <v>EA</v>
          </cell>
          <cell r="F5997">
            <v>6</v>
          </cell>
          <cell r="G5997" t="str">
            <v>75 cl x 6</v>
          </cell>
          <cell r="H5997" t="str">
            <v>U</v>
          </cell>
          <cell r="I5997" t="str">
            <v>Germany</v>
          </cell>
          <cell r="J5997" t="str">
            <v>Germany</v>
          </cell>
          <cell r="K5997" t="str">
            <v>Rheingau</v>
          </cell>
          <cell r="L5997" t="str">
            <v>Still White</v>
          </cell>
          <cell r="M5997" t="str">
            <v>Fine Wine</v>
          </cell>
          <cell r="N5997">
            <v>41.009700000000002</v>
          </cell>
          <cell r="O5997">
            <v>2.6718999999999999</v>
          </cell>
        </row>
        <row r="5998">
          <cell r="B5998">
            <v>41727</v>
          </cell>
          <cell r="C5998" t="str">
            <v>WEIL KIED GRAF SPAT 20 75X6</v>
          </cell>
          <cell r="D5998" t="str">
            <v>Robert Weil Kiedrich Gräfenberg Riesling Spatlese 2020</v>
          </cell>
          <cell r="E5998" t="str">
            <v>EA</v>
          </cell>
          <cell r="F5998">
            <v>6</v>
          </cell>
          <cell r="G5998" t="str">
            <v>75 cl x 6</v>
          </cell>
          <cell r="H5998" t="str">
            <v>U</v>
          </cell>
          <cell r="I5998" t="str">
            <v>Germany</v>
          </cell>
          <cell r="J5998" t="str">
            <v>Germany</v>
          </cell>
          <cell r="K5998" t="str">
            <v>Rheingau</v>
          </cell>
          <cell r="L5998" t="str">
            <v>Still White</v>
          </cell>
          <cell r="M5998" t="str">
            <v>Fine Wine</v>
          </cell>
          <cell r="N5998">
            <v>21.205200000000001</v>
          </cell>
          <cell r="O5998">
            <v>2.6718999999999999</v>
          </cell>
        </row>
        <row r="5999">
          <cell r="B5999">
            <v>42386</v>
          </cell>
          <cell r="C5999" t="str">
            <v>FW WEIL KIED GRF RIE GG20 75X6</v>
          </cell>
          <cell r="D5999" t="str">
            <v>Robert Weil Kiedrich Gräfenberg Riesling Trocken GG 2020</v>
          </cell>
          <cell r="E5999" t="str">
            <v>EA</v>
          </cell>
          <cell r="F5999">
            <v>6</v>
          </cell>
          <cell r="G5999" t="str">
            <v>75 cl x 6</v>
          </cell>
          <cell r="H5999" t="str">
            <v>U</v>
          </cell>
          <cell r="I5999" t="str">
            <v>Germany</v>
          </cell>
          <cell r="J5999" t="str">
            <v>Germany</v>
          </cell>
          <cell r="K5999" t="str">
            <v>Rheingau</v>
          </cell>
          <cell r="L5999" t="str">
            <v>Still White</v>
          </cell>
          <cell r="M5999" t="str">
            <v>Fine Wine</v>
          </cell>
          <cell r="N5999">
            <v>25.402699999999999</v>
          </cell>
          <cell r="O5999">
            <v>2.6718999999999999</v>
          </cell>
        </row>
        <row r="6000">
          <cell r="B6000">
            <v>45410</v>
          </cell>
          <cell r="C6000" t="str">
            <v>FW WEIL KI KIED GG GG 21 75X6</v>
          </cell>
          <cell r="D6000" t="str">
            <v>FW WEIL KI KIED KIED GG GG 21 75X6</v>
          </cell>
          <cell r="E6000" t="str">
            <v>EA</v>
          </cell>
          <cell r="F6000">
            <v>6</v>
          </cell>
          <cell r="G6000" t="str">
            <v>75 cl x 6</v>
          </cell>
          <cell r="H6000" t="str">
            <v>S</v>
          </cell>
          <cell r="I6000" t="str">
            <v>Germany</v>
          </cell>
          <cell r="J6000" t="str">
            <v>Germany</v>
          </cell>
          <cell r="K6000" t="str">
            <v>Rheingau</v>
          </cell>
          <cell r="L6000" t="str">
            <v>Still White</v>
          </cell>
          <cell r="M6000" t="str">
            <v>Fine Wine</v>
          </cell>
          <cell r="N6000">
            <v>25.402699999999999</v>
          </cell>
          <cell r="O6000">
            <v>2.6718999999999999</v>
          </cell>
        </row>
        <row r="6001">
          <cell r="B6001">
            <v>45432</v>
          </cell>
          <cell r="C6001" t="str">
            <v>FW WEIL KIED GRAF SPAT 21 75X6</v>
          </cell>
          <cell r="D6001" t="str">
            <v>Robert Weil Kiedrich Gräfenberg Riesling Spatlese 2021</v>
          </cell>
          <cell r="E6001" t="str">
            <v>EA</v>
          </cell>
          <cell r="F6001">
            <v>6</v>
          </cell>
          <cell r="G6001" t="str">
            <v>75 cl x 6</v>
          </cell>
          <cell r="H6001" t="str">
            <v>S</v>
          </cell>
          <cell r="I6001" t="str">
            <v>Germany</v>
          </cell>
          <cell r="J6001" t="str">
            <v>Germany</v>
          </cell>
          <cell r="K6001" t="str">
            <v>Rheingau</v>
          </cell>
          <cell r="L6001" t="str">
            <v>Still White</v>
          </cell>
          <cell r="M6001" t="str">
            <v>Fine Wine</v>
          </cell>
          <cell r="N6001">
            <v>23.648299999999999</v>
          </cell>
          <cell r="O6001">
            <v>2.6718999999999999</v>
          </cell>
        </row>
        <row r="6002">
          <cell r="B6002">
            <v>74477</v>
          </cell>
          <cell r="C6002" t="str">
            <v>FW WEIL KIED GRF RIE GG19 75X6</v>
          </cell>
          <cell r="D6002" t="str">
            <v>Robert Weil Kiedrich Gräfenberg Riesling Trocken GG 2019</v>
          </cell>
          <cell r="E6002" t="str">
            <v>EA</v>
          </cell>
          <cell r="F6002">
            <v>6</v>
          </cell>
          <cell r="G6002" t="str">
            <v>75 cl x 6</v>
          </cell>
          <cell r="H6002" t="str">
            <v>U</v>
          </cell>
          <cell r="I6002" t="str">
            <v>Germany</v>
          </cell>
          <cell r="J6002" t="str">
            <v>Germany</v>
          </cell>
          <cell r="K6002" t="str">
            <v>Rheingau</v>
          </cell>
          <cell r="L6002" t="str">
            <v>Still White</v>
          </cell>
          <cell r="M6002" t="str">
            <v>Best</v>
          </cell>
          <cell r="N6002">
            <v>22.905100000000001</v>
          </cell>
          <cell r="O6002">
            <v>2.6718999999999999</v>
          </cell>
        </row>
        <row r="6003">
          <cell r="B6003">
            <v>74645</v>
          </cell>
          <cell r="C6003" t="str">
            <v>WEIL KIE TUR RIES TROC 19 75X6</v>
          </cell>
          <cell r="D6003" t="str">
            <v>Robert Weil Kiedrich Turmberg Riesling Trocken 2019</v>
          </cell>
          <cell r="E6003" t="str">
            <v>EA</v>
          </cell>
          <cell r="F6003">
            <v>6</v>
          </cell>
          <cell r="G6003" t="str">
            <v>75 cl x 6</v>
          </cell>
          <cell r="H6003" t="str">
            <v>U</v>
          </cell>
          <cell r="I6003" t="str">
            <v>Germany</v>
          </cell>
          <cell r="J6003" t="str">
            <v>Germany</v>
          </cell>
          <cell r="K6003" t="str">
            <v>Rheingau</v>
          </cell>
          <cell r="L6003" t="str">
            <v>Still White</v>
          </cell>
          <cell r="M6003" t="str">
            <v>Better</v>
          </cell>
          <cell r="N6003">
            <v>13.4893</v>
          </cell>
          <cell r="O6003">
            <v>2.6718999999999999</v>
          </cell>
        </row>
        <row r="6004">
          <cell r="B6004">
            <v>7228017</v>
          </cell>
          <cell r="C6004" t="str">
            <v>WEIL RIESLING KABINETT 17 75X6</v>
          </cell>
          <cell r="D6004" t="str">
            <v>Robert Weil Rheingau Riesling Kabinett 2017</v>
          </cell>
          <cell r="E6004" t="str">
            <v>EA</v>
          </cell>
          <cell r="F6004">
            <v>6</v>
          </cell>
          <cell r="G6004" t="str">
            <v>75 cl x 6</v>
          </cell>
          <cell r="H6004" t="str">
            <v>U</v>
          </cell>
          <cell r="I6004" t="str">
            <v>Germany</v>
          </cell>
          <cell r="J6004" t="str">
            <v>Germany</v>
          </cell>
          <cell r="K6004" t="str">
            <v>Rheingau</v>
          </cell>
          <cell r="L6004" t="str">
            <v>Still White</v>
          </cell>
          <cell r="M6004" t="str">
            <v>Better</v>
          </cell>
          <cell r="N6004">
            <v>10.4465</v>
          </cell>
          <cell r="O6004">
            <v>2.0306000000000002</v>
          </cell>
        </row>
        <row r="6005">
          <cell r="B6005">
            <v>7228020</v>
          </cell>
          <cell r="C6005" t="str">
            <v>WEIL RIESLING KABINETT 20 75X6</v>
          </cell>
          <cell r="D6005" t="str">
            <v>Robert Weil Rheingau Riesling Kabinett 2020</v>
          </cell>
          <cell r="E6005" t="str">
            <v>EA</v>
          </cell>
          <cell r="F6005">
            <v>6</v>
          </cell>
          <cell r="G6005" t="str">
            <v>75 cl x 6</v>
          </cell>
          <cell r="H6005" t="str">
            <v>S</v>
          </cell>
          <cell r="I6005" t="str">
            <v>Germany</v>
          </cell>
          <cell r="J6005" t="str">
            <v>Germany</v>
          </cell>
          <cell r="K6005" t="str">
            <v>Rheingau</v>
          </cell>
          <cell r="L6005" t="str">
            <v>Still White</v>
          </cell>
          <cell r="M6005" t="str">
            <v>Better</v>
          </cell>
          <cell r="N6005">
            <v>11.1044</v>
          </cell>
          <cell r="O6005">
            <v>2.0306000000000002</v>
          </cell>
        </row>
        <row r="6006">
          <cell r="B6006">
            <v>7593219</v>
          </cell>
          <cell r="C6006" t="str">
            <v>WEIL KIED RIES TROCK 19 75X6</v>
          </cell>
          <cell r="D6006" t="str">
            <v>Robert Weil Kiedricher Riesling Trocken 2019</v>
          </cell>
          <cell r="E6006" t="str">
            <v>EA</v>
          </cell>
          <cell r="F6006">
            <v>6</v>
          </cell>
          <cell r="G6006" t="str">
            <v>75 cl x 6</v>
          </cell>
          <cell r="H6006" t="str">
            <v>U</v>
          </cell>
          <cell r="I6006" t="str">
            <v>Germany</v>
          </cell>
          <cell r="J6006" t="str">
            <v>Germany</v>
          </cell>
          <cell r="K6006" t="str">
            <v>Rheingau</v>
          </cell>
          <cell r="L6006" t="str">
            <v>Still White</v>
          </cell>
          <cell r="M6006" t="str">
            <v>Better</v>
          </cell>
          <cell r="N6006">
            <v>9.3534000000000006</v>
          </cell>
          <cell r="O6006">
            <v>2.6718999999999999</v>
          </cell>
        </row>
        <row r="6007">
          <cell r="B6007">
            <v>7593220</v>
          </cell>
          <cell r="C6007" t="str">
            <v>WEIL KIED RIES TROCK 20 75X6</v>
          </cell>
          <cell r="D6007" t="str">
            <v>Robert Weil Kiedricher Riesling Trocken 2020</v>
          </cell>
          <cell r="E6007" t="str">
            <v>EA</v>
          </cell>
          <cell r="F6007">
            <v>6</v>
          </cell>
          <cell r="G6007" t="str">
            <v>75 cl x 6</v>
          </cell>
          <cell r="H6007" t="str">
            <v>U</v>
          </cell>
          <cell r="I6007" t="str">
            <v>Germany</v>
          </cell>
          <cell r="J6007" t="str">
            <v>Germany</v>
          </cell>
          <cell r="K6007" t="str">
            <v>Rheingau</v>
          </cell>
          <cell r="L6007" t="str">
            <v>Still White</v>
          </cell>
          <cell r="M6007" t="str">
            <v>Better</v>
          </cell>
          <cell r="N6007">
            <v>9.4755000000000003</v>
          </cell>
          <cell r="O6007">
            <v>2.6718999999999999</v>
          </cell>
        </row>
        <row r="6008">
          <cell r="B6008">
            <v>7593221</v>
          </cell>
          <cell r="C6008" t="str">
            <v>WEIL KIED RIES TROCK 21 75X6</v>
          </cell>
          <cell r="D6008" t="str">
            <v>Robert Weil Kiedricher Riesling Trocken 2021</v>
          </cell>
          <cell r="E6008" t="str">
            <v>EA</v>
          </cell>
          <cell r="F6008">
            <v>6</v>
          </cell>
          <cell r="G6008" t="str">
            <v>75 cl x 6</v>
          </cell>
          <cell r="H6008" t="str">
            <v>S</v>
          </cell>
          <cell r="I6008" t="str">
            <v>Germany</v>
          </cell>
          <cell r="J6008" t="str">
            <v>Germany</v>
          </cell>
          <cell r="K6008" t="str">
            <v>Rheingau</v>
          </cell>
          <cell r="L6008" t="str">
            <v>Still White</v>
          </cell>
          <cell r="M6008" t="str">
            <v>Better</v>
          </cell>
          <cell r="N6008">
            <v>11.1044</v>
          </cell>
          <cell r="O6008">
            <v>2.6718999999999999</v>
          </cell>
        </row>
        <row r="6009">
          <cell r="B6009">
            <v>7593320</v>
          </cell>
          <cell r="C6009" t="str">
            <v>WEIL RIESLING TROCKEN 20 75X6</v>
          </cell>
          <cell r="D6009" t="str">
            <v>Robert Weil Rheingau Riesling Trocken 2020</v>
          </cell>
          <cell r="E6009" t="str">
            <v>EA</v>
          </cell>
          <cell r="F6009">
            <v>6</v>
          </cell>
          <cell r="G6009" t="str">
            <v>75 cl x 6</v>
          </cell>
          <cell r="H6009" t="str">
            <v>U</v>
          </cell>
          <cell r="I6009" t="str">
            <v>Germany</v>
          </cell>
          <cell r="J6009" t="str">
            <v>Germany</v>
          </cell>
          <cell r="K6009" t="str">
            <v>Rheingau</v>
          </cell>
          <cell r="L6009" t="str">
            <v>Still White</v>
          </cell>
          <cell r="M6009" t="str">
            <v>Better</v>
          </cell>
          <cell r="N6009">
            <v>8.4454999999999991</v>
          </cell>
          <cell r="O6009">
            <v>2.6718999999999999</v>
          </cell>
        </row>
        <row r="6010">
          <cell r="B6010">
            <v>7593322</v>
          </cell>
          <cell r="C6010" t="str">
            <v>WEIL RIESLING TROCKEN 22 75X6</v>
          </cell>
          <cell r="D6010" t="str">
            <v>Robert Weil Rheingau Riesling Trocken 2022</v>
          </cell>
          <cell r="E6010" t="str">
            <v>EA</v>
          </cell>
          <cell r="F6010">
            <v>6</v>
          </cell>
          <cell r="G6010" t="str">
            <v>75 cl x 6</v>
          </cell>
          <cell r="H6010" t="str">
            <v>S</v>
          </cell>
          <cell r="I6010" t="str">
            <v>Germany</v>
          </cell>
          <cell r="J6010" t="str">
            <v>Germany</v>
          </cell>
          <cell r="K6010" t="str">
            <v>Rheingau</v>
          </cell>
          <cell r="L6010" t="str">
            <v>Still White</v>
          </cell>
          <cell r="M6010" t="str">
            <v>Better</v>
          </cell>
          <cell r="N6010">
            <v>8.9114000000000004</v>
          </cell>
          <cell r="O6010">
            <v>2.6718999999999999</v>
          </cell>
        </row>
        <row r="6011">
          <cell r="B6011">
            <v>43360</v>
          </cell>
          <cell r="C6011" t="str">
            <v>FW WEIL MONTE VACANO 19 75X1</v>
          </cell>
          <cell r="D6011" t="str">
            <v>Robert Weil Monte Vacano Riesling Trocken 2019 75cl</v>
          </cell>
          <cell r="E6011" t="str">
            <v>CS</v>
          </cell>
          <cell r="F6011">
            <v>1</v>
          </cell>
          <cell r="G6011" t="str">
            <v>75 cl x 1</v>
          </cell>
          <cell r="H6011" t="str">
            <v>U</v>
          </cell>
          <cell r="I6011" t="str">
            <v>Germany</v>
          </cell>
          <cell r="J6011" t="str">
            <v>Germany</v>
          </cell>
          <cell r="K6011" t="str">
            <v>Rheingau</v>
          </cell>
          <cell r="L6011" t="str">
            <v>Still White</v>
          </cell>
          <cell r="M6011" t="str">
            <v>Fine Wine</v>
          </cell>
          <cell r="N6011">
            <v>84.610299999999995</v>
          </cell>
          <cell r="O6011">
            <v>2.6718999999999999</v>
          </cell>
        </row>
        <row r="6012">
          <cell r="B6012">
            <v>45380</v>
          </cell>
          <cell r="C6012" t="str">
            <v>FW WEIL MONTE VACANO 21 75X1</v>
          </cell>
          <cell r="D6012" t="str">
            <v>Robert Weil Monte Vacano Riesling Trocken 2021</v>
          </cell>
          <cell r="E6012" t="str">
            <v>CS</v>
          </cell>
          <cell r="F6012">
            <v>1</v>
          </cell>
          <cell r="G6012" t="str">
            <v>75 cl x 1</v>
          </cell>
          <cell r="H6012" t="str">
            <v>S</v>
          </cell>
          <cell r="I6012" t="str">
            <v>Germany</v>
          </cell>
          <cell r="J6012" t="str">
            <v>Germany</v>
          </cell>
          <cell r="K6012" t="str">
            <v>Rheingau</v>
          </cell>
          <cell r="L6012" t="str">
            <v>Still White</v>
          </cell>
          <cell r="M6012" t="str">
            <v>Fine Wine</v>
          </cell>
          <cell r="N6012">
            <v>97.9328</v>
          </cell>
          <cell r="O6012">
            <v>2.6718999999999999</v>
          </cell>
        </row>
        <row r="6013">
          <cell r="B6013">
            <v>45762</v>
          </cell>
          <cell r="C6013" t="str">
            <v>WEIL KIED GRAF BEEREN 22 75X1</v>
          </cell>
          <cell r="D6013" t="str">
            <v>Robert Weil Kiedrich Gräfenberg Riesling Beerensaslese 2022, Rheingau</v>
          </cell>
          <cell r="E6013" t="str">
            <v>CS</v>
          </cell>
          <cell r="F6013">
            <v>1</v>
          </cell>
          <cell r="G6013" t="str">
            <v>75 cl x 1</v>
          </cell>
          <cell r="H6013" t="str">
            <v>S</v>
          </cell>
          <cell r="I6013" t="str">
            <v>Germany</v>
          </cell>
          <cell r="J6013" t="str">
            <v>Germany</v>
          </cell>
          <cell r="K6013" t="str">
            <v>Rheingau</v>
          </cell>
          <cell r="L6013" t="str">
            <v>Still White</v>
          </cell>
          <cell r="M6013" t="str">
            <v>Best</v>
          </cell>
          <cell r="N6013">
            <v>93.656099999999995</v>
          </cell>
          <cell r="O6013">
            <v>8.9171999999999993</v>
          </cell>
        </row>
        <row r="6014">
          <cell r="B6014">
            <v>41728</v>
          </cell>
          <cell r="C6014" t="str">
            <v>WEIL KIED TURM AUS 20 37.5X6</v>
          </cell>
          <cell r="D6014" t="str">
            <v>Robert Weil Kiedrich Turmberg Riesling Auslese 2020</v>
          </cell>
          <cell r="E6014" t="str">
            <v>EA</v>
          </cell>
          <cell r="F6014">
            <v>6</v>
          </cell>
          <cell r="G6014" t="str">
            <v>37.5 cl x 6</v>
          </cell>
          <cell r="H6014" t="str">
            <v>U</v>
          </cell>
          <cell r="I6014" t="str">
            <v>Germany</v>
          </cell>
          <cell r="J6014" t="str">
            <v>Germany</v>
          </cell>
          <cell r="K6014" t="str">
            <v>Rheingau</v>
          </cell>
          <cell r="L6014" t="str">
            <v>Still White</v>
          </cell>
          <cell r="M6014" t="str">
            <v>Fine Wine</v>
          </cell>
          <cell r="N6014">
            <v>19.886800000000001</v>
          </cell>
          <cell r="O6014">
            <v>1.3359000000000001</v>
          </cell>
        </row>
        <row r="6015">
          <cell r="B6015">
            <v>45559</v>
          </cell>
          <cell r="C6015" t="str">
            <v>FW WEIL KIED TURM AUS22 37.5X6</v>
          </cell>
          <cell r="D6015" t="str">
            <v>Robert Weil Kiedrich Turmberg Riesling Auslese 2022</v>
          </cell>
          <cell r="E6015" t="str">
            <v>EA</v>
          </cell>
          <cell r="F6015">
            <v>6</v>
          </cell>
          <cell r="G6015" t="str">
            <v>37.5 cl x 6</v>
          </cell>
          <cell r="H6015" t="str">
            <v>S</v>
          </cell>
          <cell r="I6015" t="str">
            <v>Germany</v>
          </cell>
          <cell r="J6015" t="str">
            <v>Germany</v>
          </cell>
          <cell r="K6015" t="str">
            <v>Rheingau</v>
          </cell>
          <cell r="L6015" t="str">
            <v>Still White</v>
          </cell>
          <cell r="M6015" t="str">
            <v>Fine Wine</v>
          </cell>
          <cell r="N6015">
            <v>26.213999999999999</v>
          </cell>
          <cell r="O6015">
            <v>1.3359000000000001</v>
          </cell>
        </row>
        <row r="6016">
          <cell r="B6016">
            <v>72869</v>
          </cell>
          <cell r="C6016" t="str">
            <v>FW R WEIL KI GRAF TROC17 150X2</v>
          </cell>
          <cell r="D6016" t="str">
            <v>Robert Weil Kiedrich Gräfenberg Riesling Trocken 2017</v>
          </cell>
          <cell r="E6016" t="str">
            <v>EA</v>
          </cell>
          <cell r="F6016">
            <v>2</v>
          </cell>
          <cell r="G6016" t="str">
            <v>150 cl x 2</v>
          </cell>
          <cell r="H6016" t="str">
            <v>U</v>
          </cell>
          <cell r="I6016" t="str">
            <v>Germany</v>
          </cell>
          <cell r="J6016" t="str">
            <v>Germany</v>
          </cell>
          <cell r="K6016" t="str">
            <v>Rheingau</v>
          </cell>
          <cell r="L6016" t="str">
            <v>Still White</v>
          </cell>
          <cell r="M6016" t="str">
            <v>Fine Wine</v>
          </cell>
          <cell r="N6016">
            <v>49.183300000000003</v>
          </cell>
          <cell r="O6016">
            <v>5.3437999999999999</v>
          </cell>
        </row>
        <row r="6017">
          <cell r="B6017">
            <v>42503</v>
          </cell>
          <cell r="C6017" t="str">
            <v>BEAUPERE JULNAS 3 VER 75X12</v>
          </cell>
          <cell r="D6017" t="str">
            <v>David-Beaupere Julienas Les Trois Verres 2020</v>
          </cell>
          <cell r="E6017" t="str">
            <v>EA</v>
          </cell>
          <cell r="F6017">
            <v>12</v>
          </cell>
          <cell r="G6017" t="str">
            <v>75 cl x 12</v>
          </cell>
          <cell r="H6017" t="str">
            <v>S</v>
          </cell>
          <cell r="I6017" t="str">
            <v>France</v>
          </cell>
          <cell r="J6017" t="str">
            <v>France</v>
          </cell>
          <cell r="K6017" t="str">
            <v>Burgundy</v>
          </cell>
          <cell r="L6017" t="str">
            <v>Still Red</v>
          </cell>
          <cell r="M6017" t="str">
            <v>Better</v>
          </cell>
          <cell r="N6017">
            <v>9.0744000000000007</v>
          </cell>
          <cell r="O6017">
            <v>2.6718999999999999</v>
          </cell>
        </row>
        <row r="6018">
          <cell r="B6018">
            <v>46716</v>
          </cell>
          <cell r="C6018" t="str">
            <v>ORG DAVID-BEAUP BNOV 24 75x12</v>
          </cell>
          <cell r="D6018" t="str">
            <v>Domaine David-Beaupere Beaujolais Villages Noveau 2024 Organig</v>
          </cell>
          <cell r="E6018" t="str">
            <v>EA</v>
          </cell>
          <cell r="F6018">
            <v>12</v>
          </cell>
          <cell r="G6018" t="str">
            <v>75 cl x 12</v>
          </cell>
          <cell r="H6018" t="str">
            <v>S</v>
          </cell>
          <cell r="I6018" t="str">
            <v>France</v>
          </cell>
          <cell r="J6018" t="str">
            <v>France</v>
          </cell>
          <cell r="K6018" t="str">
            <v>Beaujolais</v>
          </cell>
          <cell r="L6018" t="str">
            <v>Still Red</v>
          </cell>
          <cell r="M6018" t="str">
            <v>Better</v>
          </cell>
          <cell r="N6018">
            <v>6.5502000000000002</v>
          </cell>
          <cell r="O6018">
            <v>2.6718999999999999</v>
          </cell>
        </row>
        <row r="6019">
          <cell r="B6019">
            <v>41488</v>
          </cell>
          <cell r="C6019" t="str">
            <v>FW ORG G DE GUIRAUD 19 75X6</v>
          </cell>
          <cell r="D6019" t="str">
            <v>G de Guiraud Bordeaux Blanc 2019</v>
          </cell>
          <cell r="E6019" t="str">
            <v>EA</v>
          </cell>
          <cell r="F6019">
            <v>6</v>
          </cell>
          <cell r="G6019" t="str">
            <v>75 cl x 6</v>
          </cell>
          <cell r="H6019" t="str">
            <v>S</v>
          </cell>
          <cell r="I6019" t="str">
            <v>France</v>
          </cell>
          <cell r="J6019" t="str">
            <v>France</v>
          </cell>
          <cell r="K6019" t="str">
            <v>Bordeaux</v>
          </cell>
          <cell r="L6019" t="str">
            <v>Still White</v>
          </cell>
          <cell r="M6019" t="str">
            <v>Better</v>
          </cell>
          <cell r="N6019">
            <v>7.3601000000000001</v>
          </cell>
          <cell r="O6019">
            <v>2.6718999999999999</v>
          </cell>
        </row>
        <row r="6020">
          <cell r="B6020">
            <v>72531</v>
          </cell>
          <cell r="C6020" t="str">
            <v>ORG G DE GUIRAUD 16 75X6</v>
          </cell>
          <cell r="D6020" t="str">
            <v>G de Guiraud Bordeaux Blanc 2016</v>
          </cell>
          <cell r="E6020" t="str">
            <v>EA</v>
          </cell>
          <cell r="F6020">
            <v>6</v>
          </cell>
          <cell r="G6020" t="str">
            <v>75 cl x 6</v>
          </cell>
          <cell r="H6020" t="str">
            <v>U</v>
          </cell>
          <cell r="I6020" t="str">
            <v>France</v>
          </cell>
          <cell r="J6020" t="str">
            <v>France</v>
          </cell>
          <cell r="K6020" t="str">
            <v>Bordeaux</v>
          </cell>
          <cell r="L6020" t="str">
            <v>Still White</v>
          </cell>
          <cell r="M6020" t="str">
            <v>Better</v>
          </cell>
          <cell r="N6020">
            <v>7.0519999999999996</v>
          </cell>
          <cell r="O6020">
            <v>2.6718999999999999</v>
          </cell>
        </row>
        <row r="6021">
          <cell r="B6021">
            <v>75346</v>
          </cell>
          <cell r="C6021" t="str">
            <v>ORG G DE GUIRAUD 17 75X6</v>
          </cell>
          <cell r="D6021" t="str">
            <v>G de Guiraud Bordeaux Blanc 2017</v>
          </cell>
          <cell r="E6021" t="str">
            <v>EA</v>
          </cell>
          <cell r="F6021">
            <v>6</v>
          </cell>
          <cell r="G6021" t="str">
            <v>75 cl x 6</v>
          </cell>
          <cell r="H6021" t="str">
            <v>U</v>
          </cell>
          <cell r="I6021" t="str">
            <v>France</v>
          </cell>
          <cell r="J6021" t="str">
            <v>France</v>
          </cell>
          <cell r="K6021" t="str">
            <v>Bordeaux</v>
          </cell>
          <cell r="L6021" t="str">
            <v>Still White</v>
          </cell>
          <cell r="M6021" t="str">
            <v>Better</v>
          </cell>
          <cell r="N6021">
            <v>7.0519999999999996</v>
          </cell>
          <cell r="O6021">
            <v>2.6718999999999999</v>
          </cell>
        </row>
        <row r="6022">
          <cell r="B6022">
            <v>46193</v>
          </cell>
          <cell r="C6022" t="str">
            <v>SEL BAR VAUX FLEURIE 22 75X6</v>
          </cell>
          <cell r="D6022" t="str">
            <v>Sélection du Baron de la Vauxonne Fleurie 2022</v>
          </cell>
          <cell r="E6022" t="str">
            <v>EA</v>
          </cell>
          <cell r="F6022">
            <v>6</v>
          </cell>
          <cell r="G6022" t="str">
            <v>75 cl x 6</v>
          </cell>
          <cell r="H6022" t="str">
            <v>S</v>
          </cell>
          <cell r="I6022" t="str">
            <v>France</v>
          </cell>
          <cell r="J6022" t="str">
            <v>France</v>
          </cell>
          <cell r="K6022" t="str">
            <v>Burgundy</v>
          </cell>
          <cell r="L6022" t="str">
            <v>Still Red</v>
          </cell>
          <cell r="M6022" t="str">
            <v>Good</v>
          </cell>
          <cell r="N6022">
            <v>4.4366000000000003</v>
          </cell>
          <cell r="O6022">
            <v>2.6718999999999999</v>
          </cell>
        </row>
        <row r="6023">
          <cell r="B6023">
            <v>46194</v>
          </cell>
          <cell r="C6023" t="str">
            <v>SEL BAR VAUX FLEURIE 23 75X6</v>
          </cell>
          <cell r="D6023" t="str">
            <v>Sélection du Baron de la Vauxonne Fleurie 2023</v>
          </cell>
          <cell r="E6023" t="str">
            <v>EA</v>
          </cell>
          <cell r="F6023">
            <v>6</v>
          </cell>
          <cell r="G6023" t="str">
            <v>75 cl x 6</v>
          </cell>
          <cell r="H6023" t="str">
            <v>S</v>
          </cell>
          <cell r="I6023" t="str">
            <v>France</v>
          </cell>
          <cell r="J6023" t="str">
            <v>France</v>
          </cell>
          <cell r="K6023" t="str">
            <v>Burgundy</v>
          </cell>
          <cell r="L6023" t="str">
            <v>Still Red</v>
          </cell>
          <cell r="M6023" t="str">
            <v>Good</v>
          </cell>
          <cell r="N6023">
            <v>4.4366000000000003</v>
          </cell>
          <cell r="O6023">
            <v>2.6718999999999999</v>
          </cell>
        </row>
        <row r="6024">
          <cell r="B6024">
            <v>74075</v>
          </cell>
          <cell r="C6024" t="str">
            <v>SEL BAR VAUX BROUILLY 18 75X6</v>
          </cell>
          <cell r="D6024" t="str">
            <v>Selection du Baron de la Vauxonne Brouilly 2018</v>
          </cell>
          <cell r="E6024" t="str">
            <v>EA</v>
          </cell>
          <cell r="F6024">
            <v>6</v>
          </cell>
          <cell r="G6024" t="str">
            <v>75 cl x 6</v>
          </cell>
          <cell r="H6024" t="str">
            <v>U</v>
          </cell>
          <cell r="I6024" t="str">
            <v>France</v>
          </cell>
          <cell r="J6024" t="str">
            <v>France</v>
          </cell>
          <cell r="K6024" t="str">
            <v>Burgundy</v>
          </cell>
          <cell r="L6024" t="str">
            <v>Still Red</v>
          </cell>
          <cell r="M6024" t="str">
            <v>Good</v>
          </cell>
          <cell r="N6024">
            <v>3.7786</v>
          </cell>
          <cell r="O6024">
            <v>2.6718999999999999</v>
          </cell>
        </row>
        <row r="6025">
          <cell r="B6025">
            <v>75051</v>
          </cell>
          <cell r="C6025" t="str">
            <v>SEL BAR VAUX FLEURIE 20 75X6</v>
          </cell>
          <cell r="D6025" t="str">
            <v>Sélection du Baron de la Vauxonne Fleurie</v>
          </cell>
          <cell r="E6025" t="str">
            <v>EA</v>
          </cell>
          <cell r="F6025">
            <v>6</v>
          </cell>
          <cell r="G6025" t="str">
            <v>75 cl x 6</v>
          </cell>
          <cell r="H6025" t="str">
            <v>U</v>
          </cell>
          <cell r="I6025" t="str">
            <v>France</v>
          </cell>
          <cell r="J6025" t="str">
            <v>France</v>
          </cell>
          <cell r="K6025" t="str">
            <v>Burgundy</v>
          </cell>
          <cell r="L6025" t="str">
            <v>Still Red</v>
          </cell>
          <cell r="M6025" t="str">
            <v>Good</v>
          </cell>
          <cell r="N6025">
            <v>4.4240000000000004</v>
          </cell>
          <cell r="O6025">
            <v>2.6718999999999999</v>
          </cell>
        </row>
        <row r="6026">
          <cell r="B6026">
            <v>75227</v>
          </cell>
          <cell r="C6026" t="str">
            <v>SEL BAR VAUX BROUILLY 75X6</v>
          </cell>
          <cell r="D6026" t="str">
            <v>Selection du Baron de la Vauxonne Brouilly</v>
          </cell>
          <cell r="E6026" t="str">
            <v>EA</v>
          </cell>
          <cell r="F6026">
            <v>6</v>
          </cell>
          <cell r="G6026" t="str">
            <v>75 cl x 6</v>
          </cell>
          <cell r="H6026" t="str">
            <v>S</v>
          </cell>
          <cell r="I6026" t="str">
            <v>France</v>
          </cell>
          <cell r="J6026" t="str">
            <v>France</v>
          </cell>
          <cell r="K6026" t="str">
            <v>Burgundy</v>
          </cell>
          <cell r="L6026" t="str">
            <v>Still Red</v>
          </cell>
          <cell r="M6026" t="str">
            <v>Good</v>
          </cell>
          <cell r="N6026">
            <v>4.5117000000000003</v>
          </cell>
          <cell r="O6026">
            <v>2.6718999999999999</v>
          </cell>
        </row>
        <row r="6027">
          <cell r="B6027">
            <v>75956</v>
          </cell>
          <cell r="C6027" t="str">
            <v>SEL BAR VAUX BROUILLY 19 75X6</v>
          </cell>
          <cell r="D6027" t="str">
            <v>Selection du Baron de la Vauxonne Brouilly 2019</v>
          </cell>
          <cell r="E6027" t="str">
            <v>EA</v>
          </cell>
          <cell r="F6027">
            <v>6</v>
          </cell>
          <cell r="G6027" t="str">
            <v>75 cl x 6</v>
          </cell>
          <cell r="H6027" t="str">
            <v>U</v>
          </cell>
          <cell r="I6027" t="str">
            <v>France</v>
          </cell>
          <cell r="J6027" t="str">
            <v>France</v>
          </cell>
          <cell r="K6027" t="str">
            <v>Burgundy</v>
          </cell>
          <cell r="L6027" t="str">
            <v>Still Red</v>
          </cell>
          <cell r="M6027" t="str">
            <v>Good</v>
          </cell>
          <cell r="N6027">
            <v>3.7786</v>
          </cell>
          <cell r="O6027">
            <v>2.6718999999999999</v>
          </cell>
        </row>
        <row r="6028">
          <cell r="B6028">
            <v>72338</v>
          </cell>
          <cell r="C6028" t="str">
            <v>ORG DE L'R CHIN LA FAM 17 75X6</v>
          </cell>
          <cell r="D6028" t="str">
            <v>Domaine de l'R Chinon La Familia 2017</v>
          </cell>
          <cell r="E6028" t="str">
            <v>EA</v>
          </cell>
          <cell r="F6028">
            <v>6</v>
          </cell>
          <cell r="G6028" t="str">
            <v>75 cl x 6</v>
          </cell>
          <cell r="H6028" t="str">
            <v>U</v>
          </cell>
          <cell r="I6028" t="str">
            <v>France</v>
          </cell>
          <cell r="J6028" t="str">
            <v>France</v>
          </cell>
          <cell r="K6028" t="str">
            <v>Loire Valley</v>
          </cell>
          <cell r="L6028" t="str">
            <v>Still Red</v>
          </cell>
          <cell r="M6028" t="str">
            <v>Better</v>
          </cell>
          <cell r="N6028">
            <v>6.7441000000000004</v>
          </cell>
          <cell r="O6028">
            <v>2.6718999999999999</v>
          </cell>
        </row>
        <row r="6029">
          <cell r="B6029">
            <v>74971</v>
          </cell>
          <cell r="C6029" t="str">
            <v>DOM L'R CHINON CINQ 75X6</v>
          </cell>
          <cell r="D6029" t="str">
            <v>Domaine de l'R Chinon Cinq Elements</v>
          </cell>
          <cell r="E6029" t="str">
            <v>EA</v>
          </cell>
          <cell r="F6029">
            <v>6</v>
          </cell>
          <cell r="G6029" t="str">
            <v>75 cl x 6</v>
          </cell>
          <cell r="H6029" t="str">
            <v>U</v>
          </cell>
          <cell r="I6029" t="str">
            <v>France</v>
          </cell>
          <cell r="J6029" t="str">
            <v>France</v>
          </cell>
          <cell r="K6029" t="str">
            <v>France</v>
          </cell>
          <cell r="L6029" t="str">
            <v>Still Red</v>
          </cell>
          <cell r="M6029" t="str">
            <v>Best</v>
          </cell>
          <cell r="N6029">
            <v>7.0555000000000003</v>
          </cell>
          <cell r="O6029">
            <v>2.6718999999999999</v>
          </cell>
        </row>
        <row r="6030">
          <cell r="B6030">
            <v>75349</v>
          </cell>
          <cell r="C6030" t="str">
            <v>ORG L'R CANAL PIECES 75X6</v>
          </cell>
          <cell r="D6030" t="str">
            <v xml:space="preserve">Domaine de l'R Chinon Organic Canal des Grands Pieces 2020
</v>
          </cell>
          <cell r="E6030" t="str">
            <v>EA</v>
          </cell>
          <cell r="F6030">
            <v>6</v>
          </cell>
          <cell r="G6030" t="str">
            <v>75 cl x 6</v>
          </cell>
          <cell r="H6030" t="str">
            <v>S</v>
          </cell>
          <cell r="I6030" t="str">
            <v>France</v>
          </cell>
          <cell r="J6030" t="str">
            <v>France</v>
          </cell>
          <cell r="K6030" t="str">
            <v>Loire Valley</v>
          </cell>
          <cell r="L6030" t="str">
            <v>Still Red</v>
          </cell>
          <cell r="M6030" t="str">
            <v>Better</v>
          </cell>
          <cell r="N6030">
            <v>5.8274999999999997</v>
          </cell>
          <cell r="O6030">
            <v>2.6718999999999999</v>
          </cell>
        </row>
        <row r="6031">
          <cell r="B6031">
            <v>42326</v>
          </cell>
          <cell r="C6031" t="str">
            <v>LAFAGE TARONJA 75X6</v>
          </cell>
          <cell r="D6031" t="str">
            <v>Lafage Taronja de Gris Orange Wine</v>
          </cell>
          <cell r="E6031" t="str">
            <v>EA</v>
          </cell>
          <cell r="F6031">
            <v>6</v>
          </cell>
          <cell r="G6031" t="str">
            <v>75 cl x 6</v>
          </cell>
          <cell r="H6031" t="str">
            <v>S</v>
          </cell>
          <cell r="I6031" t="str">
            <v>France</v>
          </cell>
          <cell r="J6031" t="str">
            <v>France</v>
          </cell>
          <cell r="K6031" t="str">
            <v>Languedoc-Roussillon</v>
          </cell>
          <cell r="L6031" t="str">
            <v>Still White</v>
          </cell>
          <cell r="M6031" t="str">
            <v>Better</v>
          </cell>
          <cell r="N6031">
            <v>7.4941000000000004</v>
          </cell>
          <cell r="O6031">
            <v>2.6718999999999999</v>
          </cell>
        </row>
        <row r="6032">
          <cell r="B6032">
            <v>75295</v>
          </cell>
          <cell r="C6032" t="str">
            <v>LAFAGE TARONJA 20 75X6</v>
          </cell>
          <cell r="D6032" t="str">
            <v>Lafage Taronja de Gris Orange Wine 2020</v>
          </cell>
          <cell r="E6032" t="str">
            <v>EA</v>
          </cell>
          <cell r="F6032">
            <v>6</v>
          </cell>
          <cell r="G6032" t="str">
            <v>75 cl x 6</v>
          </cell>
          <cell r="H6032" t="str">
            <v>U</v>
          </cell>
          <cell r="I6032" t="str">
            <v>France</v>
          </cell>
          <cell r="J6032" t="str">
            <v>France</v>
          </cell>
          <cell r="K6032" t="str">
            <v>Languedoc-Roussillon</v>
          </cell>
          <cell r="L6032" t="str">
            <v>Still White</v>
          </cell>
          <cell r="M6032" t="str">
            <v>Better</v>
          </cell>
          <cell r="N6032">
            <v>7.1641000000000004</v>
          </cell>
          <cell r="O6032">
            <v>2.6718999999999999</v>
          </cell>
        </row>
        <row r="6033">
          <cell r="B6033">
            <v>41549</v>
          </cell>
          <cell r="C6033" t="str">
            <v>FC CLOS L'ABEILLEY 19 37.5X24</v>
          </cell>
          <cell r="D6033" t="str">
            <v>Chateau de Rayne Vigneau Clos l’Abeilley Sauternes 2019 37.5cl</v>
          </cell>
          <cell r="E6033" t="str">
            <v>EA</v>
          </cell>
          <cell r="F6033">
            <v>24</v>
          </cell>
          <cell r="G6033" t="str">
            <v>37.5 cl x 24</v>
          </cell>
          <cell r="H6033" t="str">
            <v>S</v>
          </cell>
          <cell r="I6033" t="str">
            <v>France</v>
          </cell>
          <cell r="J6033" t="str">
            <v>France</v>
          </cell>
          <cell r="K6033" t="str">
            <v>Bordeaux</v>
          </cell>
          <cell r="L6033" t="str">
            <v>Still White</v>
          </cell>
          <cell r="M6033" t="str">
            <v>Better</v>
          </cell>
          <cell r="N6033">
            <v>4.1428000000000003</v>
          </cell>
          <cell r="O6033">
            <v>1.3359000000000001</v>
          </cell>
        </row>
        <row r="6034">
          <cell r="B6034">
            <v>72324</v>
          </cell>
          <cell r="C6034" t="str">
            <v>CLOS L'ABEILLEY 17 37.5X24</v>
          </cell>
          <cell r="D6034" t="str">
            <v>Clos l'Abeilley Sauternes 2017</v>
          </cell>
          <cell r="E6034" t="str">
            <v>EA</v>
          </cell>
          <cell r="F6034">
            <v>24</v>
          </cell>
          <cell r="G6034" t="str">
            <v>37.5 cl x 24</v>
          </cell>
          <cell r="H6034" t="str">
            <v>U</v>
          </cell>
          <cell r="I6034" t="str">
            <v>France</v>
          </cell>
          <cell r="J6034" t="str">
            <v>France</v>
          </cell>
          <cell r="K6034" t="str">
            <v>Bordeaux</v>
          </cell>
          <cell r="L6034" t="str">
            <v>Still White</v>
          </cell>
          <cell r="M6034" t="str">
            <v>Better</v>
          </cell>
          <cell r="N6034">
            <v>3.8424</v>
          </cell>
          <cell r="O6034">
            <v>1.3359000000000001</v>
          </cell>
        </row>
        <row r="6035">
          <cell r="B6035">
            <v>74720</v>
          </cell>
          <cell r="C6035" t="str">
            <v>FC CLOS L'ABEILLEY 18 37.5X24</v>
          </cell>
          <cell r="D6035" t="str">
            <v>Clos l'Abeilley Sauternes 2018</v>
          </cell>
          <cell r="E6035" t="str">
            <v>EA</v>
          </cell>
          <cell r="F6035">
            <v>24</v>
          </cell>
          <cell r="G6035" t="str">
            <v>37.5 cl x 24</v>
          </cell>
          <cell r="H6035" t="str">
            <v>U</v>
          </cell>
          <cell r="I6035" t="str">
            <v>France</v>
          </cell>
          <cell r="J6035" t="str">
            <v>France</v>
          </cell>
          <cell r="K6035" t="str">
            <v>Bordeaux</v>
          </cell>
          <cell r="L6035" t="str">
            <v>Still White</v>
          </cell>
          <cell r="M6035" t="str">
            <v>Better</v>
          </cell>
          <cell r="N6035">
            <v>3.7159</v>
          </cell>
          <cell r="O6035">
            <v>1.3359000000000001</v>
          </cell>
        </row>
        <row r="6036">
          <cell r="B6036">
            <v>74343</v>
          </cell>
          <cell r="C6036" t="str">
            <v>TUPINIER BAUTISTA MERC18 75X12</v>
          </cell>
          <cell r="D6036" t="str">
            <v>Mercurey Rouge Vieilles Vignes Domaine Tupinier-Bautista 2018</v>
          </cell>
          <cell r="E6036" t="str">
            <v>EA</v>
          </cell>
          <cell r="F6036">
            <v>12</v>
          </cell>
          <cell r="G6036" t="str">
            <v>75 cl x 12</v>
          </cell>
          <cell r="H6036" t="str">
            <v>U</v>
          </cell>
          <cell r="I6036" t="str">
            <v>France</v>
          </cell>
          <cell r="J6036" t="str">
            <v>France</v>
          </cell>
          <cell r="K6036" t="str">
            <v>Burgundy</v>
          </cell>
          <cell r="L6036" t="str">
            <v>Still Red</v>
          </cell>
          <cell r="M6036" t="str">
            <v>Best</v>
          </cell>
          <cell r="N6036">
            <v>8.2985000000000007</v>
          </cell>
          <cell r="O6036">
            <v>2.6718999999999999</v>
          </cell>
        </row>
        <row r="6037">
          <cell r="B6037">
            <v>46418</v>
          </cell>
          <cell r="C6037" t="str">
            <v>TUPINIER BAUTISTA MERC22 75X6</v>
          </cell>
          <cell r="D6037" t="str">
            <v>TUPINIER BAUTISTA MERC22 75X6</v>
          </cell>
          <cell r="E6037" t="str">
            <v>EA</v>
          </cell>
          <cell r="F6037">
            <v>6</v>
          </cell>
          <cell r="G6037" t="str">
            <v>75 cl x 6</v>
          </cell>
          <cell r="H6037" t="str">
            <v>S</v>
          </cell>
          <cell r="I6037" t="str">
            <v>France</v>
          </cell>
          <cell r="J6037" t="str">
            <v>France</v>
          </cell>
          <cell r="K6037" t="str">
            <v>Burgundy</v>
          </cell>
          <cell r="L6037" t="str">
            <v>Still Red</v>
          </cell>
          <cell r="M6037" t="str">
            <v>Better</v>
          </cell>
          <cell r="N6037">
            <v>13.676500000000001</v>
          </cell>
          <cell r="O6037">
            <v>2.6718999999999999</v>
          </cell>
        </row>
        <row r="6038">
          <cell r="B6038">
            <v>46419</v>
          </cell>
          <cell r="C6038" t="str">
            <v>TUPIN BAU MERC 1R VEL22 75X6</v>
          </cell>
          <cell r="D6038" t="str">
            <v>TUPIN BAU MERC 1R VEL22 75X6</v>
          </cell>
          <cell r="E6038" t="str">
            <v>EA</v>
          </cell>
          <cell r="F6038">
            <v>6</v>
          </cell>
          <cell r="G6038" t="str">
            <v>75 cl x 6</v>
          </cell>
          <cell r="H6038" t="str">
            <v>S</v>
          </cell>
          <cell r="I6038" t="str">
            <v>France</v>
          </cell>
          <cell r="J6038" t="str">
            <v>France</v>
          </cell>
          <cell r="K6038" t="str">
            <v>Burgundy</v>
          </cell>
          <cell r="L6038" t="str">
            <v>Still Red</v>
          </cell>
          <cell r="M6038" t="str">
            <v>Best</v>
          </cell>
          <cell r="N6038">
            <v>18.0763</v>
          </cell>
          <cell r="O6038">
            <v>2.6718999999999999</v>
          </cell>
        </row>
        <row r="6039">
          <cell r="B6039">
            <v>46465</v>
          </cell>
          <cell r="C6039" t="str">
            <v>TUPINIER LA GRAENNE BL 22 75x6</v>
          </cell>
          <cell r="D6039" t="str">
            <v>Tupinier Bautista  La Garenne Bourgogne Blanc 2022</v>
          </cell>
          <cell r="E6039" t="str">
            <v>EA</v>
          </cell>
          <cell r="F6039">
            <v>6</v>
          </cell>
          <cell r="G6039" t="str">
            <v>75 cl x 6</v>
          </cell>
          <cell r="H6039" t="str">
            <v>S</v>
          </cell>
          <cell r="I6039" t="str">
            <v>France</v>
          </cell>
          <cell r="J6039" t="str">
            <v>France</v>
          </cell>
          <cell r="K6039" t="str">
            <v>France</v>
          </cell>
          <cell r="L6039" t="str">
            <v>Still White</v>
          </cell>
          <cell r="M6039" t="str">
            <v>Best</v>
          </cell>
          <cell r="N6039">
            <v>10.156599999999999</v>
          </cell>
          <cell r="O6039">
            <v>2.6718999999999999</v>
          </cell>
        </row>
        <row r="6040">
          <cell r="B6040">
            <v>46466</v>
          </cell>
          <cell r="C6040" t="str">
            <v>TUPINIER 1R LES VELL BL22 75x6</v>
          </cell>
          <cell r="D6040" t="str">
            <v>Tupinier Bautista Mercurey Blanc 1er Cru Les Vellées 2022</v>
          </cell>
          <cell r="E6040" t="str">
            <v>EA</v>
          </cell>
          <cell r="F6040">
            <v>6</v>
          </cell>
          <cell r="G6040" t="str">
            <v>75 cl x 6</v>
          </cell>
          <cell r="H6040" t="str">
            <v>S</v>
          </cell>
          <cell r="I6040" t="str">
            <v>France</v>
          </cell>
          <cell r="J6040" t="str">
            <v>France</v>
          </cell>
          <cell r="K6040" t="str">
            <v>France</v>
          </cell>
          <cell r="L6040" t="str">
            <v>Still White</v>
          </cell>
          <cell r="M6040" t="str">
            <v>Best</v>
          </cell>
          <cell r="N6040">
            <v>19.836300000000001</v>
          </cell>
          <cell r="O6040">
            <v>2.6718999999999999</v>
          </cell>
        </row>
        <row r="6041">
          <cell r="B6041">
            <v>41617</v>
          </cell>
          <cell r="C6041" t="str">
            <v>FW LESTIME CHASSAGNE 2018 75X6</v>
          </cell>
          <cell r="D6041" t="str">
            <v>Caroline Lestime Chassagne Montrachet Champ Derriere 2018</v>
          </cell>
          <cell r="E6041" t="str">
            <v>EA</v>
          </cell>
          <cell r="F6041">
            <v>6</v>
          </cell>
          <cell r="G6041" t="str">
            <v>75 cl x 6</v>
          </cell>
          <cell r="H6041" t="str">
            <v>U</v>
          </cell>
          <cell r="I6041" t="str">
            <v>France</v>
          </cell>
          <cell r="J6041" t="str">
            <v>France</v>
          </cell>
          <cell r="K6041" t="str">
            <v>Burgundy</v>
          </cell>
          <cell r="L6041" t="str">
            <v>Still White</v>
          </cell>
          <cell r="M6041" t="str">
            <v>Fine Wine</v>
          </cell>
          <cell r="N6041">
            <v>25.550999999999998</v>
          </cell>
          <cell r="O6041">
            <v>2.6718999999999999</v>
          </cell>
        </row>
        <row r="6042">
          <cell r="B6042">
            <v>44897</v>
          </cell>
          <cell r="C6042" t="str">
            <v>FW LESTIME CHASSAGNE 2021 75X6</v>
          </cell>
          <cell r="D6042" t="str">
            <v>Caroline Lestime Chassagne Montrachet Champ Derriere 2021</v>
          </cell>
          <cell r="E6042" t="str">
            <v>EA</v>
          </cell>
          <cell r="F6042">
            <v>6</v>
          </cell>
          <cell r="G6042" t="str">
            <v>75 cl x 6</v>
          </cell>
          <cell r="H6042" t="str">
            <v>S</v>
          </cell>
          <cell r="I6042" t="str">
            <v>France</v>
          </cell>
          <cell r="J6042" t="str">
            <v>France</v>
          </cell>
          <cell r="K6042" t="str">
            <v>Burgundy</v>
          </cell>
          <cell r="L6042" t="str">
            <v>Still White</v>
          </cell>
          <cell r="M6042" t="str">
            <v>Fine Wine</v>
          </cell>
          <cell r="N6042">
            <v>33.809899999999999</v>
          </cell>
          <cell r="O6042">
            <v>2.6718999999999999</v>
          </cell>
        </row>
        <row r="6043">
          <cell r="B6043">
            <v>44898</v>
          </cell>
          <cell r="C6043" t="str">
            <v>FW LESTIME CHASS 1R CHA20 75X6</v>
          </cell>
          <cell r="D6043" t="str">
            <v>Caroline Lestime Chassagne Montrachet Les Champs Gain 1er Cru 2020</v>
          </cell>
          <cell r="E6043" t="str">
            <v>EA</v>
          </cell>
          <cell r="F6043">
            <v>6</v>
          </cell>
          <cell r="G6043" t="str">
            <v>75 cl x 6</v>
          </cell>
          <cell r="H6043" t="str">
            <v>S</v>
          </cell>
          <cell r="I6043" t="str">
            <v>France</v>
          </cell>
          <cell r="J6043" t="str">
            <v>France</v>
          </cell>
          <cell r="K6043" t="str">
            <v>Burgundy</v>
          </cell>
          <cell r="L6043" t="str">
            <v>Still White</v>
          </cell>
          <cell r="M6043" t="str">
            <v>Fine Wine</v>
          </cell>
          <cell r="N6043">
            <v>44.336199999999998</v>
          </cell>
          <cell r="O6043">
            <v>2.6718999999999999</v>
          </cell>
        </row>
        <row r="6044">
          <cell r="B6044">
            <v>72684</v>
          </cell>
          <cell r="C6044" t="str">
            <v>FW LESTIME CHASSAGNE17 75X6</v>
          </cell>
          <cell r="D6044" t="str">
            <v>Caroline Lestime Chassagne Montrachet Champ Derriere 2017</v>
          </cell>
          <cell r="E6044" t="str">
            <v>EA</v>
          </cell>
          <cell r="F6044">
            <v>6</v>
          </cell>
          <cell r="G6044" t="str">
            <v>75 cl x 6</v>
          </cell>
          <cell r="H6044" t="str">
            <v>U</v>
          </cell>
          <cell r="I6044" t="str">
            <v>France</v>
          </cell>
          <cell r="J6044" t="str">
            <v>France</v>
          </cell>
          <cell r="K6044" t="str">
            <v>Burgundy</v>
          </cell>
          <cell r="L6044" t="str">
            <v>Still White</v>
          </cell>
          <cell r="M6044" t="str">
            <v>Fine Wine</v>
          </cell>
          <cell r="N6044">
            <v>25.533100000000001</v>
          </cell>
          <cell r="O6044">
            <v>2.6718999999999999</v>
          </cell>
        </row>
        <row r="6045">
          <cell r="B6045">
            <v>72687</v>
          </cell>
          <cell r="C6045" t="str">
            <v>FW LESTIME CHAS 1R MALT17 75X6</v>
          </cell>
          <cell r="D6045" t="str">
            <v>Caroline Lestime Chassagne Montrachet Maltroie 1er Cru 2017</v>
          </cell>
          <cell r="E6045" t="str">
            <v>EA</v>
          </cell>
          <cell r="F6045">
            <v>6</v>
          </cell>
          <cell r="G6045" t="str">
            <v>75 cl x 6</v>
          </cell>
          <cell r="H6045" t="str">
            <v>S</v>
          </cell>
          <cell r="I6045" t="str">
            <v>France</v>
          </cell>
          <cell r="J6045" t="str">
            <v>France</v>
          </cell>
          <cell r="K6045" t="str">
            <v>Burgundy</v>
          </cell>
          <cell r="L6045" t="str">
            <v>Still White</v>
          </cell>
          <cell r="M6045" t="str">
            <v>Fine Wine</v>
          </cell>
          <cell r="N6045">
            <v>36.600700000000003</v>
          </cell>
          <cell r="O6045">
            <v>2.6718999999999999</v>
          </cell>
        </row>
        <row r="6046">
          <cell r="B6046">
            <v>74073</v>
          </cell>
          <cell r="C6046" t="str">
            <v>FW LESTIME CHASS 1R CHA18 75X6</v>
          </cell>
          <cell r="D6046" t="str">
            <v>Caroline Lestime Chassagne Montrachet Les Champs Gain 1er Cru 2018</v>
          </cell>
          <cell r="E6046" t="str">
            <v>EA</v>
          </cell>
          <cell r="F6046">
            <v>6</v>
          </cell>
          <cell r="G6046" t="str">
            <v>75 cl x 6</v>
          </cell>
          <cell r="H6046" t="str">
            <v>U</v>
          </cell>
          <cell r="I6046" t="str">
            <v>France</v>
          </cell>
          <cell r="J6046" t="str">
            <v>France</v>
          </cell>
          <cell r="K6046" t="str">
            <v>Burgundy</v>
          </cell>
          <cell r="L6046" t="str">
            <v>Still White</v>
          </cell>
          <cell r="M6046" t="str">
            <v>Fine Wine</v>
          </cell>
          <cell r="N6046">
            <v>38.2911</v>
          </cell>
          <cell r="O6046">
            <v>2.6718999999999999</v>
          </cell>
        </row>
        <row r="6047">
          <cell r="B6047">
            <v>44431</v>
          </cell>
          <cell r="C6047" t="str">
            <v>ALBOURNE ROSE 75X12</v>
          </cell>
          <cell r="D6047" t="str">
            <v>Albourne Estate Sussex Rose</v>
          </cell>
          <cell r="E6047" t="str">
            <v>EA</v>
          </cell>
          <cell r="F6047">
            <v>12</v>
          </cell>
          <cell r="G6047" t="str">
            <v>75 cl x 12</v>
          </cell>
          <cell r="H6047" t="str">
            <v>S</v>
          </cell>
          <cell r="I6047" t="str">
            <v>United Kingdom</v>
          </cell>
          <cell r="J6047" t="str">
            <v>England</v>
          </cell>
          <cell r="K6047" t="str">
            <v>England</v>
          </cell>
          <cell r="L6047" t="str">
            <v>Still Rose</v>
          </cell>
          <cell r="M6047" t="str">
            <v>Better</v>
          </cell>
          <cell r="N6047">
            <v>8.2876999999999992</v>
          </cell>
          <cell r="O6047">
            <v>2.3513000000000002</v>
          </cell>
        </row>
        <row r="6048">
          <cell r="B6048">
            <v>44432</v>
          </cell>
          <cell r="C6048" t="str">
            <v>ALBOURNE BACCHUS 75X12</v>
          </cell>
          <cell r="D6048" t="str">
            <v>Albourne Bacchus</v>
          </cell>
          <cell r="E6048" t="str">
            <v>EA</v>
          </cell>
          <cell r="F6048">
            <v>12</v>
          </cell>
          <cell r="G6048" t="str">
            <v>75 cl x 12</v>
          </cell>
          <cell r="H6048" t="str">
            <v>S</v>
          </cell>
          <cell r="I6048" t="str">
            <v>United Kingdom</v>
          </cell>
          <cell r="J6048" t="str">
            <v>England</v>
          </cell>
          <cell r="K6048" t="str">
            <v>England</v>
          </cell>
          <cell r="L6048" t="str">
            <v>Still White</v>
          </cell>
          <cell r="M6048" t="str">
            <v>Better</v>
          </cell>
          <cell r="N6048">
            <v>7.9377000000000004</v>
          </cell>
          <cell r="O6048">
            <v>2.6718999999999999</v>
          </cell>
        </row>
        <row r="6049">
          <cell r="B6049">
            <v>7262418</v>
          </cell>
          <cell r="C6049" t="str">
            <v>ALBOURNE EST BACCHUS 18 75X12</v>
          </cell>
          <cell r="D6049" t="str">
            <v>Albourne Estate Bacchus 2018</v>
          </cell>
          <cell r="E6049" t="str">
            <v>EA</v>
          </cell>
          <cell r="F6049">
            <v>12</v>
          </cell>
          <cell r="G6049" t="str">
            <v>75 cl x 12</v>
          </cell>
          <cell r="H6049" t="str">
            <v>U</v>
          </cell>
          <cell r="I6049" t="str">
            <v>United Kingdom</v>
          </cell>
          <cell r="J6049" t="str">
            <v>England</v>
          </cell>
          <cell r="K6049" t="str">
            <v>England</v>
          </cell>
          <cell r="L6049" t="str">
            <v>Still White</v>
          </cell>
          <cell r="M6049" t="str">
            <v>Best</v>
          </cell>
          <cell r="N6049">
            <v>6.9580000000000002</v>
          </cell>
          <cell r="O6049">
            <v>2.6718999999999999</v>
          </cell>
        </row>
        <row r="6050">
          <cell r="B6050">
            <v>7262618</v>
          </cell>
          <cell r="C6050" t="str">
            <v>ALBOURNE SANDSTONE 18 75X12</v>
          </cell>
          <cell r="D6050" t="str">
            <v>Albourne Estate Sandstone Ridge 2018</v>
          </cell>
          <cell r="E6050" t="str">
            <v>EA</v>
          </cell>
          <cell r="F6050">
            <v>12</v>
          </cell>
          <cell r="G6050" t="str">
            <v>75 cl x 12</v>
          </cell>
          <cell r="H6050" t="str">
            <v>U</v>
          </cell>
          <cell r="I6050" t="str">
            <v>United Kingdom</v>
          </cell>
          <cell r="J6050" t="str">
            <v>England</v>
          </cell>
          <cell r="K6050" t="str">
            <v>England</v>
          </cell>
          <cell r="L6050" t="str">
            <v>Still White</v>
          </cell>
          <cell r="M6050" t="str">
            <v>Best</v>
          </cell>
          <cell r="N6050">
            <v>8.0876999999999999</v>
          </cell>
          <cell r="O6050">
            <v>2.6718999999999999</v>
          </cell>
        </row>
        <row r="6051">
          <cell r="B6051">
            <v>7262623</v>
          </cell>
          <cell r="C6051" t="str">
            <v>ALBOURNE SANDSTONE 23 75X12</v>
          </cell>
          <cell r="D6051" t="str">
            <v>Albourne Estate Sandstone Ridge 2023</v>
          </cell>
          <cell r="E6051" t="str">
            <v>EA</v>
          </cell>
          <cell r="F6051">
            <v>12</v>
          </cell>
          <cell r="G6051" t="str">
            <v>75 cl x 12</v>
          </cell>
          <cell r="H6051" t="str">
            <v>S</v>
          </cell>
          <cell r="I6051" t="str">
            <v>United Kingdom</v>
          </cell>
          <cell r="J6051" t="str">
            <v>England</v>
          </cell>
          <cell r="K6051" t="str">
            <v>England</v>
          </cell>
          <cell r="L6051" t="str">
            <v>Still White</v>
          </cell>
          <cell r="M6051" t="str">
            <v>Best</v>
          </cell>
          <cell r="N6051">
            <v>8.0876999999999999</v>
          </cell>
          <cell r="O6051">
            <v>2.6718999999999999</v>
          </cell>
        </row>
        <row r="6052">
          <cell r="B6052">
            <v>7517318</v>
          </cell>
          <cell r="C6052" t="str">
            <v>ALBOURNE EST SELECT 18 75X12</v>
          </cell>
          <cell r="D6052" t="str">
            <v>Albourne Estate Estate Selection 2018</v>
          </cell>
          <cell r="E6052" t="str">
            <v>EA</v>
          </cell>
          <cell r="F6052">
            <v>12</v>
          </cell>
          <cell r="G6052" t="str">
            <v>75 cl x 12</v>
          </cell>
          <cell r="H6052" t="str">
            <v>U</v>
          </cell>
          <cell r="I6052" t="str">
            <v>United Kingdom</v>
          </cell>
          <cell r="J6052" t="str">
            <v>England</v>
          </cell>
          <cell r="K6052" t="str">
            <v>England</v>
          </cell>
          <cell r="L6052" t="str">
            <v>Still White</v>
          </cell>
          <cell r="M6052" t="str">
            <v>Best</v>
          </cell>
          <cell r="N6052">
            <v>6.9580000000000002</v>
          </cell>
          <cell r="O6052">
            <v>2.6718999999999999</v>
          </cell>
        </row>
        <row r="6053">
          <cell r="B6053">
            <v>7517319</v>
          </cell>
          <cell r="C6053" t="str">
            <v>ALBOURNE EST SELECT 19 75X12</v>
          </cell>
          <cell r="D6053" t="str">
            <v>Albourne Estate Estate Selection 2019</v>
          </cell>
          <cell r="E6053" t="str">
            <v>EA</v>
          </cell>
          <cell r="F6053">
            <v>12</v>
          </cell>
          <cell r="G6053" t="str">
            <v>75 cl x 12</v>
          </cell>
          <cell r="H6053" t="str">
            <v>S</v>
          </cell>
          <cell r="I6053" t="str">
            <v>United Kingdom</v>
          </cell>
          <cell r="J6053" t="str">
            <v>England</v>
          </cell>
          <cell r="K6053" t="str">
            <v>England</v>
          </cell>
          <cell r="L6053" t="str">
            <v>Still White</v>
          </cell>
          <cell r="M6053" t="str">
            <v>Best</v>
          </cell>
          <cell r="N6053">
            <v>7.7241</v>
          </cell>
          <cell r="O6053">
            <v>2.6718999999999999</v>
          </cell>
        </row>
        <row r="6054">
          <cell r="B6054">
            <v>72628</v>
          </cell>
          <cell r="C6054" t="str">
            <v>ALBOURNE MV 75X6</v>
          </cell>
          <cell r="D6054" t="str">
            <v>Albourne Estate Multi-Vintage</v>
          </cell>
          <cell r="E6054" t="str">
            <v>EA</v>
          </cell>
          <cell r="F6054">
            <v>6</v>
          </cell>
          <cell r="G6054" t="str">
            <v>75 cl x 6</v>
          </cell>
          <cell r="H6054" t="str">
            <v>S</v>
          </cell>
          <cell r="I6054" t="str">
            <v>United Kingdom</v>
          </cell>
          <cell r="J6054" t="str">
            <v>England</v>
          </cell>
          <cell r="K6054" t="str">
            <v>England</v>
          </cell>
          <cell r="L6054" t="str">
            <v>Sparkling White</v>
          </cell>
          <cell r="M6054" t="str">
            <v>Best</v>
          </cell>
          <cell r="N6054">
            <v>11.5741</v>
          </cell>
          <cell r="O6054">
            <v>2.6718999999999999</v>
          </cell>
        </row>
        <row r="6055">
          <cell r="B6055">
            <v>4301715</v>
          </cell>
          <cell r="C6055" t="str">
            <v>ALBOURNE B DE B 15 75X6</v>
          </cell>
          <cell r="D6055" t="str">
            <v>Albourne Estate Blanc de Blancs 2015</v>
          </cell>
          <cell r="E6055" t="str">
            <v>EA</v>
          </cell>
          <cell r="F6055">
            <v>6</v>
          </cell>
          <cell r="G6055" t="str">
            <v>75 cl x 6</v>
          </cell>
          <cell r="H6055" t="str">
            <v>U</v>
          </cell>
          <cell r="I6055" t="str">
            <v>United Kingdom</v>
          </cell>
          <cell r="J6055" t="str">
            <v>England</v>
          </cell>
          <cell r="K6055" t="str">
            <v>England</v>
          </cell>
          <cell r="L6055" t="str">
            <v>Sparkling White</v>
          </cell>
          <cell r="M6055" t="str">
            <v>Best</v>
          </cell>
          <cell r="N6055">
            <v>12.536799999999999</v>
          </cell>
          <cell r="O6055">
            <v>2.6718999999999999</v>
          </cell>
        </row>
        <row r="6056">
          <cell r="B6056">
            <v>4301717</v>
          </cell>
          <cell r="C6056" t="str">
            <v>ALBOURNE B DE B 17 75X6</v>
          </cell>
          <cell r="D6056" t="str">
            <v>Albourne Estate Blanc de Blancs 2017</v>
          </cell>
          <cell r="E6056" t="str">
            <v>EA</v>
          </cell>
          <cell r="F6056">
            <v>6</v>
          </cell>
          <cell r="G6056" t="str">
            <v>75 cl x 6</v>
          </cell>
          <cell r="H6056" t="str">
            <v>U</v>
          </cell>
          <cell r="I6056" t="str">
            <v>United Kingdom</v>
          </cell>
          <cell r="J6056" t="str">
            <v>England</v>
          </cell>
          <cell r="K6056" t="str">
            <v>England</v>
          </cell>
          <cell r="L6056" t="str">
            <v>Sparkling White</v>
          </cell>
          <cell r="M6056" t="str">
            <v>Best</v>
          </cell>
          <cell r="N6056">
            <v>13.1968</v>
          </cell>
          <cell r="O6056">
            <v>2.6718999999999999</v>
          </cell>
        </row>
        <row r="6057">
          <cell r="B6057">
            <v>4301718</v>
          </cell>
          <cell r="C6057" t="str">
            <v>ALBOURNE B DE B 18 75X6</v>
          </cell>
          <cell r="D6057" t="str">
            <v>Albourne Estate Blanc de Blancs 2018</v>
          </cell>
          <cell r="E6057" t="str">
            <v>EA</v>
          </cell>
          <cell r="F6057">
            <v>6</v>
          </cell>
          <cell r="G6057" t="str">
            <v>75 cl x 6</v>
          </cell>
          <cell r="H6057" t="str">
            <v>S</v>
          </cell>
          <cell r="I6057" t="str">
            <v>United Kingdom</v>
          </cell>
          <cell r="J6057" t="str">
            <v>England</v>
          </cell>
          <cell r="K6057" t="str">
            <v>England</v>
          </cell>
          <cell r="L6057" t="str">
            <v>Sparkling White</v>
          </cell>
          <cell r="M6057" t="str">
            <v>Best</v>
          </cell>
          <cell r="N6057">
            <v>13.8741</v>
          </cell>
          <cell r="O6057">
            <v>2.6718999999999999</v>
          </cell>
        </row>
        <row r="6058">
          <cell r="B6058">
            <v>75941</v>
          </cell>
          <cell r="C6058" t="str">
            <v>ERNESTO CATENA ALMA M 19 75X12</v>
          </cell>
          <cell r="D6058" t="str">
            <v>Ernesto Catena Alma Negra M Blend 2019</v>
          </cell>
          <cell r="E6058" t="str">
            <v>EA</v>
          </cell>
          <cell r="F6058">
            <v>12</v>
          </cell>
          <cell r="G6058" t="str">
            <v>75 cl x 12</v>
          </cell>
          <cell r="H6058" t="str">
            <v>U</v>
          </cell>
          <cell r="I6058" t="str">
            <v>Argentina</v>
          </cell>
          <cell r="J6058" t="str">
            <v>Argentina</v>
          </cell>
          <cell r="K6058" t="str">
            <v>Mendoza</v>
          </cell>
          <cell r="M6058" t="str">
            <v>Better</v>
          </cell>
          <cell r="N6058">
            <v>4.8353999999999999</v>
          </cell>
          <cell r="O6058">
            <v>2.6718999999999999</v>
          </cell>
        </row>
        <row r="6059">
          <cell r="B6059">
            <v>42354</v>
          </cell>
          <cell r="C6059" t="str">
            <v>SIESTA SV CAB SAUV 18 75X6</v>
          </cell>
          <cell r="D6059" t="str">
            <v>Ernesto Catena Siesta Single Vineyard Cabernet Sauvignon 2018</v>
          </cell>
          <cell r="E6059" t="str">
            <v>EA</v>
          </cell>
          <cell r="F6059">
            <v>6</v>
          </cell>
          <cell r="G6059" t="str">
            <v>75 cl x 6</v>
          </cell>
          <cell r="H6059" t="str">
            <v>U</v>
          </cell>
          <cell r="I6059" t="str">
            <v>Argentina</v>
          </cell>
          <cell r="J6059" t="str">
            <v>Argentina</v>
          </cell>
          <cell r="K6059" t="str">
            <v>Mendoza</v>
          </cell>
          <cell r="L6059" t="str">
            <v>Still Red</v>
          </cell>
          <cell r="M6059" t="str">
            <v>Best</v>
          </cell>
          <cell r="N6059">
            <v>8.1020000000000003</v>
          </cell>
          <cell r="O6059">
            <v>2.6718999999999999</v>
          </cell>
        </row>
        <row r="6060">
          <cell r="B6060">
            <v>75939</v>
          </cell>
          <cell r="C6060" t="str">
            <v>SIESTA SV MALBEC 75X6</v>
          </cell>
          <cell r="D6060" t="str">
            <v>Ernesto Catena Siesta Single Vineyard Malbec</v>
          </cell>
          <cell r="E6060" t="str">
            <v>EA</v>
          </cell>
          <cell r="F6060">
            <v>6</v>
          </cell>
          <cell r="G6060" t="str">
            <v>75 cl x 6</v>
          </cell>
          <cell r="H6060" t="str">
            <v>U</v>
          </cell>
          <cell r="I6060" t="str">
            <v>Argentina</v>
          </cell>
          <cell r="J6060" t="str">
            <v>Argentina</v>
          </cell>
          <cell r="K6060" t="str">
            <v>Mendoza</v>
          </cell>
          <cell r="M6060" t="str">
            <v>Best</v>
          </cell>
          <cell r="N6060">
            <v>8.1020000000000003</v>
          </cell>
          <cell r="O6060">
            <v>2.6718999999999999</v>
          </cell>
        </row>
        <row r="6061">
          <cell r="B6061">
            <v>75940</v>
          </cell>
          <cell r="C6061" t="str">
            <v>SIESTA SV CAB SAUV 75X6</v>
          </cell>
          <cell r="D6061" t="str">
            <v>Ernesto Catena Siesta Single Vineyard Cabernet Sauvignon</v>
          </cell>
          <cell r="E6061" t="str">
            <v>EA</v>
          </cell>
          <cell r="F6061">
            <v>6</v>
          </cell>
          <cell r="G6061" t="str">
            <v>75 cl x 6</v>
          </cell>
          <cell r="H6061" t="str">
            <v>U</v>
          </cell>
          <cell r="I6061" t="str">
            <v>Argentina</v>
          </cell>
          <cell r="J6061" t="str">
            <v>Argentina</v>
          </cell>
          <cell r="K6061" t="str">
            <v>Mendoza</v>
          </cell>
          <cell r="L6061" t="str">
            <v>Still Red</v>
          </cell>
          <cell r="M6061" t="str">
            <v>Best</v>
          </cell>
          <cell r="N6061">
            <v>8.0747</v>
          </cell>
          <cell r="O6061">
            <v>2.6718999999999999</v>
          </cell>
        </row>
        <row r="6062">
          <cell r="B6062">
            <v>75965</v>
          </cell>
          <cell r="C6062" t="str">
            <v>SIESTA SV CAB FRAN 75X6</v>
          </cell>
          <cell r="D6062" t="str">
            <v>Ernesto Catena Siesta Single Vineyard Cabernet Franc</v>
          </cell>
          <cell r="E6062" t="str">
            <v>EA</v>
          </cell>
          <cell r="F6062">
            <v>6</v>
          </cell>
          <cell r="G6062" t="str">
            <v>75 cl x 6</v>
          </cell>
          <cell r="H6062" t="str">
            <v>U</v>
          </cell>
          <cell r="I6062" t="str">
            <v>Argentina</v>
          </cell>
          <cell r="J6062" t="str">
            <v>Argentina</v>
          </cell>
          <cell r="K6062" t="str">
            <v>Mendoza</v>
          </cell>
          <cell r="M6062" t="str">
            <v>Best</v>
          </cell>
          <cell r="N6062">
            <v>8.1020000000000003</v>
          </cell>
          <cell r="O6062">
            <v>2.6718999999999999</v>
          </cell>
        </row>
        <row r="6063">
          <cell r="B6063">
            <v>41868</v>
          </cell>
          <cell r="C6063" t="str">
            <v>OTRONIA 45RUG BLANC 75X6</v>
          </cell>
          <cell r="D6063" t="str">
            <v>Otronia 45 Rugientes Corte de Blancas</v>
          </cell>
          <cell r="E6063" t="str">
            <v>EA</v>
          </cell>
          <cell r="F6063">
            <v>6</v>
          </cell>
          <cell r="G6063" t="str">
            <v>75 cl x 6</v>
          </cell>
          <cell r="H6063" t="str">
            <v>U</v>
          </cell>
          <cell r="I6063" t="str">
            <v>Argentina</v>
          </cell>
          <cell r="J6063" t="str">
            <v>Argentina</v>
          </cell>
          <cell r="K6063" t="str">
            <v>Patagonia</v>
          </cell>
          <cell r="L6063" t="str">
            <v>Still White</v>
          </cell>
          <cell r="M6063" t="str">
            <v>Better</v>
          </cell>
          <cell r="N6063">
            <v>10.096500000000001</v>
          </cell>
          <cell r="O6063">
            <v>2.6718999999999999</v>
          </cell>
        </row>
        <row r="6064">
          <cell r="B6064">
            <v>41869</v>
          </cell>
          <cell r="C6064" t="str">
            <v>OTRONIA 45RUG PINOT 75X6</v>
          </cell>
          <cell r="D6064" t="str">
            <v>Otronia 45 Rugientes Pinot Noir</v>
          </cell>
          <cell r="E6064" t="str">
            <v>EA</v>
          </cell>
          <cell r="F6064">
            <v>6</v>
          </cell>
          <cell r="G6064" t="str">
            <v>75 cl x 6</v>
          </cell>
          <cell r="H6064" t="str">
            <v>U</v>
          </cell>
          <cell r="I6064" t="str">
            <v>Argentina</v>
          </cell>
          <cell r="J6064" t="str">
            <v>Argentina</v>
          </cell>
          <cell r="K6064" t="str">
            <v>Patagonia</v>
          </cell>
          <cell r="L6064" t="str">
            <v>Still Red</v>
          </cell>
          <cell r="M6064" t="str">
            <v>Best</v>
          </cell>
          <cell r="N6064">
            <v>10.096500000000001</v>
          </cell>
          <cell r="O6064">
            <v>2.6718999999999999</v>
          </cell>
        </row>
        <row r="6065">
          <cell r="B6065">
            <v>44158</v>
          </cell>
          <cell r="C6065" t="str">
            <v>ORG OTRONIA 45RUG MERLOT 75X6</v>
          </cell>
          <cell r="D6065" t="str">
            <v xml:space="preserve">Otronia 45 Rugientes Merlot Organic, Patagonia
</v>
          </cell>
          <cell r="E6065" t="str">
            <v>EA</v>
          </cell>
          <cell r="F6065">
            <v>6</v>
          </cell>
          <cell r="G6065" t="str">
            <v>75 cl x 6</v>
          </cell>
          <cell r="H6065" t="str">
            <v>U</v>
          </cell>
          <cell r="I6065" t="str">
            <v>Argentina</v>
          </cell>
          <cell r="J6065" t="str">
            <v>Argentina</v>
          </cell>
          <cell r="K6065" t="str">
            <v>Argentina</v>
          </cell>
          <cell r="L6065" t="str">
            <v>Still Red</v>
          </cell>
          <cell r="M6065" t="str">
            <v>Best</v>
          </cell>
          <cell r="N6065">
            <v>10.025399999999999</v>
          </cell>
          <cell r="O6065">
            <v>2.6718999999999999</v>
          </cell>
        </row>
        <row r="6066">
          <cell r="B6066">
            <v>73088</v>
          </cell>
          <cell r="C6066" t="str">
            <v>OTRONIA 45RUG BLANC17 75X6</v>
          </cell>
          <cell r="D6066" t="str">
            <v>Otronia 45 Rugientes Corte de Blancas 2017</v>
          </cell>
          <cell r="E6066" t="str">
            <v>EA</v>
          </cell>
          <cell r="F6066">
            <v>6</v>
          </cell>
          <cell r="G6066" t="str">
            <v>75 cl x 6</v>
          </cell>
          <cell r="H6066" t="str">
            <v>U</v>
          </cell>
          <cell r="I6066" t="str">
            <v>Argentina</v>
          </cell>
          <cell r="J6066" t="str">
            <v>Argentina</v>
          </cell>
          <cell r="K6066" t="str">
            <v>Patagonia</v>
          </cell>
          <cell r="L6066" t="str">
            <v>Still White</v>
          </cell>
          <cell r="M6066" t="str">
            <v>Better</v>
          </cell>
          <cell r="N6066">
            <v>9.2232000000000003</v>
          </cell>
          <cell r="O6066">
            <v>2.6718999999999999</v>
          </cell>
        </row>
        <row r="6067">
          <cell r="B6067">
            <v>73606</v>
          </cell>
          <cell r="C6067" t="str">
            <v>ORG OTRONIA 45RUG PINOT17 75X6</v>
          </cell>
          <cell r="D6067" t="str">
            <v>Otronia 45 Rugientes Pinot Noir 2017</v>
          </cell>
          <cell r="E6067" t="str">
            <v>EA</v>
          </cell>
          <cell r="F6067">
            <v>6</v>
          </cell>
          <cell r="G6067" t="str">
            <v>75 cl x 6</v>
          </cell>
          <cell r="H6067" t="str">
            <v>U</v>
          </cell>
          <cell r="I6067" t="str">
            <v>Argentina</v>
          </cell>
          <cell r="J6067" t="str">
            <v>Argentina</v>
          </cell>
          <cell r="K6067" t="str">
            <v>Patagonia</v>
          </cell>
          <cell r="L6067" t="str">
            <v>Still Red</v>
          </cell>
          <cell r="M6067" t="str">
            <v>Best</v>
          </cell>
          <cell r="N6067">
            <v>9.2232000000000003</v>
          </cell>
          <cell r="O6067">
            <v>2.6718999999999999</v>
          </cell>
        </row>
        <row r="6068">
          <cell r="B6068">
            <v>73608</v>
          </cell>
          <cell r="C6068" t="str">
            <v>OTRONIA PINOT NOIR 75X6</v>
          </cell>
          <cell r="D6068" t="str">
            <v>Otronia Pinot Noir</v>
          </cell>
          <cell r="E6068" t="str">
            <v>EA</v>
          </cell>
          <cell r="F6068">
            <v>6</v>
          </cell>
          <cell r="G6068" t="str">
            <v>75 cl x 6</v>
          </cell>
          <cell r="H6068" t="str">
            <v>U</v>
          </cell>
          <cell r="I6068" t="str">
            <v>Argentina</v>
          </cell>
          <cell r="J6068" t="str">
            <v>Argentina</v>
          </cell>
          <cell r="K6068" t="str">
            <v>Patagonia</v>
          </cell>
          <cell r="L6068" t="str">
            <v>Still Red</v>
          </cell>
          <cell r="M6068" t="str">
            <v>Best</v>
          </cell>
          <cell r="N6068">
            <v>23.4162</v>
          </cell>
          <cell r="O6068">
            <v>2.6718999999999999</v>
          </cell>
        </row>
        <row r="6069">
          <cell r="B6069">
            <v>73129</v>
          </cell>
          <cell r="C6069" t="str">
            <v>COMPUERTAS 1914 MALBEC 75X6</v>
          </cell>
          <cell r="D6069" t="str">
            <v>Durigutti Las Compuertas 1914 Malbec (Gaucho)</v>
          </cell>
          <cell r="E6069" t="str">
            <v>EA</v>
          </cell>
          <cell r="F6069">
            <v>6</v>
          </cell>
          <cell r="G6069" t="str">
            <v>75 cl x 6</v>
          </cell>
          <cell r="H6069" t="str">
            <v>U</v>
          </cell>
          <cell r="I6069" t="str">
            <v>Argentina</v>
          </cell>
          <cell r="J6069" t="str">
            <v>Argentina</v>
          </cell>
          <cell r="K6069" t="str">
            <v>Mendoza</v>
          </cell>
          <cell r="M6069" t="str">
            <v>Best</v>
          </cell>
          <cell r="N6069">
            <v>10.2805</v>
          </cell>
          <cell r="O6069">
            <v>2.6718999999999999</v>
          </cell>
        </row>
        <row r="6070">
          <cell r="B6070">
            <v>73174</v>
          </cell>
          <cell r="C6070" t="str">
            <v>COMPUERTAS CRIOLLA 75X6</v>
          </cell>
          <cell r="D6070" t="str">
            <v>Durigutti Las Compuertas Criolla (Gaucho)</v>
          </cell>
          <cell r="E6070" t="str">
            <v>EA</v>
          </cell>
          <cell r="F6070">
            <v>6</v>
          </cell>
          <cell r="G6070" t="str">
            <v>75 cl x 6</v>
          </cell>
          <cell r="H6070" t="str">
            <v>U</v>
          </cell>
          <cell r="I6070" t="str">
            <v>Argentina</v>
          </cell>
          <cell r="J6070" t="str">
            <v>Argentina</v>
          </cell>
          <cell r="K6070" t="str">
            <v>Mendoza</v>
          </cell>
          <cell r="M6070" t="str">
            <v>Best</v>
          </cell>
          <cell r="N6070">
            <v>5.4644000000000004</v>
          </cell>
          <cell r="O6070">
            <v>2.6718999999999999</v>
          </cell>
        </row>
        <row r="6071">
          <cell r="B6071">
            <v>73134</v>
          </cell>
          <cell r="C6071" t="str">
            <v>BIRA TANITO 75X6</v>
          </cell>
          <cell r="D6071" t="str">
            <v>BIRA Tanito (Gaucho)</v>
          </cell>
          <cell r="E6071" t="str">
            <v>EA</v>
          </cell>
          <cell r="F6071">
            <v>6</v>
          </cell>
          <cell r="G6071" t="str">
            <v>75 cl x 6</v>
          </cell>
          <cell r="H6071" t="str">
            <v>S</v>
          </cell>
          <cell r="I6071" t="str">
            <v>Argentina</v>
          </cell>
          <cell r="J6071" t="str">
            <v>Argentina</v>
          </cell>
          <cell r="K6071" t="str">
            <v>Mendoza</v>
          </cell>
          <cell r="M6071" t="str">
            <v>Better</v>
          </cell>
          <cell r="N6071">
            <v>6.6128999999999998</v>
          </cell>
          <cell r="O6071">
            <v>2.6718999999999999</v>
          </cell>
        </row>
        <row r="6072">
          <cell r="B6072">
            <v>73136</v>
          </cell>
          <cell r="C6072" t="str">
            <v>BIRA TANO 75X6</v>
          </cell>
          <cell r="D6072" t="str">
            <v>BIRA Tano (Gaucho)</v>
          </cell>
          <cell r="E6072" t="str">
            <v>EA</v>
          </cell>
          <cell r="F6072">
            <v>6</v>
          </cell>
          <cell r="G6072" t="str">
            <v>75 cl x 6</v>
          </cell>
          <cell r="H6072" t="str">
            <v>S</v>
          </cell>
          <cell r="I6072" t="str">
            <v>Argentina</v>
          </cell>
          <cell r="J6072" t="str">
            <v>Argentina</v>
          </cell>
          <cell r="K6072" t="str">
            <v>Mendoza</v>
          </cell>
          <cell r="M6072" t="str">
            <v>Limited Allocation</v>
          </cell>
          <cell r="N6072">
            <v>20.274100000000001</v>
          </cell>
          <cell r="O6072">
            <v>2.6718999999999999</v>
          </cell>
        </row>
        <row r="6073">
          <cell r="B6073">
            <v>73152</v>
          </cell>
          <cell r="C6073" t="str">
            <v>BIRA ROSSO DI UCO 75X6</v>
          </cell>
          <cell r="D6073" t="str">
            <v>BIRA ROSSO DI UCO (Gaucho)</v>
          </cell>
          <cell r="E6073" t="str">
            <v>EA</v>
          </cell>
          <cell r="F6073">
            <v>6</v>
          </cell>
          <cell r="G6073" t="str">
            <v>75 cl x 6</v>
          </cell>
          <cell r="H6073" t="str">
            <v>S</v>
          </cell>
          <cell r="I6073" t="str">
            <v>Argentina</v>
          </cell>
          <cell r="J6073" t="str">
            <v>Argentina</v>
          </cell>
          <cell r="K6073" t="str">
            <v>Mendoza</v>
          </cell>
          <cell r="L6073" t="str">
            <v>Still Red</v>
          </cell>
          <cell r="M6073" t="str">
            <v>Better</v>
          </cell>
          <cell r="N6073">
            <v>5.7933000000000003</v>
          </cell>
          <cell r="O6073">
            <v>2.6718999999999999</v>
          </cell>
        </row>
        <row r="6074">
          <cell r="B6074">
            <v>73622</v>
          </cell>
          <cell r="C6074" t="str">
            <v>BIRA BRUNETTO 75X6</v>
          </cell>
          <cell r="D6074" t="str">
            <v>BIRA Brunetto</v>
          </cell>
          <cell r="E6074" t="str">
            <v>EA</v>
          </cell>
          <cell r="F6074">
            <v>6</v>
          </cell>
          <cell r="G6074" t="str">
            <v>75 cl x 6</v>
          </cell>
          <cell r="H6074" t="str">
            <v>S</v>
          </cell>
          <cell r="I6074" t="str">
            <v>Argentina</v>
          </cell>
          <cell r="J6074" t="str">
            <v>Argentina</v>
          </cell>
          <cell r="K6074" t="str">
            <v>Mendoza</v>
          </cell>
          <cell r="M6074" t="str">
            <v>Best</v>
          </cell>
          <cell r="N6074">
            <v>9.3452000000000002</v>
          </cell>
          <cell r="O6074">
            <v>2.6718999999999999</v>
          </cell>
        </row>
        <row r="6075">
          <cell r="B6075">
            <v>73290</v>
          </cell>
          <cell r="C6075" t="str">
            <v>EL PORV LABORUM MALBEC 75X6</v>
          </cell>
          <cell r="D6075" t="str">
            <v>Laborum Single Vineyard Malbec</v>
          </cell>
          <cell r="E6075" t="str">
            <v>EA</v>
          </cell>
          <cell r="F6075">
            <v>6</v>
          </cell>
          <cell r="G6075" t="str">
            <v>75 cl x 6</v>
          </cell>
          <cell r="H6075" t="str">
            <v>U</v>
          </cell>
          <cell r="I6075" t="str">
            <v>Argentina</v>
          </cell>
          <cell r="J6075" t="str">
            <v>Argentina</v>
          </cell>
          <cell r="K6075" t="str">
            <v>Salta</v>
          </cell>
          <cell r="L6075" t="str">
            <v>Still Red</v>
          </cell>
          <cell r="M6075" t="str">
            <v>Best</v>
          </cell>
          <cell r="N6075">
            <v>12.934100000000001</v>
          </cell>
          <cell r="O6075">
            <v>2.6718999999999999</v>
          </cell>
        </row>
        <row r="6076">
          <cell r="B6076">
            <v>73557</v>
          </cell>
          <cell r="C6076" t="str">
            <v>WARDY BEQAA WHITE 75X12</v>
          </cell>
          <cell r="D6076" t="str">
            <v>Domaine Wardy Beqaa Valley White</v>
          </cell>
          <cell r="E6076" t="str">
            <v>EA</v>
          </cell>
          <cell r="F6076">
            <v>12</v>
          </cell>
          <cell r="G6076" t="str">
            <v>75 cl x 12</v>
          </cell>
          <cell r="H6076" t="str">
            <v>U</v>
          </cell>
          <cell r="I6076" t="str">
            <v>Lebanon</v>
          </cell>
          <cell r="J6076" t="str">
            <v>Lebanon</v>
          </cell>
          <cell r="K6076" t="str">
            <v>Bekaa Valley</v>
          </cell>
          <cell r="L6076" t="str">
            <v>Still White</v>
          </cell>
          <cell r="M6076" t="str">
            <v>Better</v>
          </cell>
          <cell r="N6076">
            <v>5.3265000000000002</v>
          </cell>
          <cell r="O6076">
            <v>2.6718999999999999</v>
          </cell>
        </row>
        <row r="6077">
          <cell r="B6077">
            <v>75335</v>
          </cell>
          <cell r="C6077" t="str">
            <v>WARDY BEQAA RED 75X12</v>
          </cell>
          <cell r="D6077" t="str">
            <v>Domaine Wardy Beqaa Valley Red</v>
          </cell>
          <cell r="E6077" t="str">
            <v>EA</v>
          </cell>
          <cell r="F6077">
            <v>12</v>
          </cell>
          <cell r="G6077" t="str">
            <v>75 cl x 12</v>
          </cell>
          <cell r="H6077" t="str">
            <v>S</v>
          </cell>
          <cell r="I6077" t="str">
            <v>Lebanon</v>
          </cell>
          <cell r="J6077" t="str">
            <v>Lebanon</v>
          </cell>
          <cell r="K6077" t="str">
            <v>Bekaa Valley</v>
          </cell>
          <cell r="L6077" t="str">
            <v>Still Red</v>
          </cell>
          <cell r="M6077" t="str">
            <v>Better</v>
          </cell>
          <cell r="N6077">
            <v>5.3278999999999996</v>
          </cell>
          <cell r="O6077">
            <v>2.6718999999999999</v>
          </cell>
        </row>
        <row r="6078">
          <cell r="B6078">
            <v>43844</v>
          </cell>
          <cell r="C6078" t="str">
            <v>WARDY CINSAULT 75X6</v>
          </cell>
          <cell r="D6078" t="str">
            <v>Domaine Wardy Cinsault</v>
          </cell>
          <cell r="E6078" t="str">
            <v>EA</v>
          </cell>
          <cell r="F6078">
            <v>6</v>
          </cell>
          <cell r="G6078" t="str">
            <v>75 cl x 6</v>
          </cell>
          <cell r="H6078" t="str">
            <v>S</v>
          </cell>
          <cell r="I6078" t="str">
            <v>Lebanon</v>
          </cell>
          <cell r="J6078" t="str">
            <v>Lebanon</v>
          </cell>
          <cell r="K6078" t="str">
            <v>Lebanon</v>
          </cell>
          <cell r="M6078" t="str">
            <v>Better</v>
          </cell>
          <cell r="N6078">
            <v>7.0591999999999997</v>
          </cell>
          <cell r="O6078">
            <v>3.3130999999999999</v>
          </cell>
        </row>
        <row r="6079">
          <cell r="B6079">
            <v>43845</v>
          </cell>
          <cell r="C6079" t="str">
            <v>WARDY CEDRES 75X6</v>
          </cell>
          <cell r="D6079" t="str">
            <v>Domaine Wardy Chateau les Cedres</v>
          </cell>
          <cell r="E6079" t="str">
            <v>EA</v>
          </cell>
          <cell r="F6079">
            <v>6</v>
          </cell>
          <cell r="G6079" t="str">
            <v>75 cl x 6</v>
          </cell>
          <cell r="H6079" t="str">
            <v>S</v>
          </cell>
          <cell r="I6079" t="str">
            <v>Lebanon</v>
          </cell>
          <cell r="J6079" t="str">
            <v>Lebanon</v>
          </cell>
          <cell r="K6079" t="str">
            <v>Lebanon</v>
          </cell>
          <cell r="M6079" t="str">
            <v>Better</v>
          </cell>
          <cell r="N6079">
            <v>12.7149</v>
          </cell>
          <cell r="O6079">
            <v>3.2063000000000001</v>
          </cell>
        </row>
        <row r="6080">
          <cell r="B6080">
            <v>73556</v>
          </cell>
          <cell r="C6080" t="str">
            <v>WARDY OBEIDI 75X6</v>
          </cell>
          <cell r="D6080" t="str">
            <v>Domaine Wardy Obeidi</v>
          </cell>
          <cell r="E6080" t="str">
            <v>EA</v>
          </cell>
          <cell r="F6080">
            <v>6</v>
          </cell>
          <cell r="G6080" t="str">
            <v>75 cl x 6</v>
          </cell>
          <cell r="H6080" t="str">
            <v>S</v>
          </cell>
          <cell r="I6080" t="str">
            <v>Lebanon</v>
          </cell>
          <cell r="J6080" t="str">
            <v>Lebanon</v>
          </cell>
          <cell r="K6080" t="str">
            <v>Bekaa Valley</v>
          </cell>
          <cell r="L6080" t="str">
            <v>sw</v>
          </cell>
          <cell r="M6080" t="str">
            <v>Best</v>
          </cell>
          <cell r="N6080">
            <v>7.1492000000000004</v>
          </cell>
          <cell r="O6080">
            <v>2.6718999999999999</v>
          </cell>
        </row>
        <row r="6081">
          <cell r="B6081">
            <v>43594</v>
          </cell>
          <cell r="C6081" t="str">
            <v>BIBI GRAETZ CAS BIANC 21 75X12</v>
          </cell>
          <cell r="D6081" t="str">
            <v>Bibi Graetz Casamatta Bianco IGT Toscana Bianco 2021</v>
          </cell>
          <cell r="E6081" t="str">
            <v>EA</v>
          </cell>
          <cell r="F6081">
            <v>12</v>
          </cell>
          <cell r="G6081" t="str">
            <v>75 cl x 12</v>
          </cell>
          <cell r="H6081" t="str">
            <v>U</v>
          </cell>
          <cell r="I6081" t="str">
            <v>Italy</v>
          </cell>
          <cell r="J6081" t="str">
            <v>Italy</v>
          </cell>
          <cell r="K6081" t="str">
            <v>Toscana</v>
          </cell>
          <cell r="L6081" t="str">
            <v>Still White</v>
          </cell>
          <cell r="M6081" t="str">
            <v>Good</v>
          </cell>
          <cell r="N6081">
            <v>6.0674999999999999</v>
          </cell>
          <cell r="O6081">
            <v>2.6718999999999999</v>
          </cell>
        </row>
        <row r="6082">
          <cell r="B6082">
            <v>44283</v>
          </cell>
          <cell r="C6082" t="str">
            <v>BIBI GRAETZ GRILLI ROS19 75X12</v>
          </cell>
          <cell r="D6082" t="str">
            <v>Bibi Graetz Grilli IGT Toscana Rosso 2018</v>
          </cell>
          <cell r="E6082" t="str">
            <v>EA</v>
          </cell>
          <cell r="F6082">
            <v>12</v>
          </cell>
          <cell r="G6082" t="str">
            <v>75 cl x 12</v>
          </cell>
          <cell r="H6082" t="str">
            <v>S</v>
          </cell>
          <cell r="I6082" t="str">
            <v>Italy</v>
          </cell>
          <cell r="J6082" t="str">
            <v>Italy</v>
          </cell>
          <cell r="K6082" t="str">
            <v>Toscana</v>
          </cell>
          <cell r="L6082" t="str">
            <v>Still Red</v>
          </cell>
          <cell r="M6082" t="str">
            <v>Better</v>
          </cell>
          <cell r="N6082">
            <v>5.6288999999999998</v>
          </cell>
          <cell r="O6082">
            <v>2.6718999999999999</v>
          </cell>
        </row>
        <row r="6083">
          <cell r="B6083">
            <v>73592</v>
          </cell>
          <cell r="C6083" t="str">
            <v>BIBI GRAETZ GRILLI ROS18 75X12</v>
          </cell>
          <cell r="D6083" t="str">
            <v>Bibi Graetz Grilli IGT Toscana Rosso 2018</v>
          </cell>
          <cell r="E6083" t="str">
            <v>EA</v>
          </cell>
          <cell r="F6083">
            <v>12</v>
          </cell>
          <cell r="G6083" t="str">
            <v>75 cl x 12</v>
          </cell>
          <cell r="H6083" t="str">
            <v>U</v>
          </cell>
          <cell r="I6083" t="str">
            <v>Italy</v>
          </cell>
          <cell r="J6083" t="str">
            <v>Italy</v>
          </cell>
          <cell r="K6083" t="str">
            <v>Toscana</v>
          </cell>
          <cell r="L6083" t="str">
            <v>sr</v>
          </cell>
          <cell r="M6083" t="str">
            <v>Better</v>
          </cell>
          <cell r="N6083">
            <v>5.6153000000000004</v>
          </cell>
          <cell r="O6083">
            <v>2.6718999999999999</v>
          </cell>
        </row>
        <row r="6084">
          <cell r="B6084">
            <v>7419418</v>
          </cell>
          <cell r="C6084" t="str">
            <v>BIBI GRAETZ CAS ROSSO 18 75X12</v>
          </cell>
          <cell r="D6084" t="str">
            <v>Bibi Graetz Casamatta IGT Toscana Rosso 2018</v>
          </cell>
          <cell r="E6084" t="str">
            <v>EA</v>
          </cell>
          <cell r="F6084">
            <v>12</v>
          </cell>
          <cell r="G6084" t="str">
            <v>75 cl x 12</v>
          </cell>
          <cell r="H6084" t="str">
            <v>U</v>
          </cell>
          <cell r="I6084" t="str">
            <v>Italy</v>
          </cell>
          <cell r="J6084" t="str">
            <v>Italy</v>
          </cell>
          <cell r="K6084" t="str">
            <v>Toscana</v>
          </cell>
          <cell r="L6084" t="str">
            <v>Still Red</v>
          </cell>
          <cell r="M6084" t="str">
            <v>Good</v>
          </cell>
          <cell r="N6084">
            <v>3.4228000000000001</v>
          </cell>
          <cell r="O6084">
            <v>2.6718999999999999</v>
          </cell>
        </row>
        <row r="6085">
          <cell r="B6085">
            <v>7419419</v>
          </cell>
          <cell r="C6085" t="str">
            <v>BIBI GRAETZ CAS ROSSO 19 75X12</v>
          </cell>
          <cell r="D6085" t="str">
            <v>Bibi Graetz Casamatta IGT Toscana Rosso 2019</v>
          </cell>
          <cell r="E6085" t="str">
            <v>EA</v>
          </cell>
          <cell r="F6085">
            <v>12</v>
          </cell>
          <cell r="G6085" t="str">
            <v>75 cl x 12</v>
          </cell>
          <cell r="H6085" t="str">
            <v>U</v>
          </cell>
          <cell r="I6085" t="str">
            <v>Italy</v>
          </cell>
          <cell r="J6085" t="str">
            <v>Italy</v>
          </cell>
          <cell r="K6085" t="str">
            <v>Toscana</v>
          </cell>
          <cell r="L6085" t="str">
            <v>Still Red</v>
          </cell>
          <cell r="M6085" t="str">
            <v>Good</v>
          </cell>
          <cell r="N6085">
            <v>6.0538999999999996</v>
          </cell>
          <cell r="O6085">
            <v>2.6718999999999999</v>
          </cell>
        </row>
        <row r="6086">
          <cell r="B6086">
            <v>7419420</v>
          </cell>
          <cell r="C6086" t="str">
            <v>BIBI GRAETZ CAS ROSSO 20 75X12</v>
          </cell>
          <cell r="D6086" t="str">
            <v>Bibi Graetz Casamatta IGT Toscana Rosso 2020</v>
          </cell>
          <cell r="E6086" t="str">
            <v>EA</v>
          </cell>
          <cell r="F6086">
            <v>12</v>
          </cell>
          <cell r="G6086" t="str">
            <v>75 cl x 12</v>
          </cell>
          <cell r="H6086" t="str">
            <v>U</v>
          </cell>
          <cell r="I6086" t="str">
            <v>Italy</v>
          </cell>
          <cell r="J6086" t="str">
            <v>Italy</v>
          </cell>
          <cell r="K6086" t="str">
            <v>Toscana</v>
          </cell>
          <cell r="L6086" t="str">
            <v>Still Red</v>
          </cell>
          <cell r="M6086" t="str">
            <v>Good</v>
          </cell>
          <cell r="N6086">
            <v>3.2166000000000001</v>
          </cell>
          <cell r="O6086">
            <v>2.6718999999999999</v>
          </cell>
        </row>
        <row r="6087">
          <cell r="B6087">
            <v>7603319</v>
          </cell>
          <cell r="C6087" t="str">
            <v>BIBI GRAETZ CAS BIANCO19 75X12</v>
          </cell>
          <cell r="D6087" t="str">
            <v>Bibi Graetz Casamatta Bianco IGT Toscana Bianco 2019</v>
          </cell>
          <cell r="E6087" t="str">
            <v>EA</v>
          </cell>
          <cell r="F6087">
            <v>12</v>
          </cell>
          <cell r="G6087" t="str">
            <v>75 cl x 12</v>
          </cell>
          <cell r="H6087" t="str">
            <v>U</v>
          </cell>
          <cell r="I6087" t="str">
            <v>Italy</v>
          </cell>
          <cell r="J6087" t="str">
            <v>Italy</v>
          </cell>
          <cell r="K6087" t="str">
            <v>Toscana</v>
          </cell>
          <cell r="L6087" t="str">
            <v>Still White</v>
          </cell>
          <cell r="M6087" t="str">
            <v>Good</v>
          </cell>
          <cell r="N6087">
            <v>4.0937999999999999</v>
          </cell>
          <cell r="O6087">
            <v>2.6718999999999999</v>
          </cell>
        </row>
        <row r="6088">
          <cell r="B6088">
            <v>7603320</v>
          </cell>
          <cell r="C6088" t="str">
            <v>BIBI GRAETZ CAS BIANCO20 75X12</v>
          </cell>
          <cell r="D6088" t="str">
            <v>Bibi Graetz Casamatta Bianco IGT Toscana Bianco 2020</v>
          </cell>
          <cell r="E6088" t="str">
            <v>EA</v>
          </cell>
          <cell r="F6088">
            <v>12</v>
          </cell>
          <cell r="G6088" t="str">
            <v>75 cl x 12</v>
          </cell>
          <cell r="H6088" t="str">
            <v>U</v>
          </cell>
          <cell r="I6088" t="str">
            <v>Italy</v>
          </cell>
          <cell r="J6088" t="str">
            <v>Italy</v>
          </cell>
          <cell r="K6088" t="str">
            <v>Toscana</v>
          </cell>
          <cell r="L6088" t="str">
            <v>Still White</v>
          </cell>
          <cell r="M6088" t="str">
            <v>Good</v>
          </cell>
          <cell r="N6088">
            <v>6.0538999999999996</v>
          </cell>
          <cell r="O6088">
            <v>2.6718999999999999</v>
          </cell>
        </row>
        <row r="6089">
          <cell r="B6089">
            <v>7603321</v>
          </cell>
          <cell r="C6089" t="str">
            <v>BIBI GRAETZ CAS BIANCO21 75X12</v>
          </cell>
          <cell r="D6089" t="str">
            <v>Bibi Graetz Casamatta Bianco IGT Toscana Bianco 2021</v>
          </cell>
          <cell r="E6089" t="str">
            <v>EA</v>
          </cell>
          <cell r="F6089">
            <v>12</v>
          </cell>
          <cell r="G6089" t="str">
            <v>75 cl x 12</v>
          </cell>
          <cell r="H6089" t="str">
            <v>U</v>
          </cell>
          <cell r="I6089" t="str">
            <v>Italy</v>
          </cell>
          <cell r="J6089" t="str">
            <v>Italy</v>
          </cell>
          <cell r="K6089" t="str">
            <v>Toscana</v>
          </cell>
          <cell r="L6089" t="str">
            <v>Still White</v>
          </cell>
          <cell r="M6089" t="str">
            <v>Good</v>
          </cell>
          <cell r="N6089">
            <v>3.2166000000000001</v>
          </cell>
          <cell r="O6089">
            <v>2.6718999999999999</v>
          </cell>
        </row>
        <row r="6090">
          <cell r="B6090">
            <v>41812</v>
          </cell>
          <cell r="C6090" t="str">
            <v>FW BIBI GRAETZ TESTAMA 19 75X6</v>
          </cell>
          <cell r="D6090" t="str">
            <v>Bibi Graetz Testamatta Rosso 2019</v>
          </cell>
          <cell r="E6090" t="str">
            <v>EA</v>
          </cell>
          <cell r="F6090">
            <v>6</v>
          </cell>
          <cell r="G6090" t="str">
            <v>75 cl x 6</v>
          </cell>
          <cell r="H6090" t="str">
            <v>S</v>
          </cell>
          <cell r="I6090" t="str">
            <v>Italy</v>
          </cell>
          <cell r="J6090" t="str">
            <v>Italy</v>
          </cell>
          <cell r="K6090" t="str">
            <v>Toscana</v>
          </cell>
          <cell r="L6090" t="str">
            <v>Still Red</v>
          </cell>
          <cell r="M6090" t="str">
            <v>Fine Wine</v>
          </cell>
          <cell r="N6090">
            <v>47.820500000000003</v>
          </cell>
          <cell r="O6090">
            <v>2.6718999999999999</v>
          </cell>
        </row>
        <row r="6091">
          <cell r="B6091">
            <v>43632</v>
          </cell>
          <cell r="C6091" t="str">
            <v>FW BIBI GRAETZ TEST ROS20 75X6</v>
          </cell>
          <cell r="D6091" t="str">
            <v>Bibi Graetz Testamatta Rosso, Toscana, 2020</v>
          </cell>
          <cell r="E6091" t="str">
            <v>EA</v>
          </cell>
          <cell r="F6091">
            <v>6</v>
          </cell>
          <cell r="G6091" t="str">
            <v>75 cl x 6</v>
          </cell>
          <cell r="H6091" t="str">
            <v>U</v>
          </cell>
          <cell r="I6091" t="str">
            <v>Italy</v>
          </cell>
          <cell r="J6091" t="str">
            <v>Italy</v>
          </cell>
          <cell r="K6091" t="str">
            <v>Toscana</v>
          </cell>
          <cell r="L6091" t="str">
            <v>Still Red</v>
          </cell>
          <cell r="M6091" t="str">
            <v>Fine Wine</v>
          </cell>
          <cell r="N6091">
            <v>42.101100000000002</v>
          </cell>
          <cell r="O6091">
            <v>2.6718999999999999</v>
          </cell>
        </row>
        <row r="6092">
          <cell r="B6092">
            <v>43772</v>
          </cell>
          <cell r="C6092" t="str">
            <v>FW BIBI GRAETZ TEST ROS13 75X6</v>
          </cell>
          <cell r="D6092" t="str">
            <v>Bibi Graetz Testamatta Rosso, Toscana, 2013</v>
          </cell>
          <cell r="E6092" t="str">
            <v>EA</v>
          </cell>
          <cell r="F6092">
            <v>6</v>
          </cell>
          <cell r="G6092" t="str">
            <v>75 cl x 6</v>
          </cell>
          <cell r="H6092" t="str">
            <v>U</v>
          </cell>
          <cell r="I6092" t="str">
            <v>Italy</v>
          </cell>
          <cell r="J6092" t="str">
            <v>Italy</v>
          </cell>
          <cell r="K6092" t="str">
            <v>Toscana</v>
          </cell>
          <cell r="L6092" t="str">
            <v>Still Red</v>
          </cell>
          <cell r="M6092" t="str">
            <v>Fine Wine</v>
          </cell>
          <cell r="N6092">
            <v>59.1006</v>
          </cell>
          <cell r="O6092">
            <v>2.6718999999999999</v>
          </cell>
        </row>
        <row r="6093">
          <cell r="B6093">
            <v>45239</v>
          </cell>
          <cell r="C6093" t="str">
            <v>BIBI GRAETZ TESTA BIANC21 75X6</v>
          </cell>
          <cell r="D6093" t="str">
            <v>Bibi Graetz Testamatta Bianco, Toscana, 2021</v>
          </cell>
          <cell r="E6093" t="str">
            <v>EA</v>
          </cell>
          <cell r="F6093">
            <v>6</v>
          </cell>
          <cell r="G6093" t="str">
            <v>75 cl x 6</v>
          </cell>
          <cell r="H6093" t="str">
            <v>S</v>
          </cell>
          <cell r="I6093" t="str">
            <v>Italy</v>
          </cell>
          <cell r="J6093" t="str">
            <v>Italy</v>
          </cell>
          <cell r="K6093" t="str">
            <v>Toscana</v>
          </cell>
          <cell r="L6093" t="str">
            <v>Still White</v>
          </cell>
          <cell r="M6093" t="str">
            <v>Fine Wine</v>
          </cell>
          <cell r="N6093">
            <v>48.697699999999998</v>
          </cell>
          <cell r="O6093">
            <v>2.6718999999999999</v>
          </cell>
        </row>
        <row r="6094">
          <cell r="B6094">
            <v>45420</v>
          </cell>
          <cell r="C6094" t="str">
            <v>ORG BIBI GRA CAS BIANCO21 75X6</v>
          </cell>
          <cell r="D6094" t="str">
            <v>Bibi Graetz Casamatta Bianco 2021 Organic, Toscana</v>
          </cell>
          <cell r="E6094" t="str">
            <v>EA</v>
          </cell>
          <cell r="F6094">
            <v>6</v>
          </cell>
          <cell r="G6094" t="str">
            <v>75 cl x 6</v>
          </cell>
          <cell r="H6094" t="str">
            <v>S</v>
          </cell>
          <cell r="I6094" t="str">
            <v>Italy</v>
          </cell>
          <cell r="J6094" t="str">
            <v>Italy</v>
          </cell>
          <cell r="K6094" t="str">
            <v>Italy</v>
          </cell>
          <cell r="L6094" t="str">
            <v>Still White</v>
          </cell>
          <cell r="M6094" t="str">
            <v>Good</v>
          </cell>
          <cell r="N6094">
            <v>6.1539000000000001</v>
          </cell>
          <cell r="O6094">
            <v>2.6718999999999999</v>
          </cell>
        </row>
        <row r="6095">
          <cell r="B6095">
            <v>45421</v>
          </cell>
          <cell r="C6095" t="str">
            <v>ORG BIBI GRA CAS ROSSO 21 75X6</v>
          </cell>
          <cell r="D6095" t="str">
            <v>Bibi Graetz Casamatta Rosso 2021 Organic, Toscana</v>
          </cell>
          <cell r="E6095" t="str">
            <v>EA</v>
          </cell>
          <cell r="F6095">
            <v>6</v>
          </cell>
          <cell r="G6095" t="str">
            <v>75 cl x 6</v>
          </cell>
          <cell r="H6095" t="str">
            <v>S</v>
          </cell>
          <cell r="I6095" t="str">
            <v>Italy</v>
          </cell>
          <cell r="J6095" t="str">
            <v>Italy</v>
          </cell>
          <cell r="K6095" t="str">
            <v>Italy</v>
          </cell>
          <cell r="L6095" t="str">
            <v>Still Red</v>
          </cell>
          <cell r="M6095" t="str">
            <v>Good</v>
          </cell>
          <cell r="N6095">
            <v>6.1539000000000001</v>
          </cell>
          <cell r="O6095">
            <v>2.6718999999999999</v>
          </cell>
        </row>
        <row r="6096">
          <cell r="B6096">
            <v>73743</v>
          </cell>
          <cell r="C6096" t="str">
            <v>FW Bibi Graetz Testama15 75x6</v>
          </cell>
          <cell r="D6096" t="str">
            <v>Bibi Graetz Testamatta Rosso 2015 6x75</v>
          </cell>
          <cell r="E6096" t="str">
            <v>EA</v>
          </cell>
          <cell r="F6096">
            <v>6</v>
          </cell>
          <cell r="G6096" t="str">
            <v>75 cl x 6</v>
          </cell>
          <cell r="H6096" t="str">
            <v>U</v>
          </cell>
          <cell r="I6096" t="str">
            <v>Italy</v>
          </cell>
          <cell r="J6096" t="str">
            <v>Italy</v>
          </cell>
          <cell r="K6096" t="str">
            <v>Toscana</v>
          </cell>
          <cell r="L6096" t="str">
            <v>Still Red</v>
          </cell>
          <cell r="M6096" t="str">
            <v>Fine Wine</v>
          </cell>
          <cell r="N6096">
            <v>48.8506</v>
          </cell>
          <cell r="O6096">
            <v>2.6718999999999999</v>
          </cell>
        </row>
        <row r="6097">
          <cell r="B6097">
            <v>7516717</v>
          </cell>
          <cell r="C6097" t="str">
            <v>BIBI GRAETZ SOFFOCONE 17 75X6</v>
          </cell>
          <cell r="D6097" t="str">
            <v>Bibi Graetz Soffocone Di Vincigliata IGT Toscana Rosso 2017</v>
          </cell>
          <cell r="E6097" t="str">
            <v>EA</v>
          </cell>
          <cell r="F6097">
            <v>6</v>
          </cell>
          <cell r="G6097" t="str">
            <v>75 cl x 6</v>
          </cell>
          <cell r="H6097" t="str">
            <v>U</v>
          </cell>
          <cell r="I6097" t="str">
            <v>Italy</v>
          </cell>
          <cell r="J6097" t="str">
            <v>Italy</v>
          </cell>
          <cell r="K6097" t="str">
            <v>Toscana</v>
          </cell>
          <cell r="L6097" t="str">
            <v>Still Red</v>
          </cell>
          <cell r="M6097" t="str">
            <v>Best</v>
          </cell>
          <cell r="N6097">
            <v>10.55</v>
          </cell>
          <cell r="O6097">
            <v>2.6718999999999999</v>
          </cell>
        </row>
        <row r="6098">
          <cell r="B6098">
            <v>7516718</v>
          </cell>
          <cell r="C6098" t="str">
            <v>BIBI GRAETZ SOFFOCONE 18 75X6</v>
          </cell>
          <cell r="D6098" t="str">
            <v>Bibi Graetz Soffocone Di Vincigliata IGT Toscana Rosso 2018</v>
          </cell>
          <cell r="E6098" t="str">
            <v>EA</v>
          </cell>
          <cell r="F6098">
            <v>6</v>
          </cell>
          <cell r="G6098" t="str">
            <v>75 cl x 6</v>
          </cell>
          <cell r="H6098" t="str">
            <v>U</v>
          </cell>
          <cell r="I6098" t="str">
            <v>Italy</v>
          </cell>
          <cell r="J6098" t="str">
            <v>Italy</v>
          </cell>
          <cell r="K6098" t="str">
            <v>Toscana</v>
          </cell>
          <cell r="L6098" t="str">
            <v>Still Red</v>
          </cell>
          <cell r="M6098" t="str">
            <v>Best</v>
          </cell>
          <cell r="N6098">
            <v>13.1441</v>
          </cell>
          <cell r="O6098">
            <v>2.6718999999999999</v>
          </cell>
        </row>
        <row r="6099">
          <cell r="B6099">
            <v>7516719</v>
          </cell>
          <cell r="C6099" t="str">
            <v>BIBI GRAETZ SOFFOCONE 19 75X6</v>
          </cell>
          <cell r="D6099" t="str">
            <v>Bibi Graetz Soffocone Di Vincigliata IGT Toscana Rosso 2019</v>
          </cell>
          <cell r="E6099" t="str">
            <v>EA</v>
          </cell>
          <cell r="F6099">
            <v>6</v>
          </cell>
          <cell r="G6099" t="str">
            <v>75 cl x 6</v>
          </cell>
          <cell r="H6099" t="str">
            <v>S</v>
          </cell>
          <cell r="I6099" t="str">
            <v>Italy</v>
          </cell>
          <cell r="J6099" t="str">
            <v>Austria</v>
          </cell>
          <cell r="L6099" t="str">
            <v>Still Red</v>
          </cell>
          <cell r="M6099" t="str">
            <v>Best</v>
          </cell>
          <cell r="N6099">
            <v>13.1714</v>
          </cell>
          <cell r="O6099">
            <v>2.6718999999999999</v>
          </cell>
        </row>
        <row r="6100">
          <cell r="B6100">
            <v>7523020</v>
          </cell>
          <cell r="C6100" t="str">
            <v>BIBI GRAETZ SCOPETO 20 75X6</v>
          </cell>
          <cell r="D6100" t="str">
            <v>Bibi Graetz Scopeto IGT Toscana Bianco 2020</v>
          </cell>
          <cell r="E6100" t="str">
            <v>EA</v>
          </cell>
          <cell r="F6100">
            <v>6</v>
          </cell>
          <cell r="G6100" t="str">
            <v>75 cl x 6</v>
          </cell>
          <cell r="H6100" t="str">
            <v>U</v>
          </cell>
          <cell r="I6100" t="str">
            <v>Italy</v>
          </cell>
          <cell r="J6100" t="str">
            <v>Italy</v>
          </cell>
          <cell r="K6100" t="str">
            <v>Toscana</v>
          </cell>
          <cell r="L6100" t="str">
            <v>sw</v>
          </cell>
          <cell r="M6100" t="str">
            <v>Better</v>
          </cell>
          <cell r="N6100">
            <v>8.2317999999999998</v>
          </cell>
          <cell r="O6100">
            <v>2.6718999999999999</v>
          </cell>
        </row>
        <row r="6101">
          <cell r="B6101">
            <v>43775</v>
          </cell>
          <cell r="C6101" t="str">
            <v>FW BIBI GRAETZ COLORE 20 75X3</v>
          </cell>
          <cell r="D6101" t="str">
            <v>Bibi Graetz Colore, Toscana, 2020</v>
          </cell>
          <cell r="E6101" t="str">
            <v>EA</v>
          </cell>
          <cell r="F6101">
            <v>3</v>
          </cell>
          <cell r="G6101" t="str">
            <v>75 cl x 3</v>
          </cell>
          <cell r="H6101" t="str">
            <v>S</v>
          </cell>
          <cell r="I6101" t="str">
            <v>Italy</v>
          </cell>
          <cell r="J6101" t="str">
            <v>Italy</v>
          </cell>
          <cell r="K6101" t="str">
            <v>Toscana</v>
          </cell>
          <cell r="L6101" t="str">
            <v>Still Red</v>
          </cell>
          <cell r="M6101" t="str">
            <v>Fine Wine</v>
          </cell>
          <cell r="N6101">
            <v>113.78270000000001</v>
          </cell>
          <cell r="O6101">
            <v>2.6718999999999999</v>
          </cell>
        </row>
        <row r="6102">
          <cell r="B6102">
            <v>44958</v>
          </cell>
          <cell r="C6102" t="str">
            <v>FW BIBI GRAETZ COLORE 19 3X75</v>
          </cell>
          <cell r="D6102" t="str">
            <v>Bibi Graetz Colore Rosso 2019</v>
          </cell>
          <cell r="E6102" t="str">
            <v>EA</v>
          </cell>
          <cell r="F6102">
            <v>3</v>
          </cell>
          <cell r="G6102" t="str">
            <v>75 cl x 3</v>
          </cell>
          <cell r="H6102" t="str">
            <v>S</v>
          </cell>
          <cell r="I6102" t="str">
            <v>Italy</v>
          </cell>
          <cell r="J6102" t="str">
            <v>Italy</v>
          </cell>
          <cell r="K6102" t="str">
            <v>Toscana</v>
          </cell>
          <cell r="L6102" t="str">
            <v>Still Red</v>
          </cell>
          <cell r="M6102" t="str">
            <v>Fine Wine</v>
          </cell>
          <cell r="N6102">
            <v>113.78270000000001</v>
          </cell>
          <cell r="O6102">
            <v>2.6718999999999999</v>
          </cell>
        </row>
        <row r="6103">
          <cell r="B6103">
            <v>73769</v>
          </cell>
          <cell r="C6103" t="str">
            <v>GHOST CORNER SEMILLON 75X6</v>
          </cell>
          <cell r="D6103" t="str">
            <v>Ghost Corner Semillon</v>
          </cell>
          <cell r="E6103" t="str">
            <v>EA</v>
          </cell>
          <cell r="F6103">
            <v>6</v>
          </cell>
          <cell r="G6103" t="str">
            <v>75 cl x 6</v>
          </cell>
          <cell r="H6103" t="str">
            <v>U</v>
          </cell>
          <cell r="I6103" t="str">
            <v>South Africa</v>
          </cell>
          <cell r="J6103" t="str">
            <v>South Africa</v>
          </cell>
          <cell r="K6103" t="str">
            <v>Elim</v>
          </cell>
          <cell r="L6103" t="str">
            <v>sw</v>
          </cell>
          <cell r="M6103" t="str">
            <v>Better</v>
          </cell>
          <cell r="N6103">
            <v>7.3678999999999997</v>
          </cell>
          <cell r="O6103">
            <v>2.6718999999999999</v>
          </cell>
        </row>
        <row r="6104">
          <cell r="B6104">
            <v>74427</v>
          </cell>
          <cell r="C6104" t="str">
            <v>GHOST CORNER PINOT NOIR18 75X6</v>
          </cell>
          <cell r="D6104" t="str">
            <v>Ghost Corner Pinot Noir 2018</v>
          </cell>
          <cell r="E6104" t="str">
            <v>EA</v>
          </cell>
          <cell r="F6104">
            <v>6</v>
          </cell>
          <cell r="G6104" t="str">
            <v>75 cl x 6</v>
          </cell>
          <cell r="H6104" t="str">
            <v>U</v>
          </cell>
          <cell r="I6104" t="str">
            <v>South Africa</v>
          </cell>
          <cell r="J6104" t="str">
            <v>South Africa</v>
          </cell>
          <cell r="K6104" t="str">
            <v>Elim</v>
          </cell>
          <cell r="L6104" t="str">
            <v>Still Red</v>
          </cell>
          <cell r="M6104" t="str">
            <v>Best</v>
          </cell>
          <cell r="N6104">
            <v>8.1532</v>
          </cell>
          <cell r="O6104">
            <v>2.6718999999999999</v>
          </cell>
        </row>
        <row r="6105">
          <cell r="B6105">
            <v>75241</v>
          </cell>
          <cell r="C6105" t="str">
            <v>GHOST CORNER SAUV BLANC20 75X6</v>
          </cell>
          <cell r="D6105" t="str">
            <v>Ghost Corner Sauvignon Blanc 2020</v>
          </cell>
          <cell r="E6105" t="str">
            <v>EA</v>
          </cell>
          <cell r="F6105">
            <v>6</v>
          </cell>
          <cell r="G6105" t="str">
            <v>75 cl x 6</v>
          </cell>
          <cell r="H6105" t="str">
            <v>U</v>
          </cell>
          <cell r="I6105" t="str">
            <v>South Africa</v>
          </cell>
          <cell r="J6105" t="str">
            <v>South Africa</v>
          </cell>
          <cell r="K6105" t="str">
            <v>Elim</v>
          </cell>
          <cell r="L6105" t="str">
            <v>sw</v>
          </cell>
          <cell r="M6105" t="str">
            <v>Best</v>
          </cell>
          <cell r="N6105">
            <v>6.8032000000000004</v>
          </cell>
          <cell r="O6105">
            <v>2.6718999999999999</v>
          </cell>
        </row>
        <row r="6106">
          <cell r="B6106">
            <v>76151</v>
          </cell>
          <cell r="C6106" t="str">
            <v>GHOST CORNER SAUV BLANC 75X6</v>
          </cell>
          <cell r="D6106" t="str">
            <v>Ghost Corner Sauvignon Blanc</v>
          </cell>
          <cell r="E6106" t="str">
            <v>EA</v>
          </cell>
          <cell r="F6106">
            <v>6</v>
          </cell>
          <cell r="G6106" t="str">
            <v>75 cl x 6</v>
          </cell>
          <cell r="H6106" t="str">
            <v>U</v>
          </cell>
          <cell r="I6106" t="str">
            <v>South Africa</v>
          </cell>
          <cell r="J6106" t="str">
            <v>South Africa</v>
          </cell>
          <cell r="K6106" t="str">
            <v>Elim</v>
          </cell>
          <cell r="L6106" t="str">
            <v>sw</v>
          </cell>
          <cell r="M6106" t="str">
            <v>Best</v>
          </cell>
          <cell r="N6106">
            <v>7.5929000000000002</v>
          </cell>
          <cell r="O6106">
            <v>2.6718999999999999</v>
          </cell>
        </row>
        <row r="6107">
          <cell r="B6107">
            <v>76152</v>
          </cell>
          <cell r="C6107" t="str">
            <v>GHOST CORNER WF SAUV BL 75X6</v>
          </cell>
          <cell r="D6107" t="str">
            <v>Ghost Corner Wild Ferment Sauvignon Blanc</v>
          </cell>
          <cell r="E6107" t="str">
            <v>EA</v>
          </cell>
          <cell r="F6107">
            <v>6</v>
          </cell>
          <cell r="G6107" t="str">
            <v>75 cl x 6</v>
          </cell>
          <cell r="H6107" t="str">
            <v>U</v>
          </cell>
          <cell r="I6107" t="str">
            <v>South Africa</v>
          </cell>
          <cell r="J6107" t="str">
            <v>South Africa</v>
          </cell>
          <cell r="K6107" t="str">
            <v>Elim</v>
          </cell>
          <cell r="L6107" t="str">
            <v>sw</v>
          </cell>
          <cell r="M6107" t="str">
            <v>Best</v>
          </cell>
          <cell r="N6107">
            <v>8.9911999999999992</v>
          </cell>
          <cell r="O6107">
            <v>2.6718999999999999</v>
          </cell>
        </row>
        <row r="6108">
          <cell r="B6108">
            <v>76154</v>
          </cell>
          <cell r="C6108" t="str">
            <v>GHOST CORNER PINOT NOIR 75X6</v>
          </cell>
          <cell r="D6108" t="str">
            <v>Ghost Corner Pinot Noir</v>
          </cell>
          <cell r="E6108" t="str">
            <v>EA</v>
          </cell>
          <cell r="F6108">
            <v>6</v>
          </cell>
          <cell r="G6108" t="str">
            <v>75 cl x 6</v>
          </cell>
          <cell r="H6108" t="str">
            <v>U</v>
          </cell>
          <cell r="I6108" t="str">
            <v>South Africa</v>
          </cell>
          <cell r="J6108" t="str">
            <v>South Africa</v>
          </cell>
          <cell r="K6108" t="str">
            <v>Elim</v>
          </cell>
          <cell r="L6108" t="str">
            <v>Still Red</v>
          </cell>
          <cell r="M6108" t="str">
            <v>Best</v>
          </cell>
          <cell r="N6108">
            <v>9.1511999999999993</v>
          </cell>
          <cell r="O6108">
            <v>2.6718999999999999</v>
          </cell>
        </row>
        <row r="6109">
          <cell r="B6109">
            <v>76155</v>
          </cell>
          <cell r="C6109" t="str">
            <v>GHOST CORNER BOWLINE 75X6</v>
          </cell>
          <cell r="D6109" t="str">
            <v>Ghost Corner Bowline Sauvignon Blanc Semillon</v>
          </cell>
          <cell r="E6109" t="str">
            <v>EA</v>
          </cell>
          <cell r="F6109">
            <v>6</v>
          </cell>
          <cell r="G6109" t="str">
            <v>75 cl x 6</v>
          </cell>
          <cell r="H6109" t="str">
            <v>U</v>
          </cell>
          <cell r="I6109" t="str">
            <v>South Africa</v>
          </cell>
          <cell r="J6109" t="str">
            <v>South Africa</v>
          </cell>
          <cell r="K6109" t="str">
            <v>Elim</v>
          </cell>
          <cell r="L6109" t="str">
            <v>Still White</v>
          </cell>
          <cell r="M6109" t="str">
            <v>Best</v>
          </cell>
          <cell r="N6109">
            <v>8.6712000000000007</v>
          </cell>
          <cell r="O6109">
            <v>2.6718999999999999</v>
          </cell>
        </row>
        <row r="6110">
          <cell r="B6110">
            <v>42008</v>
          </cell>
          <cell r="C6110" t="str">
            <v>TREMITO GRILLO 75X6</v>
          </cell>
          <cell r="D6110" t="str">
            <v>Tremito Grillo Sicilia DOC</v>
          </cell>
          <cell r="E6110" t="str">
            <v>EA</v>
          </cell>
          <cell r="F6110">
            <v>6</v>
          </cell>
          <cell r="G6110" t="str">
            <v>75 cl x 6</v>
          </cell>
          <cell r="H6110" t="str">
            <v>U</v>
          </cell>
          <cell r="I6110" t="str">
            <v>Italy</v>
          </cell>
          <cell r="J6110" t="str">
            <v>Italy</v>
          </cell>
          <cell r="K6110" t="str">
            <v>Sicilia</v>
          </cell>
          <cell r="L6110" t="str">
            <v>Still White</v>
          </cell>
          <cell r="M6110" t="str">
            <v>Price Fighter</v>
          </cell>
          <cell r="N6110">
            <v>1.6714</v>
          </cell>
          <cell r="O6110">
            <v>2.6718999999999999</v>
          </cell>
        </row>
        <row r="6111">
          <cell r="B6111">
            <v>42701</v>
          </cell>
          <cell r="C6111" t="str">
            <v>TREMITO INZOLIA 75X6</v>
          </cell>
          <cell r="D6111" t="str">
            <v>Tremito Inzolia Terre Siciliane IGT</v>
          </cell>
          <cell r="E6111" t="str">
            <v>EA</v>
          </cell>
          <cell r="F6111">
            <v>6</v>
          </cell>
          <cell r="G6111" t="str">
            <v>75 cl x 6</v>
          </cell>
          <cell r="H6111" t="str">
            <v>S</v>
          </cell>
          <cell r="I6111" t="str">
            <v>Italy</v>
          </cell>
          <cell r="J6111" t="str">
            <v>Italy</v>
          </cell>
          <cell r="K6111" t="str">
            <v>Sicilia</v>
          </cell>
          <cell r="L6111" t="str">
            <v>Still White</v>
          </cell>
          <cell r="M6111" t="str">
            <v>Price Fighter</v>
          </cell>
          <cell r="N6111">
            <v>1.5894999999999999</v>
          </cell>
          <cell r="O6111">
            <v>2.6718999999999999</v>
          </cell>
        </row>
        <row r="6112">
          <cell r="B6112">
            <v>73785</v>
          </cell>
          <cell r="C6112" t="str">
            <v>TREMITO INZOLIA 19 75X6</v>
          </cell>
          <cell r="D6112" t="str">
            <v>Tremito Inzolia Terre Siciliane IGT 2019</v>
          </cell>
          <cell r="E6112" t="str">
            <v>EA</v>
          </cell>
          <cell r="F6112">
            <v>6</v>
          </cell>
          <cell r="G6112" t="str">
            <v>75 cl x 6</v>
          </cell>
          <cell r="H6112" t="str">
            <v>U</v>
          </cell>
          <cell r="I6112" t="str">
            <v>Italy</v>
          </cell>
          <cell r="J6112" t="str">
            <v>Italy</v>
          </cell>
          <cell r="K6112" t="str">
            <v>Sicilia</v>
          </cell>
          <cell r="L6112" t="str">
            <v>Still White</v>
          </cell>
          <cell r="M6112" t="str">
            <v>Price Fighter</v>
          </cell>
          <cell r="N6112">
            <v>1.3326</v>
          </cell>
          <cell r="O6112">
            <v>2.6718999999999999</v>
          </cell>
        </row>
        <row r="6113">
          <cell r="B6113">
            <v>76194</v>
          </cell>
          <cell r="C6113" t="str">
            <v>TREMITO NERO D'AVOLA 75X6</v>
          </cell>
          <cell r="D6113" t="str">
            <v>Tremito Nero d'Avola Sicilia DOC</v>
          </cell>
          <cell r="E6113" t="str">
            <v>EA</v>
          </cell>
          <cell r="F6113">
            <v>6</v>
          </cell>
          <cell r="G6113" t="str">
            <v>75 cl x 6</v>
          </cell>
          <cell r="H6113" t="str">
            <v>S</v>
          </cell>
          <cell r="I6113" t="str">
            <v>Italy</v>
          </cell>
          <cell r="J6113" t="str">
            <v>Italy</v>
          </cell>
          <cell r="K6113" t="str">
            <v>Sicilia</v>
          </cell>
          <cell r="L6113" t="str">
            <v>Still Red</v>
          </cell>
          <cell r="M6113" t="str">
            <v>Price Fighter</v>
          </cell>
          <cell r="N6113">
            <v>1.8283</v>
          </cell>
          <cell r="O6113">
            <v>2.6718999999999999</v>
          </cell>
        </row>
        <row r="6114">
          <cell r="B6114">
            <v>42009</v>
          </cell>
          <cell r="C6114" t="str">
            <v>FERRARI PERLE 16 75X6</v>
          </cell>
          <cell r="D6114" t="str">
            <v>Ferrari Perle 2016</v>
          </cell>
          <cell r="E6114" t="str">
            <v>EA</v>
          </cell>
          <cell r="F6114">
            <v>6</v>
          </cell>
          <cell r="G6114" t="str">
            <v>75 cl x 6</v>
          </cell>
          <cell r="H6114" t="str">
            <v>S</v>
          </cell>
          <cell r="I6114" t="str">
            <v>Italy</v>
          </cell>
          <cell r="J6114" t="str">
            <v>Italy</v>
          </cell>
          <cell r="K6114" t="str">
            <v>Trentino-Alto Adige</v>
          </cell>
          <cell r="L6114" t="str">
            <v>Sparkling White</v>
          </cell>
          <cell r="M6114" t="str">
            <v>Best</v>
          </cell>
          <cell r="N6114">
            <v>14.3283</v>
          </cell>
          <cell r="O6114">
            <v>2.6718999999999999</v>
          </cell>
        </row>
        <row r="6115">
          <cell r="B6115">
            <v>43048</v>
          </cell>
          <cell r="C6115" t="str">
            <v>FERRARI PERLE NERO RIS15 75X6</v>
          </cell>
          <cell r="D6115" t="str">
            <v>Ferrari Perle Nero Riserva 2015 (Gift box)</v>
          </cell>
          <cell r="E6115" t="str">
            <v>EA</v>
          </cell>
          <cell r="F6115">
            <v>6</v>
          </cell>
          <cell r="G6115" t="str">
            <v>75 cl x 6</v>
          </cell>
          <cell r="H6115" t="str">
            <v>U</v>
          </cell>
          <cell r="I6115" t="str">
            <v>Italy</v>
          </cell>
          <cell r="J6115" t="str">
            <v>Italy</v>
          </cell>
          <cell r="K6115" t="str">
            <v>Trentino-Alto Adige</v>
          </cell>
          <cell r="M6115" t="str">
            <v>Best</v>
          </cell>
          <cell r="N6115">
            <v>36.329300000000003</v>
          </cell>
          <cell r="O6115">
            <v>2.6718999999999999</v>
          </cell>
        </row>
        <row r="6116">
          <cell r="B6116">
            <v>43256</v>
          </cell>
          <cell r="C6116" t="str">
            <v>FERRARI F1 MIXED TRACK NV 75X6</v>
          </cell>
          <cell r="D6116" t="str">
            <v>Ferrari Trento F1 Limited Edition Mixed Tracks (Gift box)</v>
          </cell>
          <cell r="E6116" t="str">
            <v>EA</v>
          </cell>
          <cell r="F6116">
            <v>6</v>
          </cell>
          <cell r="G6116" t="str">
            <v>75 cl x 6</v>
          </cell>
          <cell r="H6116" t="str">
            <v>S</v>
          </cell>
          <cell r="I6116" t="str">
            <v>Italy</v>
          </cell>
          <cell r="J6116" t="str">
            <v>Italy</v>
          </cell>
          <cell r="K6116" t="str">
            <v>Trentino-Alto Adige</v>
          </cell>
          <cell r="L6116" t="str">
            <v>Sparkling White</v>
          </cell>
          <cell r="M6116" t="str">
            <v>Best</v>
          </cell>
          <cell r="N6116">
            <v>12.732799999999999</v>
          </cell>
          <cell r="O6116">
            <v>2.6718999999999999</v>
          </cell>
        </row>
        <row r="6117">
          <cell r="B6117">
            <v>43524</v>
          </cell>
          <cell r="C6117" t="str">
            <v>FERRARI PERLE BIANC RIS15 75X6</v>
          </cell>
          <cell r="D6117" t="str">
            <v>Ferrari Perle Bianco Riserva 2015 (Gift box)</v>
          </cell>
          <cell r="E6117" t="str">
            <v>EA</v>
          </cell>
          <cell r="F6117">
            <v>6</v>
          </cell>
          <cell r="G6117" t="str">
            <v>75 cl x 6</v>
          </cell>
          <cell r="H6117" t="str">
            <v>S</v>
          </cell>
          <cell r="I6117" t="str">
            <v>Italy</v>
          </cell>
          <cell r="J6117" t="str">
            <v>Italy</v>
          </cell>
          <cell r="K6117" t="str">
            <v>Trentino-Alto Adige</v>
          </cell>
          <cell r="L6117" t="str">
            <v>Sparkling White</v>
          </cell>
          <cell r="M6117" t="str">
            <v>Best</v>
          </cell>
          <cell r="N6117">
            <v>17.908200000000001</v>
          </cell>
          <cell r="O6117">
            <v>2.6718999999999999</v>
          </cell>
        </row>
        <row r="6118">
          <cell r="B6118">
            <v>43544</v>
          </cell>
          <cell r="C6118" t="str">
            <v>FERRARI PERLE ROSE RIS16 75X6</v>
          </cell>
          <cell r="D6118" t="str">
            <v>Ferrari Perle Rose Riserva 2016 (Gift box)</v>
          </cell>
          <cell r="E6118" t="str">
            <v>EA</v>
          </cell>
          <cell r="F6118">
            <v>6</v>
          </cell>
          <cell r="G6118" t="str">
            <v>75 cl x 6</v>
          </cell>
          <cell r="H6118" t="str">
            <v>S</v>
          </cell>
          <cell r="I6118" t="str">
            <v>Italy</v>
          </cell>
          <cell r="J6118" t="str">
            <v>Italy</v>
          </cell>
          <cell r="K6118" t="str">
            <v>Trentino-Alto Adige</v>
          </cell>
          <cell r="L6118" t="str">
            <v>Sparkling Rose</v>
          </cell>
          <cell r="M6118" t="str">
            <v>Better</v>
          </cell>
          <cell r="N6118">
            <v>20.101199999999999</v>
          </cell>
          <cell r="O6118">
            <v>2.6718999999999999</v>
          </cell>
        </row>
        <row r="6119">
          <cell r="B6119">
            <v>43552</v>
          </cell>
          <cell r="C6119" t="str">
            <v>FERRARI PERLE 17 75X6</v>
          </cell>
          <cell r="D6119" t="str">
            <v>Ferrari Perle 2017</v>
          </cell>
          <cell r="E6119" t="str">
            <v>EA</v>
          </cell>
          <cell r="F6119">
            <v>6</v>
          </cell>
          <cell r="G6119" t="str">
            <v>75 cl x 6</v>
          </cell>
          <cell r="H6119" t="str">
            <v>U</v>
          </cell>
          <cell r="I6119" t="str">
            <v>Italy</v>
          </cell>
          <cell r="J6119" t="str">
            <v>Italy</v>
          </cell>
          <cell r="K6119" t="str">
            <v>Trentino-Alto Adige</v>
          </cell>
          <cell r="L6119" t="str">
            <v>Sparkling White</v>
          </cell>
          <cell r="M6119" t="str">
            <v>Best</v>
          </cell>
          <cell r="N6119">
            <v>14.838100000000001</v>
          </cell>
          <cell r="O6119">
            <v>2.6718999999999999</v>
          </cell>
        </row>
        <row r="6120">
          <cell r="B6120">
            <v>43673</v>
          </cell>
          <cell r="C6120" t="str">
            <v>FW GIULIO FERRARI RSERV09 75X6</v>
          </cell>
          <cell r="D6120" t="str">
            <v>Giulio Ferrari Riserva del Fondatore 2009</v>
          </cell>
          <cell r="E6120" t="str">
            <v>EA</v>
          </cell>
          <cell r="F6120">
            <v>6</v>
          </cell>
          <cell r="G6120" t="str">
            <v>75 cl x 6</v>
          </cell>
          <cell r="H6120" t="str">
            <v>U</v>
          </cell>
          <cell r="I6120" t="str">
            <v>Italy</v>
          </cell>
          <cell r="J6120" t="str">
            <v>Italy</v>
          </cell>
          <cell r="K6120" t="str">
            <v>Trentino-Alto Adige</v>
          </cell>
          <cell r="L6120" t="str">
            <v>Sparkling White</v>
          </cell>
          <cell r="M6120" t="str">
            <v>Fine Wine</v>
          </cell>
          <cell r="N6120">
            <v>60.101199999999999</v>
          </cell>
          <cell r="O6120">
            <v>2.6718999999999999</v>
          </cell>
        </row>
        <row r="6121">
          <cell r="B6121">
            <v>44577</v>
          </cell>
          <cell r="C6121" t="str">
            <v>G FERRARI RIS FONDATO 18 75X6</v>
          </cell>
          <cell r="D6121" t="str">
            <v>Giulio Ferrari Riserva del Fondatore 2018</v>
          </cell>
          <cell r="E6121" t="str">
            <v>EA</v>
          </cell>
          <cell r="F6121">
            <v>6</v>
          </cell>
          <cell r="G6121" t="str">
            <v>75 cl x 6</v>
          </cell>
          <cell r="H6121" t="str">
            <v>S</v>
          </cell>
          <cell r="I6121" t="str">
            <v>Italy</v>
          </cell>
          <cell r="J6121" t="str">
            <v>Italy</v>
          </cell>
          <cell r="K6121" t="str">
            <v>Italy</v>
          </cell>
          <cell r="M6121" t="str">
            <v>Best</v>
          </cell>
          <cell r="N6121">
            <v>65.364400000000003</v>
          </cell>
          <cell r="O6121">
            <v>2.6718999999999999</v>
          </cell>
        </row>
        <row r="6122">
          <cell r="B6122">
            <v>44698</v>
          </cell>
          <cell r="C6122" t="str">
            <v>GIULIO FERRARI RISERVA 10 75X6</v>
          </cell>
          <cell r="D6122" t="str">
            <v>Giulio Ferrari Riserva del Fondatore 2010</v>
          </cell>
          <cell r="E6122" t="str">
            <v>EA</v>
          </cell>
          <cell r="F6122">
            <v>6</v>
          </cell>
          <cell r="G6122" t="str">
            <v>75 cl x 6</v>
          </cell>
          <cell r="H6122" t="str">
            <v>U</v>
          </cell>
          <cell r="I6122" t="str">
            <v>Italy</v>
          </cell>
          <cell r="J6122" t="str">
            <v>Italy</v>
          </cell>
          <cell r="K6122" t="str">
            <v>Trentino-Alto Adige</v>
          </cell>
          <cell r="L6122" t="str">
            <v>Sparkling White</v>
          </cell>
          <cell r="M6122" t="str">
            <v>Fine Wine</v>
          </cell>
          <cell r="N6122">
            <v>60.101199999999999</v>
          </cell>
          <cell r="O6122">
            <v>2.6718999999999999</v>
          </cell>
        </row>
        <row r="6123">
          <cell r="B6123">
            <v>45485</v>
          </cell>
          <cell r="C6123" t="str">
            <v>FW GIU FERRARI RISERVA 12 75X6</v>
          </cell>
          <cell r="D6123" t="str">
            <v>Giulio Ferrari Riserva del Fondatore 2012</v>
          </cell>
          <cell r="E6123" t="str">
            <v>EA</v>
          </cell>
          <cell r="F6123">
            <v>6</v>
          </cell>
          <cell r="G6123" t="str">
            <v>75 cl x 6</v>
          </cell>
          <cell r="H6123" t="str">
            <v>S</v>
          </cell>
          <cell r="I6123" t="str">
            <v>Italy</v>
          </cell>
          <cell r="J6123" t="str">
            <v>Italy</v>
          </cell>
          <cell r="K6123" t="str">
            <v>Trentino-Alto Adige</v>
          </cell>
          <cell r="L6123" t="str">
            <v>Sparkling White</v>
          </cell>
          <cell r="M6123" t="str">
            <v>Fine Wine</v>
          </cell>
          <cell r="N6123">
            <v>65.364400000000003</v>
          </cell>
          <cell r="O6123">
            <v>2.6718999999999999</v>
          </cell>
        </row>
        <row r="6124">
          <cell r="B6124">
            <v>45523</v>
          </cell>
          <cell r="C6124" t="str">
            <v>FERRARI PERLE 18 75X6</v>
          </cell>
          <cell r="D6124" t="str">
            <v>Ferrari Perle 2018</v>
          </cell>
          <cell r="E6124" t="str">
            <v>EA</v>
          </cell>
          <cell r="F6124">
            <v>6</v>
          </cell>
          <cell r="G6124" t="str">
            <v>75 cl x 6</v>
          </cell>
          <cell r="H6124" t="str">
            <v>S</v>
          </cell>
          <cell r="I6124" t="str">
            <v>Italy</v>
          </cell>
          <cell r="J6124" t="str">
            <v>Italy</v>
          </cell>
          <cell r="K6124" t="str">
            <v>Trentino-Alto Adige</v>
          </cell>
          <cell r="L6124" t="str">
            <v>Sparkling White</v>
          </cell>
          <cell r="M6124" t="str">
            <v>Best</v>
          </cell>
          <cell r="N6124">
            <v>14.355600000000001</v>
          </cell>
          <cell r="O6124">
            <v>2.6718999999999999</v>
          </cell>
        </row>
        <row r="6125">
          <cell r="B6125">
            <v>45525</v>
          </cell>
          <cell r="C6125" t="str">
            <v>FERRARI PERLE NERO RIS16 75X6</v>
          </cell>
          <cell r="D6125" t="str">
            <v>Ferrari Perle Nero Riserva 2016 (Gift box)</v>
          </cell>
          <cell r="E6125" t="str">
            <v>EA</v>
          </cell>
          <cell r="F6125">
            <v>6</v>
          </cell>
          <cell r="G6125" t="str">
            <v>75 cl x 6</v>
          </cell>
          <cell r="H6125" t="str">
            <v>S</v>
          </cell>
          <cell r="I6125" t="str">
            <v>Italy</v>
          </cell>
          <cell r="J6125" t="str">
            <v>Italy</v>
          </cell>
          <cell r="K6125" t="str">
            <v>Trentino-Alto Adige</v>
          </cell>
          <cell r="L6125" t="str">
            <v>Sparkling White</v>
          </cell>
          <cell r="M6125" t="str">
            <v>Best</v>
          </cell>
          <cell r="N6125">
            <v>36.329300000000003</v>
          </cell>
          <cell r="O6125">
            <v>2.6718999999999999</v>
          </cell>
        </row>
        <row r="6126">
          <cell r="B6126">
            <v>73833</v>
          </cell>
          <cell r="C6126" t="str">
            <v>FERRARI MAXIMUM ROSE NV 75X6</v>
          </cell>
          <cell r="D6126" t="str">
            <v>Ferrari Maximum Rose NV</v>
          </cell>
          <cell r="E6126" t="str">
            <v>EA</v>
          </cell>
          <cell r="F6126">
            <v>6</v>
          </cell>
          <cell r="G6126" t="str">
            <v>75 cl x 6</v>
          </cell>
          <cell r="H6126" t="str">
            <v>S</v>
          </cell>
          <cell r="I6126" t="str">
            <v>Italy</v>
          </cell>
          <cell r="J6126" t="str">
            <v>Italy</v>
          </cell>
          <cell r="K6126" t="str">
            <v>Trentino-Alto Adige</v>
          </cell>
          <cell r="M6126" t="str">
            <v>Best</v>
          </cell>
          <cell r="N6126">
            <v>13.697699999999999</v>
          </cell>
          <cell r="O6126">
            <v>2.6718999999999999</v>
          </cell>
        </row>
        <row r="6127">
          <cell r="B6127">
            <v>73834</v>
          </cell>
          <cell r="C6127" t="str">
            <v>FERRARI MAXIMUM BDB NV 75X6</v>
          </cell>
          <cell r="D6127" t="str">
            <v>Ferrari Maximum Blanc de Blanc NV</v>
          </cell>
          <cell r="E6127" t="str">
            <v>EA</v>
          </cell>
          <cell r="F6127">
            <v>6</v>
          </cell>
          <cell r="G6127" t="str">
            <v>75 cl x 6</v>
          </cell>
          <cell r="H6127" t="str">
            <v>S</v>
          </cell>
          <cell r="I6127" t="str">
            <v>Italy</v>
          </cell>
          <cell r="J6127" t="str">
            <v>Italy</v>
          </cell>
          <cell r="K6127" t="str">
            <v>Trentino-Alto Adige</v>
          </cell>
          <cell r="L6127" t="str">
            <v>Sparkling White</v>
          </cell>
          <cell r="M6127" t="str">
            <v>Better</v>
          </cell>
          <cell r="N6127">
            <v>11.417</v>
          </cell>
          <cell r="O6127">
            <v>2.6718999999999999</v>
          </cell>
        </row>
        <row r="6128">
          <cell r="B6128">
            <v>73835</v>
          </cell>
          <cell r="C6128" t="str">
            <v>FERRARI PERLE 14 75X6</v>
          </cell>
          <cell r="D6128" t="str">
            <v>Ferrari Perle 2014</v>
          </cell>
          <cell r="E6128" t="str">
            <v>EA</v>
          </cell>
          <cell r="F6128">
            <v>6</v>
          </cell>
          <cell r="G6128" t="str">
            <v>75 cl x 6</v>
          </cell>
          <cell r="H6128" t="str">
            <v>U</v>
          </cell>
          <cell r="I6128" t="str">
            <v>Italy</v>
          </cell>
          <cell r="J6128" t="str">
            <v>Italy</v>
          </cell>
          <cell r="K6128" t="str">
            <v>Trentino-Alto Adige</v>
          </cell>
          <cell r="L6128" t="str">
            <v>Sparkling White</v>
          </cell>
          <cell r="M6128" t="str">
            <v>Best</v>
          </cell>
          <cell r="N6128">
            <v>11.871</v>
          </cell>
          <cell r="O6128">
            <v>2.6718999999999999</v>
          </cell>
        </row>
        <row r="6129">
          <cell r="B6129">
            <v>73837</v>
          </cell>
          <cell r="C6129" t="str">
            <v>FW GIULIO FERRARI RSVA 08 75X6</v>
          </cell>
          <cell r="D6129" t="str">
            <v>Giulio Ferrari Riserva del Fondatore 2008</v>
          </cell>
          <cell r="E6129" t="str">
            <v>EA</v>
          </cell>
          <cell r="F6129">
            <v>6</v>
          </cell>
          <cell r="G6129" t="str">
            <v>75 cl x 6</v>
          </cell>
          <cell r="H6129" t="str">
            <v>U</v>
          </cell>
          <cell r="I6129" t="str">
            <v>Italy</v>
          </cell>
          <cell r="J6129" t="str">
            <v>Italy</v>
          </cell>
          <cell r="K6129" t="str">
            <v>Trentino-Alto Adige</v>
          </cell>
          <cell r="L6129" t="str">
            <v>Sparkling White</v>
          </cell>
          <cell r="M6129" t="str">
            <v>Fine Wine</v>
          </cell>
          <cell r="N6129">
            <v>60.073900000000002</v>
          </cell>
          <cell r="O6129">
            <v>2.6718999999999999</v>
          </cell>
        </row>
        <row r="6130">
          <cell r="B6130">
            <v>74098</v>
          </cell>
          <cell r="C6130" t="str">
            <v>FERRARI PERLE BIANC RIS10 75X6</v>
          </cell>
          <cell r="D6130" t="str">
            <v>Ferrari Perle Bianco Riserva 2010</v>
          </cell>
          <cell r="E6130" t="str">
            <v>EA</v>
          </cell>
          <cell r="F6130">
            <v>6</v>
          </cell>
          <cell r="G6130" t="str">
            <v>75 cl x 6</v>
          </cell>
          <cell r="H6130" t="str">
            <v>U</v>
          </cell>
          <cell r="I6130" t="str">
            <v>Italy</v>
          </cell>
          <cell r="J6130" t="str">
            <v>Italy</v>
          </cell>
          <cell r="K6130" t="str">
            <v>Trentino-Alto Adige</v>
          </cell>
          <cell r="L6130" t="str">
            <v>Sparkling White</v>
          </cell>
          <cell r="M6130" t="str">
            <v>Best</v>
          </cell>
          <cell r="N6130">
            <v>15.3575</v>
          </cell>
          <cell r="O6130">
            <v>2.6718999999999999</v>
          </cell>
        </row>
        <row r="6131">
          <cell r="B6131">
            <v>74593</v>
          </cell>
          <cell r="C6131" t="str">
            <v>FERRARI PERLE BIANC RIS15 75X6</v>
          </cell>
          <cell r="D6131" t="str">
            <v>Ferrari Perle Bianco Riserva 2015</v>
          </cell>
          <cell r="E6131" t="str">
            <v>EA</v>
          </cell>
          <cell r="F6131">
            <v>6</v>
          </cell>
          <cell r="G6131" t="str">
            <v>75 cl x 6</v>
          </cell>
          <cell r="H6131" t="str">
            <v>U</v>
          </cell>
          <cell r="I6131" t="str">
            <v>Italy</v>
          </cell>
          <cell r="J6131" t="str">
            <v>Italy</v>
          </cell>
          <cell r="K6131" t="str">
            <v>Trentino-Alto Adige</v>
          </cell>
          <cell r="L6131" t="str">
            <v>Sparkling White</v>
          </cell>
          <cell r="M6131" t="str">
            <v>Best</v>
          </cell>
          <cell r="N6131">
            <v>15.4818</v>
          </cell>
          <cell r="O6131">
            <v>2.6718999999999999</v>
          </cell>
        </row>
        <row r="6132">
          <cell r="B6132">
            <v>74721</v>
          </cell>
          <cell r="C6132" t="str">
            <v>FERRARI PERLE 15 75X6</v>
          </cell>
          <cell r="D6132" t="str">
            <v>Ferrari Perle 2015</v>
          </cell>
          <cell r="E6132" t="str">
            <v>EA</v>
          </cell>
          <cell r="F6132">
            <v>6</v>
          </cell>
          <cell r="G6132" t="str">
            <v>75 cl x 6</v>
          </cell>
          <cell r="H6132" t="str">
            <v>U</v>
          </cell>
          <cell r="I6132" t="str">
            <v>Italy</v>
          </cell>
          <cell r="J6132" t="str">
            <v>Italy</v>
          </cell>
          <cell r="K6132" t="str">
            <v>Trentino-Alto Adige</v>
          </cell>
          <cell r="L6132" t="str">
            <v>Sparkling White</v>
          </cell>
          <cell r="M6132" t="str">
            <v>Best</v>
          </cell>
          <cell r="N6132">
            <v>11.871</v>
          </cell>
          <cell r="O6132">
            <v>2.6718999999999999</v>
          </cell>
        </row>
        <row r="6133">
          <cell r="B6133">
            <v>74804</v>
          </cell>
          <cell r="C6133" t="str">
            <v>FERRARI PERLE BIANC RIS12 75X6</v>
          </cell>
          <cell r="D6133" t="str">
            <v>Ferrari Perle Bianco Riserva 2012</v>
          </cell>
          <cell r="E6133" t="str">
            <v>EA</v>
          </cell>
          <cell r="F6133">
            <v>6</v>
          </cell>
          <cell r="G6133" t="str">
            <v>75 cl x 6</v>
          </cell>
          <cell r="H6133" t="str">
            <v>U</v>
          </cell>
          <cell r="I6133" t="str">
            <v>Italy</v>
          </cell>
          <cell r="J6133" t="str">
            <v>Italy</v>
          </cell>
          <cell r="K6133" t="str">
            <v>Trentino-Alto Adige</v>
          </cell>
          <cell r="L6133" t="str">
            <v>Sparkling White</v>
          </cell>
          <cell r="M6133" t="str">
            <v>Best</v>
          </cell>
          <cell r="N6133">
            <v>15.4818</v>
          </cell>
          <cell r="O6133">
            <v>2.6718999999999999</v>
          </cell>
        </row>
        <row r="6134">
          <cell r="B6134">
            <v>75218</v>
          </cell>
          <cell r="C6134" t="str">
            <v>FERRARI PERLE BIANC RIS13 75X6</v>
          </cell>
          <cell r="D6134" t="str">
            <v>Ferrari Perle Bianco Riserva 2013</v>
          </cell>
          <cell r="E6134" t="str">
            <v>EA</v>
          </cell>
          <cell r="F6134">
            <v>6</v>
          </cell>
          <cell r="G6134" t="str">
            <v>75 cl x 6</v>
          </cell>
          <cell r="H6134" t="str">
            <v>U</v>
          </cell>
          <cell r="I6134" t="str">
            <v>Italy</v>
          </cell>
          <cell r="J6134" t="str">
            <v>Italy</v>
          </cell>
          <cell r="K6134" t="str">
            <v>Trentino-Alto Adige</v>
          </cell>
          <cell r="L6134" t="str">
            <v>Sparkling White</v>
          </cell>
          <cell r="M6134" t="str">
            <v>Best</v>
          </cell>
          <cell r="N6134">
            <v>17.012499999999999</v>
          </cell>
          <cell r="O6134">
            <v>2.6718999999999999</v>
          </cell>
        </row>
        <row r="6135">
          <cell r="B6135">
            <v>75972</v>
          </cell>
          <cell r="C6135" t="str">
            <v>FERRARI BRUT F1 NV 75X6</v>
          </cell>
          <cell r="D6135" t="str">
            <v>Ferrari Brut NV F1 Edition (Gift box)</v>
          </cell>
          <cell r="E6135" t="str">
            <v>EA</v>
          </cell>
          <cell r="F6135">
            <v>6</v>
          </cell>
          <cell r="G6135" t="str">
            <v>75 cl x 6</v>
          </cell>
          <cell r="H6135" t="str">
            <v>S</v>
          </cell>
          <cell r="I6135" t="str">
            <v>Italy</v>
          </cell>
          <cell r="J6135" t="str">
            <v>Italy</v>
          </cell>
          <cell r="K6135" t="str">
            <v>Italy</v>
          </cell>
          <cell r="L6135" t="str">
            <v>Sparkling White</v>
          </cell>
          <cell r="M6135" t="str">
            <v>Better</v>
          </cell>
          <cell r="N6135">
            <v>11.417</v>
          </cell>
          <cell r="O6135">
            <v>2.6718999999999999</v>
          </cell>
        </row>
        <row r="6136">
          <cell r="B6136">
            <v>76248</v>
          </cell>
          <cell r="C6136" t="str">
            <v>FERRARI PERLE ROSE RIS14 75X6</v>
          </cell>
          <cell r="D6136" t="str">
            <v>Ferrari Perle Rose Riserva</v>
          </cell>
          <cell r="E6136" t="str">
            <v>EA</v>
          </cell>
          <cell r="F6136">
            <v>6</v>
          </cell>
          <cell r="G6136" t="str">
            <v>75 cl x 6</v>
          </cell>
          <cell r="H6136" t="str">
            <v>U</v>
          </cell>
          <cell r="I6136" t="str">
            <v>Italy</v>
          </cell>
          <cell r="J6136" t="str">
            <v>Italy</v>
          </cell>
          <cell r="K6136" t="str">
            <v>Trentino-Alto Adige</v>
          </cell>
          <cell r="L6136" t="str">
            <v>Sparkling Rose</v>
          </cell>
          <cell r="M6136" t="str">
            <v>Better</v>
          </cell>
          <cell r="N6136">
            <v>19.372199999999999</v>
          </cell>
          <cell r="O6136">
            <v>2.6718999999999999</v>
          </cell>
        </row>
        <row r="6137">
          <cell r="B6137">
            <v>76473</v>
          </cell>
          <cell r="C6137" t="str">
            <v>FERRARI F1 SILVERSTONE NV 75X6</v>
          </cell>
          <cell r="D6137" t="str">
            <v>Ferrari F1 Limited Edition Silverstone Blanc de Blanc NV (Gift box)</v>
          </cell>
          <cell r="E6137" t="str">
            <v>EA</v>
          </cell>
          <cell r="F6137">
            <v>6</v>
          </cell>
          <cell r="G6137" t="str">
            <v>75 cl x 6</v>
          </cell>
          <cell r="H6137" t="str">
            <v>S</v>
          </cell>
          <cell r="I6137" t="str">
            <v>Italy</v>
          </cell>
          <cell r="J6137" t="str">
            <v>Italy</v>
          </cell>
          <cell r="K6137" t="str">
            <v>Trentino-Alto Adige</v>
          </cell>
          <cell r="L6137" t="str">
            <v>Sparkling White</v>
          </cell>
          <cell r="M6137" t="str">
            <v>Best</v>
          </cell>
          <cell r="N6137">
            <v>12.732799999999999</v>
          </cell>
          <cell r="O6137">
            <v>2.6718999999999999</v>
          </cell>
        </row>
        <row r="6138">
          <cell r="B6138">
            <v>45201</v>
          </cell>
          <cell r="C6138" t="str">
            <v>FERRARI BRUT NV 37.5X12</v>
          </cell>
          <cell r="D6138" t="str">
            <v>Ferrari Lunelli Halves NV (Casa Baglioni and Brunello Restaurant)</v>
          </cell>
          <cell r="E6138" t="str">
            <v>EA</v>
          </cell>
          <cell r="F6138">
            <v>12</v>
          </cell>
          <cell r="G6138" t="str">
            <v>37.5 cl x 12</v>
          </cell>
          <cell r="H6138" t="str">
            <v>S</v>
          </cell>
          <cell r="I6138" t="str">
            <v>Italy</v>
          </cell>
          <cell r="J6138" t="str">
            <v>Italy</v>
          </cell>
          <cell r="K6138" t="str">
            <v>Trentino-Alto Adige</v>
          </cell>
          <cell r="L6138" t="str">
            <v>Sparkling White</v>
          </cell>
          <cell r="M6138" t="str">
            <v>Best</v>
          </cell>
          <cell r="N6138">
            <v>6.3666</v>
          </cell>
          <cell r="O6138">
            <v>1.3359000000000001</v>
          </cell>
        </row>
        <row r="6139">
          <cell r="B6139">
            <v>75973</v>
          </cell>
          <cell r="C6139" t="str">
            <v>FERRARI BRUT CELEB NV 300X1</v>
          </cell>
          <cell r="D6139" t="str">
            <v>Ferrari Brut NV Celebration (Gift box)</v>
          </cell>
          <cell r="E6139" t="str">
            <v>EA</v>
          </cell>
          <cell r="F6139">
            <v>1</v>
          </cell>
          <cell r="G6139" t="str">
            <v>3 lt x 1</v>
          </cell>
          <cell r="H6139" t="str">
            <v>S</v>
          </cell>
          <cell r="I6139" t="str">
            <v>Italy</v>
          </cell>
          <cell r="J6139" t="str">
            <v>Italy</v>
          </cell>
          <cell r="K6139" t="str">
            <v>Italy</v>
          </cell>
          <cell r="L6139" t="str">
            <v>Sparkling White</v>
          </cell>
          <cell r="M6139" t="str">
            <v>Better</v>
          </cell>
          <cell r="N6139">
            <v>133.73330000000001</v>
          </cell>
          <cell r="O6139">
            <v>10.6875</v>
          </cell>
        </row>
        <row r="6140">
          <cell r="B6140">
            <v>44678</v>
          </cell>
          <cell r="C6140" t="str">
            <v>FW GIULIO FERRA RIS RSE10 75X1</v>
          </cell>
          <cell r="D6140" t="str">
            <v>Guilio Ferrari Rosé Riserva, Trentino (Gift box)</v>
          </cell>
          <cell r="E6140" t="str">
            <v>CS</v>
          </cell>
          <cell r="F6140">
            <v>1</v>
          </cell>
          <cell r="G6140" t="str">
            <v>75 cl x 1</v>
          </cell>
          <cell r="H6140" t="str">
            <v>S</v>
          </cell>
          <cell r="I6140" t="str">
            <v>Italy</v>
          </cell>
          <cell r="J6140" t="str">
            <v>Italy</v>
          </cell>
          <cell r="K6140" t="str">
            <v>Trentino-Alto Adige</v>
          </cell>
          <cell r="L6140" t="str">
            <v>Sparkling Rose</v>
          </cell>
          <cell r="M6140" t="str">
            <v>Best</v>
          </cell>
          <cell r="N6140">
            <v>107.456</v>
          </cell>
          <cell r="O6140">
            <v>2.6718999999999999</v>
          </cell>
        </row>
        <row r="6141">
          <cell r="B6141">
            <v>45844</v>
          </cell>
          <cell r="C6141" t="str">
            <v>FERRARI BRUT TRNTO 37.5x12</v>
          </cell>
          <cell r="D6141" t="str">
            <v>FERRARI BRUT TRENTO DOC HALF Bottle</v>
          </cell>
          <cell r="E6141" t="str">
            <v>EA</v>
          </cell>
          <cell r="F6141">
            <v>12</v>
          </cell>
          <cell r="G6141" t="str">
            <v>375 ml x 12</v>
          </cell>
          <cell r="H6141" t="str">
            <v>U</v>
          </cell>
          <cell r="I6141" t="str">
            <v>Italy</v>
          </cell>
          <cell r="J6141" t="str">
            <v>Italy</v>
          </cell>
          <cell r="K6141" t="str">
            <v>Trentino-Alto Adige</v>
          </cell>
          <cell r="L6141" t="str">
            <v>Sparkling White</v>
          </cell>
          <cell r="M6141" t="str">
            <v>Good</v>
          </cell>
          <cell r="N6141">
            <v>6.3529999999999998</v>
          </cell>
          <cell r="O6141">
            <v>1.3359000000000001</v>
          </cell>
        </row>
        <row r="6142">
          <cell r="B6142">
            <v>76247</v>
          </cell>
          <cell r="C6142" t="str">
            <v>FERRARI MAXIMUM BDB NV 150x6</v>
          </cell>
          <cell r="D6142" t="str">
            <v>Ferrari Maximum Blanc de Blancs</v>
          </cell>
          <cell r="E6142" t="str">
            <v>EA</v>
          </cell>
          <cell r="F6142">
            <v>6</v>
          </cell>
          <cell r="G6142" t="str">
            <v>150cl x 6</v>
          </cell>
          <cell r="H6142" t="str">
            <v>S</v>
          </cell>
          <cell r="I6142" t="str">
            <v>Italy</v>
          </cell>
          <cell r="J6142" t="str">
            <v>Italy</v>
          </cell>
          <cell r="K6142" t="str">
            <v>Trentino-Alto Adige</v>
          </cell>
          <cell r="L6142" t="str">
            <v>Sparkling White</v>
          </cell>
          <cell r="M6142" t="str">
            <v>Better</v>
          </cell>
          <cell r="N6142">
            <v>22.661799999999999</v>
          </cell>
          <cell r="O6142">
            <v>5.3437999999999999</v>
          </cell>
        </row>
        <row r="6143">
          <cell r="B6143">
            <v>41809</v>
          </cell>
          <cell r="C6143" t="str">
            <v>FERRARI BRUT NV 75X6</v>
          </cell>
          <cell r="D6143" t="str">
            <v>Ferrari Brut NV</v>
          </cell>
          <cell r="E6143" t="str">
            <v>EA</v>
          </cell>
          <cell r="F6143">
            <v>6</v>
          </cell>
          <cell r="G6143" t="str">
            <v>750 ml x 6</v>
          </cell>
          <cell r="H6143" t="str">
            <v>S</v>
          </cell>
          <cell r="I6143" t="str">
            <v>Italy</v>
          </cell>
          <cell r="J6143" t="str">
            <v>Italy</v>
          </cell>
          <cell r="K6143" t="str">
            <v>Italy</v>
          </cell>
          <cell r="L6143" t="str">
            <v>Sparkling White</v>
          </cell>
          <cell r="M6143" t="str">
            <v>Better</v>
          </cell>
          <cell r="N6143">
            <v>10.1889</v>
          </cell>
          <cell r="O6143">
            <v>2.6718999999999999</v>
          </cell>
        </row>
        <row r="6144">
          <cell r="B6144">
            <v>75070</v>
          </cell>
          <cell r="C6144" t="str">
            <v>FERRARI BRUT NV 75X6</v>
          </cell>
          <cell r="D6144" t="str">
            <v>Ferrari Brut NV</v>
          </cell>
          <cell r="E6144" t="str">
            <v>EA</v>
          </cell>
          <cell r="F6144">
            <v>6</v>
          </cell>
          <cell r="G6144" t="str">
            <v>750 ml x 6</v>
          </cell>
          <cell r="H6144" t="str">
            <v>U</v>
          </cell>
          <cell r="I6144" t="str">
            <v>Italy</v>
          </cell>
          <cell r="J6144" t="str">
            <v>Italy</v>
          </cell>
          <cell r="K6144" t="str">
            <v>Italy</v>
          </cell>
          <cell r="L6144" t="str">
            <v>Sparkling White</v>
          </cell>
          <cell r="M6144" t="str">
            <v>Better</v>
          </cell>
          <cell r="N6144">
            <v>7.8994</v>
          </cell>
          <cell r="O6144">
            <v>2.6718999999999999</v>
          </cell>
        </row>
        <row r="6145">
          <cell r="B6145">
            <v>44680</v>
          </cell>
          <cell r="C6145" t="str">
            <v>FW GIULIO FERRARI RISR10 150X1</v>
          </cell>
          <cell r="D6145" t="str">
            <v>Guilio Ferrari Riserva Magnum 2010 (Wooden Box)</v>
          </cell>
          <cell r="E6145" t="str">
            <v>CS</v>
          </cell>
          <cell r="F6145">
            <v>1</v>
          </cell>
          <cell r="G6145" t="str">
            <v>150cl x 1</v>
          </cell>
          <cell r="H6145" t="str">
            <v>S</v>
          </cell>
          <cell r="I6145" t="str">
            <v>Italy</v>
          </cell>
          <cell r="J6145" t="str">
            <v>Italy</v>
          </cell>
          <cell r="K6145" t="str">
            <v>Trentino-Alto Adige</v>
          </cell>
          <cell r="L6145" t="str">
            <v>Sparkling White</v>
          </cell>
          <cell r="M6145" t="str">
            <v>Fine Wine</v>
          </cell>
          <cell r="N6145">
            <v>141.94640000000001</v>
          </cell>
          <cell r="O6145">
            <v>5.3437999999999999</v>
          </cell>
        </row>
        <row r="6146">
          <cell r="B6146">
            <v>42166</v>
          </cell>
          <cell r="C6146" t="str">
            <v>MUSTIGUILLO MEST TINTO 75X6</v>
          </cell>
          <cell r="D6146" t="str">
            <v>Bodega Mustiguillo Mestizaje Tinto</v>
          </cell>
          <cell r="E6146" t="str">
            <v>EA</v>
          </cell>
          <cell r="F6146">
            <v>6</v>
          </cell>
          <cell r="G6146" t="str">
            <v>75 cl x 6</v>
          </cell>
          <cell r="H6146" t="str">
            <v>U</v>
          </cell>
          <cell r="I6146" t="str">
            <v>Spain</v>
          </cell>
          <cell r="J6146" t="str">
            <v>Spain</v>
          </cell>
          <cell r="K6146" t="str">
            <v>Valencia</v>
          </cell>
          <cell r="L6146" t="str">
            <v>Still Red</v>
          </cell>
          <cell r="M6146" t="str">
            <v>Better</v>
          </cell>
          <cell r="N6146">
            <v>4.5297000000000001</v>
          </cell>
          <cell r="O6146">
            <v>2.6718999999999999</v>
          </cell>
        </row>
        <row r="6147">
          <cell r="B6147">
            <v>45146</v>
          </cell>
          <cell r="C6147" t="str">
            <v>ORG LA TRACA BLANCO 22 75X6</v>
          </cell>
          <cell r="D6147" t="str">
            <v>La Traca Organic Blanco 2022</v>
          </cell>
          <cell r="E6147" t="str">
            <v>EA</v>
          </cell>
          <cell r="F6147">
            <v>6</v>
          </cell>
          <cell r="G6147" t="str">
            <v>75 cl x 6</v>
          </cell>
          <cell r="H6147" t="str">
            <v>S</v>
          </cell>
          <cell r="I6147" t="str">
            <v>Spain</v>
          </cell>
          <cell r="J6147" t="str">
            <v>Spain</v>
          </cell>
          <cell r="K6147" t="str">
            <v>Valencia</v>
          </cell>
          <cell r="L6147" t="str">
            <v>Still White</v>
          </cell>
          <cell r="M6147" t="str">
            <v>Good</v>
          </cell>
          <cell r="N6147">
            <v>2.9525999999999999</v>
          </cell>
          <cell r="O6147">
            <v>2.6718999999999999</v>
          </cell>
        </row>
        <row r="6148">
          <cell r="B6148">
            <v>74371</v>
          </cell>
          <cell r="C6148" t="str">
            <v>MUSTIGUILLO MEST TINTO 17 75X6</v>
          </cell>
          <cell r="D6148" t="str">
            <v>Bodega Mustiguillo Mestizaje Tinto 2017</v>
          </cell>
          <cell r="E6148" t="str">
            <v>EA</v>
          </cell>
          <cell r="F6148">
            <v>6</v>
          </cell>
          <cell r="G6148" t="str">
            <v>75 cl x 6</v>
          </cell>
          <cell r="H6148" t="str">
            <v>U</v>
          </cell>
          <cell r="I6148" t="str">
            <v>Spain</v>
          </cell>
          <cell r="J6148" t="str">
            <v>Spain</v>
          </cell>
          <cell r="K6148" t="str">
            <v>Valencia</v>
          </cell>
          <cell r="L6148" t="str">
            <v>Still Red</v>
          </cell>
          <cell r="M6148" t="str">
            <v>Better</v>
          </cell>
          <cell r="N6148">
            <v>4.6512000000000002</v>
          </cell>
          <cell r="O6148">
            <v>2.6718999999999999</v>
          </cell>
        </row>
        <row r="6149">
          <cell r="B6149">
            <v>74373</v>
          </cell>
          <cell r="C6149" t="str">
            <v>ORG LA TRACA TINTO 75X6</v>
          </cell>
          <cell r="D6149" t="str">
            <v xml:space="preserve">La Traca Organic Tinto 2019
</v>
          </cell>
          <cell r="E6149" t="str">
            <v>EA</v>
          </cell>
          <cell r="F6149">
            <v>6</v>
          </cell>
          <cell r="G6149" t="str">
            <v>75 cl x 6</v>
          </cell>
          <cell r="H6149" t="str">
            <v>S</v>
          </cell>
          <cell r="I6149" t="str">
            <v>Spain</v>
          </cell>
          <cell r="J6149" t="str">
            <v>Spain</v>
          </cell>
          <cell r="K6149" t="str">
            <v>Valencia</v>
          </cell>
          <cell r="L6149" t="str">
            <v>Still Red</v>
          </cell>
          <cell r="M6149" t="str">
            <v>Good</v>
          </cell>
          <cell r="N6149">
            <v>2.9525999999999999</v>
          </cell>
          <cell r="O6149">
            <v>2.6718999999999999</v>
          </cell>
        </row>
        <row r="6150">
          <cell r="B6150">
            <v>75301</v>
          </cell>
          <cell r="C6150" t="str">
            <v>ORG LA TRACA BLANCO 75X6</v>
          </cell>
          <cell r="D6150" t="str">
            <v xml:space="preserve">La Traca Organic Blanco 2020
</v>
          </cell>
          <cell r="E6150" t="str">
            <v>EA</v>
          </cell>
          <cell r="F6150">
            <v>6</v>
          </cell>
          <cell r="G6150" t="str">
            <v>75 cl x 6</v>
          </cell>
          <cell r="H6150" t="str">
            <v>U</v>
          </cell>
          <cell r="I6150" t="str">
            <v>Spain</v>
          </cell>
          <cell r="J6150" t="str">
            <v>Spain</v>
          </cell>
          <cell r="K6150" t="str">
            <v>Valencia</v>
          </cell>
          <cell r="L6150" t="str">
            <v>Still White</v>
          </cell>
          <cell r="M6150" t="str">
            <v>Good</v>
          </cell>
          <cell r="N6150">
            <v>2.9525999999999999</v>
          </cell>
          <cell r="O6150">
            <v>2.6718999999999999</v>
          </cell>
        </row>
        <row r="6151">
          <cell r="B6151">
            <v>76118</v>
          </cell>
          <cell r="C6151" t="str">
            <v>MUSTIGUILLO MEST BLCO 75X6</v>
          </cell>
          <cell r="D6151" t="str">
            <v>Bodega Mustiguillo Mestizaje Blanco</v>
          </cell>
          <cell r="E6151" t="str">
            <v>EA</v>
          </cell>
          <cell r="F6151">
            <v>6</v>
          </cell>
          <cell r="G6151" t="str">
            <v>75 cl x 6</v>
          </cell>
          <cell r="H6151" t="str">
            <v>U</v>
          </cell>
          <cell r="I6151" t="str">
            <v>Spain</v>
          </cell>
          <cell r="J6151" t="str">
            <v>Spain</v>
          </cell>
          <cell r="K6151" t="str">
            <v>Valencia</v>
          </cell>
          <cell r="L6151" t="str">
            <v>Still White</v>
          </cell>
          <cell r="M6151" t="str">
            <v>Good</v>
          </cell>
          <cell r="N6151">
            <v>3.6810999999999998</v>
          </cell>
          <cell r="O6151">
            <v>2.6718999999999999</v>
          </cell>
        </row>
        <row r="6152">
          <cell r="B6152">
            <v>4232717</v>
          </cell>
          <cell r="C6152" t="str">
            <v>MUSTIGUILLO TERRZO TTO 17 75X6</v>
          </cell>
          <cell r="D6152" t="str">
            <v>Bodega Mustiguillo Finca Terrerazo 2017</v>
          </cell>
          <cell r="E6152" t="str">
            <v>EA</v>
          </cell>
          <cell r="F6152">
            <v>6</v>
          </cell>
          <cell r="G6152" t="str">
            <v>75 cl x 6</v>
          </cell>
          <cell r="H6152" t="str">
            <v>U</v>
          </cell>
          <cell r="I6152" t="str">
            <v>Spain</v>
          </cell>
          <cell r="J6152" t="str">
            <v>Spain</v>
          </cell>
          <cell r="K6152" t="str">
            <v>Valencia</v>
          </cell>
          <cell r="L6152" t="str">
            <v>Still Red</v>
          </cell>
          <cell r="M6152" t="str">
            <v>Best</v>
          </cell>
          <cell r="N6152">
            <v>11.417299999999999</v>
          </cell>
          <cell r="O6152">
            <v>2.6718999999999999</v>
          </cell>
        </row>
        <row r="6153">
          <cell r="B6153">
            <v>4232718</v>
          </cell>
          <cell r="C6153" t="str">
            <v>MUSTIGUILLO TERRZO TTO 18 75X6</v>
          </cell>
          <cell r="D6153" t="str">
            <v>Bodega Mustiguillo Finca Terrerazo</v>
          </cell>
          <cell r="E6153" t="str">
            <v>EA</v>
          </cell>
          <cell r="F6153">
            <v>6</v>
          </cell>
          <cell r="G6153" t="str">
            <v>75 cl x 6</v>
          </cell>
          <cell r="H6153" t="str">
            <v>U</v>
          </cell>
          <cell r="I6153" t="str">
            <v>Spain</v>
          </cell>
          <cell r="J6153" t="str">
            <v>Spain</v>
          </cell>
          <cell r="K6153" t="str">
            <v>Valencia</v>
          </cell>
          <cell r="L6153" t="str">
            <v>Still Red</v>
          </cell>
          <cell r="M6153" t="str">
            <v>Best</v>
          </cell>
          <cell r="N6153">
            <v>11.3819</v>
          </cell>
          <cell r="O6153">
            <v>2.6718999999999999</v>
          </cell>
        </row>
        <row r="6154">
          <cell r="B6154">
            <v>4232719</v>
          </cell>
          <cell r="C6154" t="str">
            <v>MUSTIGUILLO TERRZO TTO 19 75X6</v>
          </cell>
          <cell r="D6154" t="str">
            <v>Bodega Mustiguillo Finca Terrerazo 2019</v>
          </cell>
          <cell r="E6154" t="str">
            <v>EA</v>
          </cell>
          <cell r="F6154">
            <v>6</v>
          </cell>
          <cell r="G6154" t="str">
            <v>75 cl x 6</v>
          </cell>
          <cell r="H6154" t="str">
            <v>S</v>
          </cell>
          <cell r="I6154" t="str">
            <v>Spain</v>
          </cell>
          <cell r="J6154" t="str">
            <v>Spain</v>
          </cell>
          <cell r="K6154" t="str">
            <v>Valencia</v>
          </cell>
          <cell r="L6154" t="str">
            <v>Still Red</v>
          </cell>
          <cell r="M6154" t="str">
            <v>Best</v>
          </cell>
          <cell r="N6154">
            <v>11.3546</v>
          </cell>
          <cell r="O6154">
            <v>2.6718999999999999</v>
          </cell>
        </row>
        <row r="6155">
          <cell r="B6155">
            <v>7611718</v>
          </cell>
          <cell r="C6155" t="str">
            <v>MUSTIGUILLO CALV BLNCO 18 75X6</v>
          </cell>
          <cell r="D6155" t="str">
            <v>Bodega Mustiguillo Finca Calvestra 2018</v>
          </cell>
          <cell r="E6155" t="str">
            <v>EA</v>
          </cell>
          <cell r="F6155">
            <v>6</v>
          </cell>
          <cell r="G6155" t="str">
            <v>75 cl x 6</v>
          </cell>
          <cell r="H6155" t="str">
            <v>U</v>
          </cell>
          <cell r="I6155" t="str">
            <v>Spain</v>
          </cell>
          <cell r="J6155" t="str">
            <v>Spain</v>
          </cell>
          <cell r="K6155" t="str">
            <v>Valencia</v>
          </cell>
          <cell r="L6155" t="str">
            <v>Still White</v>
          </cell>
          <cell r="M6155" t="str">
            <v>Best</v>
          </cell>
          <cell r="N6155">
            <v>7.3369999999999997</v>
          </cell>
          <cell r="O6155">
            <v>2.6718999999999999</v>
          </cell>
        </row>
        <row r="6156">
          <cell r="B6156">
            <v>7611719</v>
          </cell>
          <cell r="C6156" t="str">
            <v>MUSTIGUILLO CALV BLNCO 19 75X6</v>
          </cell>
          <cell r="D6156" t="str">
            <v>Bodega Mustiguillo Finca Calvestra 2019</v>
          </cell>
          <cell r="E6156" t="str">
            <v>EA</v>
          </cell>
          <cell r="F6156">
            <v>6</v>
          </cell>
          <cell r="G6156" t="str">
            <v>75 cl x 6</v>
          </cell>
          <cell r="H6156" t="str">
            <v>U</v>
          </cell>
          <cell r="I6156" t="str">
            <v>Spain</v>
          </cell>
          <cell r="J6156" t="str">
            <v>Spain</v>
          </cell>
          <cell r="K6156" t="str">
            <v>Valencia</v>
          </cell>
          <cell r="L6156" t="str">
            <v>Still White</v>
          </cell>
          <cell r="M6156" t="str">
            <v>Best</v>
          </cell>
          <cell r="N6156">
            <v>7.4985999999999997</v>
          </cell>
          <cell r="O6156">
            <v>2.6718999999999999</v>
          </cell>
        </row>
        <row r="6157">
          <cell r="B6157">
            <v>42220</v>
          </cell>
          <cell r="C6157" t="str">
            <v>ORG NEUDORF ROSIE CHA 20 75X12</v>
          </cell>
          <cell r="D6157" t="str">
            <v xml:space="preserve">Neudorf Rosie’s Block Organic Chardonnay 2020
</v>
          </cell>
          <cell r="E6157" t="str">
            <v>EA</v>
          </cell>
          <cell r="F6157">
            <v>12</v>
          </cell>
          <cell r="G6157" t="str">
            <v>75 cl x 12</v>
          </cell>
          <cell r="H6157" t="str">
            <v>S</v>
          </cell>
          <cell r="I6157" t="str">
            <v>New Zealand</v>
          </cell>
          <cell r="J6157" t="str">
            <v>New Zealand</v>
          </cell>
          <cell r="K6157" t="str">
            <v>Nelson</v>
          </cell>
          <cell r="L6157" t="str">
            <v>Still White</v>
          </cell>
          <cell r="M6157" t="str">
            <v>Best</v>
          </cell>
          <cell r="N6157">
            <v>12.8026</v>
          </cell>
          <cell r="O6157">
            <v>2.6718999999999999</v>
          </cell>
        </row>
        <row r="6158">
          <cell r="B6158">
            <v>42275</v>
          </cell>
          <cell r="C6158" t="str">
            <v>NEUDORF TIRITIRI PG 75X12</v>
          </cell>
          <cell r="D6158" t="str">
            <v>Neudorf Tiritiri Wild Ferment Pinot Gris</v>
          </cell>
          <cell r="E6158" t="str">
            <v>EA</v>
          </cell>
          <cell r="F6158">
            <v>12</v>
          </cell>
          <cell r="G6158" t="str">
            <v>75 cl x 12</v>
          </cell>
          <cell r="H6158" t="str">
            <v>U</v>
          </cell>
          <cell r="I6158" t="str">
            <v>New Zealand</v>
          </cell>
          <cell r="J6158" t="str">
            <v>New Zealand</v>
          </cell>
          <cell r="K6158" t="str">
            <v>Nelson</v>
          </cell>
          <cell r="L6158" t="str">
            <v>Still White</v>
          </cell>
          <cell r="M6158" t="str">
            <v>Best</v>
          </cell>
          <cell r="N6158">
            <v>6.0110000000000001</v>
          </cell>
          <cell r="O6158">
            <v>2.6718999999999999</v>
          </cell>
        </row>
        <row r="6159">
          <cell r="B6159">
            <v>42276</v>
          </cell>
          <cell r="C6159" t="str">
            <v>ORG NEUDORF RIESL 21 75X12</v>
          </cell>
          <cell r="D6159" t="str">
            <v>Neudorf Moutere Organic Riesling 2021</v>
          </cell>
          <cell r="E6159" t="str">
            <v>EA</v>
          </cell>
          <cell r="F6159">
            <v>12</v>
          </cell>
          <cell r="G6159" t="str">
            <v>75 cl x 12</v>
          </cell>
          <cell r="H6159" t="str">
            <v>U</v>
          </cell>
          <cell r="I6159" t="str">
            <v>New Zealand</v>
          </cell>
          <cell r="J6159" t="str">
            <v>New Zealand</v>
          </cell>
          <cell r="K6159" t="str">
            <v>Nelson</v>
          </cell>
          <cell r="L6159" t="str">
            <v>sw</v>
          </cell>
          <cell r="M6159" t="str">
            <v>Best</v>
          </cell>
          <cell r="N6159">
            <v>8.7345000000000006</v>
          </cell>
          <cell r="O6159">
            <v>2.6718999999999999</v>
          </cell>
        </row>
        <row r="6160">
          <cell r="B6160">
            <v>45120</v>
          </cell>
          <cell r="C6160" t="str">
            <v>ORG NEUDORF RIESL 22 75X12</v>
          </cell>
          <cell r="D6160" t="str">
            <v>Neudorf Moutere Organic Riesling 2022</v>
          </cell>
          <cell r="E6160" t="str">
            <v>EA</v>
          </cell>
          <cell r="F6160">
            <v>12</v>
          </cell>
          <cell r="G6160" t="str">
            <v>75 cl x 12</v>
          </cell>
          <cell r="H6160" t="str">
            <v>U</v>
          </cell>
          <cell r="I6160" t="str">
            <v>New Zealand</v>
          </cell>
          <cell r="J6160" t="str">
            <v>New Zealand</v>
          </cell>
          <cell r="K6160" t="str">
            <v>Nelson</v>
          </cell>
          <cell r="L6160" t="str">
            <v>Still White</v>
          </cell>
          <cell r="M6160" t="str">
            <v>Best</v>
          </cell>
          <cell r="N6160">
            <v>8.2731999999999992</v>
          </cell>
          <cell r="O6160">
            <v>2.6718999999999999</v>
          </cell>
        </row>
        <row r="6161">
          <cell r="B6161">
            <v>45278</v>
          </cell>
          <cell r="C6161" t="str">
            <v>ORG NEUDORF RIESL 23 75X12</v>
          </cell>
          <cell r="D6161" t="str">
            <v>Neudorf Moutere Organic Riesling 2023</v>
          </cell>
          <cell r="E6161" t="str">
            <v>EA</v>
          </cell>
          <cell r="F6161">
            <v>12</v>
          </cell>
          <cell r="G6161" t="str">
            <v>75 cl x 12</v>
          </cell>
          <cell r="H6161" t="str">
            <v>S</v>
          </cell>
          <cell r="I6161" t="str">
            <v>New Zealand</v>
          </cell>
          <cell r="J6161" t="str">
            <v>New Zealand</v>
          </cell>
          <cell r="K6161" t="str">
            <v>Nelson</v>
          </cell>
          <cell r="L6161" t="str">
            <v>Still White</v>
          </cell>
          <cell r="M6161" t="str">
            <v>Best</v>
          </cell>
          <cell r="N6161">
            <v>8.2731999999999992</v>
          </cell>
          <cell r="O6161">
            <v>2.6718999999999999</v>
          </cell>
        </row>
        <row r="6162">
          <cell r="B6162">
            <v>45286</v>
          </cell>
          <cell r="C6162" t="str">
            <v>NEUDORF TIRITIRI PG 23 75X12</v>
          </cell>
          <cell r="D6162" t="str">
            <v>Neudorf Tiritiri Wild Ferment Pinot Gris 2023</v>
          </cell>
          <cell r="E6162" t="str">
            <v>EA</v>
          </cell>
          <cell r="F6162">
            <v>12</v>
          </cell>
          <cell r="G6162" t="str">
            <v>75 cl x 12</v>
          </cell>
          <cell r="H6162" t="str">
            <v>S</v>
          </cell>
          <cell r="I6162" t="str">
            <v>New Zealand</v>
          </cell>
          <cell r="J6162" t="str">
            <v>New Zealand</v>
          </cell>
          <cell r="K6162" t="str">
            <v>Nelson</v>
          </cell>
          <cell r="L6162" t="str">
            <v>Still White</v>
          </cell>
          <cell r="M6162" t="str">
            <v>Best</v>
          </cell>
          <cell r="N6162">
            <v>6.7112999999999996</v>
          </cell>
          <cell r="O6162">
            <v>2.6718999999999999</v>
          </cell>
        </row>
        <row r="6163">
          <cell r="B6163">
            <v>74389</v>
          </cell>
          <cell r="C6163" t="str">
            <v>NEUDORF SAUV BLC 75X12</v>
          </cell>
          <cell r="D6163" t="str">
            <v>Neudorf Tiritiri Sauvignon Blanc</v>
          </cell>
          <cell r="E6163" t="str">
            <v>EA</v>
          </cell>
          <cell r="F6163">
            <v>12</v>
          </cell>
          <cell r="G6163" t="str">
            <v>75 cl x 12</v>
          </cell>
          <cell r="H6163" t="str">
            <v>U</v>
          </cell>
          <cell r="I6163" t="str">
            <v>New Zealand</v>
          </cell>
          <cell r="J6163" t="str">
            <v>New Zealand</v>
          </cell>
          <cell r="K6163" t="str">
            <v>Nelson</v>
          </cell>
          <cell r="L6163" t="str">
            <v>sw</v>
          </cell>
          <cell r="M6163" t="str">
            <v>Better</v>
          </cell>
          <cell r="N6163">
            <v>5.2876000000000003</v>
          </cell>
          <cell r="O6163">
            <v>2.6718999999999999</v>
          </cell>
        </row>
        <row r="6164">
          <cell r="B6164">
            <v>74391</v>
          </cell>
          <cell r="C6164" t="str">
            <v>NEUDORF MOUT PG 18 75X12</v>
          </cell>
          <cell r="D6164" t="str">
            <v>Neudorf Moutere Pinot Gris 2018</v>
          </cell>
          <cell r="E6164" t="str">
            <v>EA</v>
          </cell>
          <cell r="F6164">
            <v>12</v>
          </cell>
          <cell r="G6164" t="str">
            <v>75 cl x 12</v>
          </cell>
          <cell r="H6164" t="str">
            <v>U</v>
          </cell>
          <cell r="I6164" t="str">
            <v>New Zealand</v>
          </cell>
          <cell r="J6164" t="str">
            <v>New Zealand</v>
          </cell>
          <cell r="K6164" t="str">
            <v>Nelson</v>
          </cell>
          <cell r="L6164" t="str">
            <v>Still White</v>
          </cell>
          <cell r="M6164" t="str">
            <v>Best</v>
          </cell>
          <cell r="N6164">
            <v>7.4919000000000002</v>
          </cell>
          <cell r="O6164">
            <v>2.6718999999999999</v>
          </cell>
        </row>
        <row r="6165">
          <cell r="B6165">
            <v>74778</v>
          </cell>
          <cell r="C6165" t="str">
            <v>NEUDORF 25ROWS CH19 75X12</v>
          </cell>
          <cell r="D6165" t="str">
            <v>Neudorf Rosie's Block Twenty Five Rows Chardonnay 2019</v>
          </cell>
          <cell r="E6165" t="str">
            <v>EA</v>
          </cell>
          <cell r="F6165">
            <v>12</v>
          </cell>
          <cell r="G6165" t="str">
            <v>75 cl x 12</v>
          </cell>
          <cell r="H6165" t="str">
            <v>U</v>
          </cell>
          <cell r="I6165" t="str">
            <v>New Zealand</v>
          </cell>
          <cell r="J6165" t="str">
            <v>New Zealand</v>
          </cell>
          <cell r="K6165" t="str">
            <v>New Zealand</v>
          </cell>
          <cell r="L6165" t="str">
            <v>Still White</v>
          </cell>
          <cell r="M6165" t="str">
            <v>Better</v>
          </cell>
          <cell r="N6165">
            <v>11.5227</v>
          </cell>
          <cell r="O6165">
            <v>2.6718999999999999</v>
          </cell>
        </row>
        <row r="6166">
          <cell r="B6166">
            <v>75109</v>
          </cell>
          <cell r="C6166" t="str">
            <v>NEUDORF TIRITIRI PG 20 75X12</v>
          </cell>
          <cell r="D6166" t="str">
            <v>Neudorf Tiritiri Wild Ferment Pinot Gris 2020</v>
          </cell>
          <cell r="E6166" t="str">
            <v>EA</v>
          </cell>
          <cell r="F6166">
            <v>12</v>
          </cell>
          <cell r="G6166" t="str">
            <v>75 cl x 12</v>
          </cell>
          <cell r="H6166" t="str">
            <v>U</v>
          </cell>
          <cell r="I6166" t="str">
            <v>New Zealand</v>
          </cell>
          <cell r="J6166" t="str">
            <v>New Zealand</v>
          </cell>
          <cell r="K6166" t="str">
            <v>Nelson</v>
          </cell>
          <cell r="L6166" t="str">
            <v>Still White</v>
          </cell>
          <cell r="M6166" t="str">
            <v>Best</v>
          </cell>
          <cell r="N6166">
            <v>5.3448000000000002</v>
          </cell>
          <cell r="O6166">
            <v>2.6718999999999999</v>
          </cell>
        </row>
        <row r="6167">
          <cell r="B6167">
            <v>7527418</v>
          </cell>
          <cell r="C6167" t="str">
            <v>NEUDORF ROSIE CHARD 18 75X12</v>
          </cell>
          <cell r="D6167" t="str">
            <v>Neudorf Rosie's Block Moutere Chardonnay 2018</v>
          </cell>
          <cell r="E6167" t="str">
            <v>EA</v>
          </cell>
          <cell r="F6167">
            <v>12</v>
          </cell>
          <cell r="G6167" t="str">
            <v>75 cl x 12</v>
          </cell>
          <cell r="H6167" t="str">
            <v>U</v>
          </cell>
          <cell r="I6167" t="str">
            <v>New Zealand</v>
          </cell>
          <cell r="J6167" t="str">
            <v>New Zealand</v>
          </cell>
          <cell r="K6167" t="str">
            <v>Nelson</v>
          </cell>
          <cell r="L6167" t="str">
            <v>Still White</v>
          </cell>
          <cell r="M6167" t="str">
            <v>Best</v>
          </cell>
          <cell r="N6167">
            <v>11.4595</v>
          </cell>
          <cell r="O6167">
            <v>2.6718999999999999</v>
          </cell>
        </row>
        <row r="6168">
          <cell r="B6168">
            <v>7527419</v>
          </cell>
          <cell r="C6168" t="str">
            <v>NEUDORF ROSIE CHARD 19 75X12</v>
          </cell>
          <cell r="D6168" t="str">
            <v>Neudorf Rosie’s Block Moutere Chardonnay 2019</v>
          </cell>
          <cell r="E6168" t="str">
            <v>EA</v>
          </cell>
          <cell r="F6168">
            <v>12</v>
          </cell>
          <cell r="G6168" t="str">
            <v>75 cl x 12</v>
          </cell>
          <cell r="H6168" t="str">
            <v>U</v>
          </cell>
          <cell r="I6168" t="str">
            <v>New Zealand</v>
          </cell>
          <cell r="J6168" t="str">
            <v>New Zealand</v>
          </cell>
          <cell r="K6168" t="str">
            <v>Nelson</v>
          </cell>
          <cell r="L6168" t="str">
            <v>Still White</v>
          </cell>
          <cell r="M6168" t="str">
            <v>Best</v>
          </cell>
          <cell r="N6168">
            <v>11.4445</v>
          </cell>
          <cell r="O6168">
            <v>2.6718999999999999</v>
          </cell>
        </row>
        <row r="6169">
          <cell r="B6169">
            <v>7594917</v>
          </cell>
          <cell r="C6169" t="str">
            <v>NEUDORF TOM  PN 17 75X12</v>
          </cell>
          <cell r="D6169" t="str">
            <v>Neudorf Tom's Block Pinot Noir 2017</v>
          </cell>
          <cell r="E6169" t="str">
            <v>EA</v>
          </cell>
          <cell r="F6169">
            <v>12</v>
          </cell>
          <cell r="G6169" t="str">
            <v>75 cl x 12</v>
          </cell>
          <cell r="H6169" t="str">
            <v>U</v>
          </cell>
          <cell r="I6169" t="str">
            <v>New Zealand</v>
          </cell>
          <cell r="J6169" t="str">
            <v>New Zealand</v>
          </cell>
          <cell r="K6169" t="str">
            <v>Nelson</v>
          </cell>
          <cell r="L6169" t="str">
            <v>Still Red</v>
          </cell>
          <cell r="M6169" t="str">
            <v>Best</v>
          </cell>
          <cell r="N6169">
            <v>8.5939999999999994</v>
          </cell>
          <cell r="O6169">
            <v>2.6718999999999999</v>
          </cell>
        </row>
        <row r="6170">
          <cell r="B6170">
            <v>7594919</v>
          </cell>
          <cell r="C6170" t="str">
            <v>NEUDORF TOM  PN 19 75X12</v>
          </cell>
          <cell r="D6170" t="str">
            <v>Neudorf Tom's Block Pinot Noir 2019</v>
          </cell>
          <cell r="E6170" t="str">
            <v>EA</v>
          </cell>
          <cell r="F6170">
            <v>12</v>
          </cell>
          <cell r="G6170" t="str">
            <v>75 cl x 12</v>
          </cell>
          <cell r="H6170" t="str">
            <v>U</v>
          </cell>
          <cell r="I6170" t="str">
            <v>New Zealand</v>
          </cell>
          <cell r="J6170" t="str">
            <v>New Zealand</v>
          </cell>
          <cell r="K6170" t="str">
            <v>Nelson</v>
          </cell>
          <cell r="L6170" t="str">
            <v>Still Red</v>
          </cell>
          <cell r="M6170" t="str">
            <v>Best</v>
          </cell>
          <cell r="N6170">
            <v>8.9507999999999992</v>
          </cell>
          <cell r="O6170">
            <v>2.6718999999999999</v>
          </cell>
        </row>
        <row r="6171">
          <cell r="B6171">
            <v>7594920</v>
          </cell>
          <cell r="C6171" t="str">
            <v>ORG NEUDORF TOM  PN 20 75X12</v>
          </cell>
          <cell r="D6171" t="str">
            <v>Neudorf Tom's Block Pinot Noir 2020</v>
          </cell>
          <cell r="E6171" t="str">
            <v>EA</v>
          </cell>
          <cell r="F6171">
            <v>12</v>
          </cell>
          <cell r="G6171" t="str">
            <v>75 cl x 12</v>
          </cell>
          <cell r="H6171" t="str">
            <v>U</v>
          </cell>
          <cell r="I6171" t="str">
            <v>New Zealand</v>
          </cell>
          <cell r="J6171" t="str">
            <v>New Zealand</v>
          </cell>
          <cell r="K6171" t="str">
            <v>Nelson</v>
          </cell>
          <cell r="L6171" t="str">
            <v>Still Red</v>
          </cell>
          <cell r="M6171" t="str">
            <v>Best</v>
          </cell>
          <cell r="N6171">
            <v>9.0108999999999995</v>
          </cell>
          <cell r="O6171">
            <v>2.6718999999999999</v>
          </cell>
        </row>
        <row r="6172">
          <cell r="B6172">
            <v>41908</v>
          </cell>
          <cell r="C6172" t="str">
            <v>FW NEUDORF HB MOUT PN 21 75X6</v>
          </cell>
          <cell r="D6172" t="str">
            <v>Neudorf Moutere Pinot Noir 2021</v>
          </cell>
          <cell r="E6172" t="str">
            <v>EA</v>
          </cell>
          <cell r="F6172">
            <v>6</v>
          </cell>
          <cell r="G6172" t="str">
            <v>75 cl x 6</v>
          </cell>
          <cell r="H6172" t="str">
            <v>U</v>
          </cell>
          <cell r="I6172" t="str">
            <v>New Zealand</v>
          </cell>
          <cell r="J6172" t="str">
            <v>New Zealand</v>
          </cell>
          <cell r="K6172" t="str">
            <v>New Zealand</v>
          </cell>
          <cell r="L6172" t="str">
            <v>Still Red</v>
          </cell>
          <cell r="M6172" t="str">
            <v>Fine Wine</v>
          </cell>
          <cell r="N6172">
            <v>16.106000000000002</v>
          </cell>
          <cell r="O6172">
            <v>2.6718999999999999</v>
          </cell>
        </row>
        <row r="6173">
          <cell r="B6173">
            <v>42219</v>
          </cell>
          <cell r="C6173" t="str">
            <v>NEUDORF ALBARINO 21 75X6</v>
          </cell>
          <cell r="D6173" t="str">
            <v>Neudorf Moutere Albarino 2021</v>
          </cell>
          <cell r="E6173" t="str">
            <v>EA</v>
          </cell>
          <cell r="F6173">
            <v>6</v>
          </cell>
          <cell r="G6173" t="str">
            <v>75 cl x 6</v>
          </cell>
          <cell r="H6173" t="str">
            <v>U</v>
          </cell>
          <cell r="I6173" t="str">
            <v>New Zealand</v>
          </cell>
          <cell r="J6173" t="str">
            <v>New Zealand</v>
          </cell>
          <cell r="K6173" t="str">
            <v>New Zealand</v>
          </cell>
          <cell r="L6173" t="str">
            <v>Still White</v>
          </cell>
          <cell r="M6173" t="str">
            <v>Better</v>
          </cell>
          <cell r="N6173">
            <v>9.1557999999999993</v>
          </cell>
          <cell r="O6173">
            <v>2.6718999999999999</v>
          </cell>
        </row>
        <row r="6174">
          <cell r="B6174">
            <v>42221</v>
          </cell>
          <cell r="C6174" t="str">
            <v>FW NEUDORF HB MOUT PN 20 75X6</v>
          </cell>
          <cell r="D6174" t="str">
            <v xml:space="preserve">Neudorf Moutere Organic Pinot Noir 2020
</v>
          </cell>
          <cell r="E6174" t="str">
            <v>EA</v>
          </cell>
          <cell r="F6174">
            <v>6</v>
          </cell>
          <cell r="G6174" t="str">
            <v>75 cl x 6</v>
          </cell>
          <cell r="H6174" t="str">
            <v>U</v>
          </cell>
          <cell r="I6174" t="str">
            <v>New Zealand</v>
          </cell>
          <cell r="J6174" t="str">
            <v>New Zealand</v>
          </cell>
          <cell r="K6174" t="str">
            <v>New Zealand</v>
          </cell>
          <cell r="L6174" t="str">
            <v>Still Red</v>
          </cell>
          <cell r="M6174" t="str">
            <v>Fine Wine</v>
          </cell>
          <cell r="N6174">
            <v>16.015999999999998</v>
          </cell>
          <cell r="O6174">
            <v>2.6718999999999999</v>
          </cell>
        </row>
        <row r="6175">
          <cell r="B6175">
            <v>43389</v>
          </cell>
          <cell r="C6175" t="str">
            <v>ORG NEUDORF ROSIE CHA 20 75X6</v>
          </cell>
          <cell r="D6175" t="str">
            <v>Neudorf Rosie’s Block Organic Chardonnay 2020</v>
          </cell>
          <cell r="E6175" t="str">
            <v>EA</v>
          </cell>
          <cell r="F6175">
            <v>6</v>
          </cell>
          <cell r="G6175" t="str">
            <v>75 cl x 6</v>
          </cell>
          <cell r="H6175" t="str">
            <v>U</v>
          </cell>
          <cell r="I6175" t="str">
            <v>New Zealand</v>
          </cell>
          <cell r="J6175" t="str">
            <v>New Zealand</v>
          </cell>
          <cell r="K6175" t="str">
            <v>Nelson</v>
          </cell>
          <cell r="L6175" t="str">
            <v>Still White</v>
          </cell>
          <cell r="M6175" t="str">
            <v>Best</v>
          </cell>
          <cell r="N6175">
            <v>12.888999999999999</v>
          </cell>
          <cell r="O6175">
            <v>2.6718999999999999</v>
          </cell>
        </row>
        <row r="6176">
          <cell r="B6176">
            <v>45074</v>
          </cell>
          <cell r="C6176" t="str">
            <v>FW NEUDORF HB MOUT CHA 21 75X6</v>
          </cell>
          <cell r="D6176" t="str">
            <v>Neudorf Moutere Organic Chardonnay 2021</v>
          </cell>
          <cell r="E6176" t="str">
            <v>EA</v>
          </cell>
          <cell r="F6176">
            <v>6</v>
          </cell>
          <cell r="G6176" t="str">
            <v>75 cl x 6</v>
          </cell>
          <cell r="H6176" t="str">
            <v>S</v>
          </cell>
          <cell r="I6176" t="str">
            <v>New Zealand</v>
          </cell>
          <cell r="J6176" t="str">
            <v>New Zealand</v>
          </cell>
          <cell r="K6176" t="str">
            <v>New Zealand</v>
          </cell>
          <cell r="L6176" t="str">
            <v>Still White</v>
          </cell>
          <cell r="M6176" t="str">
            <v>Fine Wine</v>
          </cell>
          <cell r="N6176">
            <v>25.951000000000001</v>
          </cell>
          <cell r="O6176">
            <v>2.6718999999999999</v>
          </cell>
        </row>
        <row r="6177">
          <cell r="B6177">
            <v>45279</v>
          </cell>
          <cell r="C6177" t="str">
            <v>ORG NEUDORF ROSIE CHA 22 75X6</v>
          </cell>
          <cell r="D6177" t="str">
            <v>Neudorf Rosie’s Block Organic Chardonnay 2022</v>
          </cell>
          <cell r="E6177" t="str">
            <v>EA</v>
          </cell>
          <cell r="F6177">
            <v>6</v>
          </cell>
          <cell r="G6177" t="str">
            <v>75 cl x 6</v>
          </cell>
          <cell r="H6177" t="str">
            <v>S</v>
          </cell>
          <cell r="I6177" t="str">
            <v>New Zealand</v>
          </cell>
          <cell r="J6177" t="str">
            <v>New Zealand</v>
          </cell>
          <cell r="K6177" t="str">
            <v>Nelson</v>
          </cell>
          <cell r="L6177" t="str">
            <v>Still White</v>
          </cell>
          <cell r="M6177" t="str">
            <v>Best</v>
          </cell>
          <cell r="N6177">
            <v>12.305400000000001</v>
          </cell>
          <cell r="O6177">
            <v>2.6718999999999999</v>
          </cell>
        </row>
        <row r="6178">
          <cell r="B6178">
            <v>46069</v>
          </cell>
          <cell r="C6178" t="str">
            <v>FW NEUDORF HB MOUT CHA 22 75X6</v>
          </cell>
          <cell r="D6178" t="str">
            <v>Neudorf Moutere Organic Chardonnay 2022</v>
          </cell>
          <cell r="E6178" t="str">
            <v>EA</v>
          </cell>
          <cell r="F6178">
            <v>6</v>
          </cell>
          <cell r="G6178" t="str">
            <v>75 cl x 6</v>
          </cell>
          <cell r="H6178" t="str">
            <v>S</v>
          </cell>
          <cell r="I6178" t="str">
            <v>New Zealand</v>
          </cell>
          <cell r="J6178" t="str">
            <v>New Zealand</v>
          </cell>
          <cell r="K6178" t="str">
            <v>New Zealand</v>
          </cell>
          <cell r="L6178" t="str">
            <v>Still White</v>
          </cell>
          <cell r="M6178" t="str">
            <v>Fine Wine</v>
          </cell>
          <cell r="N6178">
            <v>25.9511</v>
          </cell>
          <cell r="O6178">
            <v>2.6718999999999999</v>
          </cell>
        </row>
        <row r="6179">
          <cell r="B6179">
            <v>46189</v>
          </cell>
          <cell r="C6179" t="str">
            <v>FW NEUDORF HB MOUT PN 22 75X6</v>
          </cell>
          <cell r="D6179" t="str">
            <v>Neudorf Moutere Organic Pinot Noir 2022</v>
          </cell>
          <cell r="E6179" t="str">
            <v>EA</v>
          </cell>
          <cell r="F6179">
            <v>6</v>
          </cell>
          <cell r="G6179" t="str">
            <v>75 cl x 6</v>
          </cell>
          <cell r="H6179" t="str">
            <v>S</v>
          </cell>
          <cell r="I6179" t="str">
            <v>New Zealand</v>
          </cell>
          <cell r="J6179" t="str">
            <v>New Zealand</v>
          </cell>
          <cell r="K6179" t="str">
            <v>New Zealand</v>
          </cell>
          <cell r="L6179" t="str">
            <v>Still Red</v>
          </cell>
          <cell r="M6179" t="str">
            <v>Fine Wine</v>
          </cell>
          <cell r="N6179">
            <v>16.752199999999998</v>
          </cell>
          <cell r="O6179">
            <v>2.6718999999999999</v>
          </cell>
        </row>
        <row r="6180">
          <cell r="B6180">
            <v>74395</v>
          </cell>
          <cell r="C6180" t="str">
            <v>FW NEUDORF HB MOUT CHA 19 75X6</v>
          </cell>
          <cell r="D6180" t="str">
            <v xml:space="preserve">Neudorf Moutere Organic Chardonnay 2019
</v>
          </cell>
          <cell r="E6180" t="str">
            <v>EA</v>
          </cell>
          <cell r="F6180">
            <v>6</v>
          </cell>
          <cell r="G6180" t="str">
            <v>75 cl x 6</v>
          </cell>
          <cell r="H6180" t="str">
            <v>U</v>
          </cell>
          <cell r="I6180" t="str">
            <v>New Zealand</v>
          </cell>
          <cell r="J6180" t="str">
            <v>New Zealand</v>
          </cell>
          <cell r="K6180" t="str">
            <v>New Zealand</v>
          </cell>
          <cell r="L6180" t="str">
            <v>Still White</v>
          </cell>
          <cell r="M6180" t="str">
            <v>Fine Wine</v>
          </cell>
          <cell r="N6180">
            <v>25.837</v>
          </cell>
          <cell r="O6180">
            <v>2.6718999999999999</v>
          </cell>
        </row>
        <row r="6181">
          <cell r="B6181">
            <v>74492</v>
          </cell>
          <cell r="C6181" t="str">
            <v>MOUT PINOT NOIR 17 75X6</v>
          </cell>
          <cell r="D6181" t="str">
            <v>Neudorf Moutere Pinot Noir 2017</v>
          </cell>
          <cell r="E6181" t="str">
            <v>EA</v>
          </cell>
          <cell r="F6181">
            <v>6</v>
          </cell>
          <cell r="G6181" t="str">
            <v>75 cl x 6</v>
          </cell>
          <cell r="H6181" t="str">
            <v>U</v>
          </cell>
          <cell r="I6181" t="str">
            <v>New Zealand</v>
          </cell>
          <cell r="J6181" t="str">
            <v>New Zealand</v>
          </cell>
          <cell r="K6181" t="str">
            <v>New Zealand</v>
          </cell>
          <cell r="L6181" t="str">
            <v>Still Red</v>
          </cell>
          <cell r="M6181" t="str">
            <v>Fine Wine</v>
          </cell>
          <cell r="N6181">
            <v>14.6859</v>
          </cell>
          <cell r="O6181">
            <v>2.6718999999999999</v>
          </cell>
        </row>
        <row r="6182">
          <cell r="B6182">
            <v>74836</v>
          </cell>
          <cell r="C6182" t="str">
            <v>NEUDORF 25ROWS CH19 75X6</v>
          </cell>
          <cell r="D6182" t="str">
            <v>Neudorf Rosie's Block Twenty Five Rows Chardonnay 2019</v>
          </cell>
          <cell r="E6182" t="str">
            <v>EA</v>
          </cell>
          <cell r="F6182">
            <v>6</v>
          </cell>
          <cell r="G6182" t="str">
            <v>75 cl x 6</v>
          </cell>
          <cell r="H6182" t="str">
            <v>U</v>
          </cell>
          <cell r="I6182" t="str">
            <v>New Zealand</v>
          </cell>
          <cell r="J6182" t="str">
            <v>New Zealand</v>
          </cell>
          <cell r="K6182" t="str">
            <v>New Zealand</v>
          </cell>
          <cell r="L6182" t="str">
            <v>Still White</v>
          </cell>
          <cell r="M6182" t="str">
            <v>Best</v>
          </cell>
          <cell r="N6182">
            <v>11.5572</v>
          </cell>
          <cell r="O6182">
            <v>2.6718999999999999</v>
          </cell>
        </row>
        <row r="6183">
          <cell r="B6183">
            <v>74907</v>
          </cell>
          <cell r="C6183" t="str">
            <v>ORG NEUDORF ALBARINO 22 75X6</v>
          </cell>
          <cell r="D6183" t="str">
            <v>Neudorf Moutere Albarino Organic 2022</v>
          </cell>
          <cell r="E6183" t="str">
            <v>EA</v>
          </cell>
          <cell r="F6183">
            <v>6</v>
          </cell>
          <cell r="G6183" t="str">
            <v>75 cl x 6</v>
          </cell>
          <cell r="H6183" t="str">
            <v>S</v>
          </cell>
          <cell r="I6183" t="str">
            <v>New Zealand</v>
          </cell>
          <cell r="J6183" t="str">
            <v>New Zealand</v>
          </cell>
          <cell r="K6183" t="str">
            <v>New Zealand</v>
          </cell>
          <cell r="L6183" t="str">
            <v>Still White</v>
          </cell>
          <cell r="M6183" t="str">
            <v>Limited Allocation</v>
          </cell>
          <cell r="N6183">
            <v>8.7030999999999992</v>
          </cell>
          <cell r="O6183">
            <v>2.6718999999999999</v>
          </cell>
        </row>
        <row r="6184">
          <cell r="B6184">
            <v>75267</v>
          </cell>
          <cell r="C6184" t="str">
            <v>FW NEUDORF HB MOUT PN 19 75X6</v>
          </cell>
          <cell r="D6184" t="str">
            <v>Neudorf Moutere Pinot Noir 2019</v>
          </cell>
          <cell r="E6184" t="str">
            <v>EA</v>
          </cell>
          <cell r="F6184">
            <v>6</v>
          </cell>
          <cell r="G6184" t="str">
            <v>75 cl x 6</v>
          </cell>
          <cell r="H6184" t="str">
            <v>U</v>
          </cell>
          <cell r="I6184" t="str">
            <v>New Zealand</v>
          </cell>
          <cell r="J6184" t="str">
            <v>New Zealand</v>
          </cell>
          <cell r="K6184" t="str">
            <v>New Zealand</v>
          </cell>
          <cell r="L6184" t="str">
            <v>Still Red</v>
          </cell>
          <cell r="M6184" t="str">
            <v>Fine Wine</v>
          </cell>
          <cell r="N6184">
            <v>15.970800000000001</v>
          </cell>
          <cell r="O6184">
            <v>2.6718999999999999</v>
          </cell>
        </row>
        <row r="6185">
          <cell r="B6185">
            <v>76333</v>
          </cell>
          <cell r="C6185" t="str">
            <v>ORG MOUT CHARD 20 75X6</v>
          </cell>
          <cell r="D6185" t="str">
            <v xml:space="preserve">Neudorf Moutere Organic Chardonnay 2020
</v>
          </cell>
          <cell r="E6185" t="str">
            <v>EA</v>
          </cell>
          <cell r="F6185">
            <v>6</v>
          </cell>
          <cell r="G6185" t="str">
            <v>75 cl x 6</v>
          </cell>
          <cell r="H6185" t="str">
            <v>U</v>
          </cell>
          <cell r="I6185" t="str">
            <v>New Zealand</v>
          </cell>
          <cell r="J6185" t="str">
            <v>New Zealand</v>
          </cell>
          <cell r="K6185" t="str">
            <v>New Zealand</v>
          </cell>
          <cell r="L6185" t="str">
            <v>Still White</v>
          </cell>
          <cell r="M6185" t="str">
            <v>Fine Wine</v>
          </cell>
          <cell r="N6185">
            <v>28.607700000000001</v>
          </cell>
          <cell r="O6185">
            <v>2.6718999999999999</v>
          </cell>
        </row>
        <row r="6186">
          <cell r="B6186">
            <v>4341820</v>
          </cell>
          <cell r="C6186" t="str">
            <v>NEUDORF ROSIE CHARD 20 75X6</v>
          </cell>
          <cell r="D6186" t="str">
            <v>Neudorf Rosie’s Block Moutere Organic Chardonnay 2020</v>
          </cell>
          <cell r="E6186" t="str">
            <v>EA</v>
          </cell>
          <cell r="F6186">
            <v>6</v>
          </cell>
          <cell r="G6186" t="str">
            <v>75 cl x 6</v>
          </cell>
          <cell r="H6186" t="str">
            <v>Z</v>
          </cell>
          <cell r="I6186" t="str">
            <v>New Zealand</v>
          </cell>
          <cell r="J6186" t="str">
            <v>New Zealand</v>
          </cell>
          <cell r="K6186" t="str">
            <v>Nelson</v>
          </cell>
          <cell r="M6186" t="str">
            <v>Best</v>
          </cell>
          <cell r="N6186">
            <v>11.1381</v>
          </cell>
          <cell r="O6186">
            <v>2.6718999999999999</v>
          </cell>
        </row>
        <row r="6187">
          <cell r="B6187">
            <v>46432</v>
          </cell>
          <cell r="C6187" t="str">
            <v>NEUDORF TIRI CHARD 23 75X12</v>
          </cell>
          <cell r="D6187" t="str">
            <v>Neudorf Tiritiri Chardonnay 2023</v>
          </cell>
          <cell r="E6187" t="str">
            <v>EA</v>
          </cell>
          <cell r="F6187">
            <v>12</v>
          </cell>
          <cell r="G6187" t="str">
            <v>750 ml x 12</v>
          </cell>
          <cell r="H6187" t="str">
            <v>S</v>
          </cell>
          <cell r="I6187" t="str">
            <v>New Zealand</v>
          </cell>
          <cell r="J6187" t="str">
            <v>New Zealand</v>
          </cell>
          <cell r="K6187" t="str">
            <v>New Zealand</v>
          </cell>
          <cell r="L6187" t="str">
            <v>Still White</v>
          </cell>
          <cell r="M6187" t="str">
            <v>Best</v>
          </cell>
          <cell r="N6187">
            <v>7.3554000000000004</v>
          </cell>
          <cell r="O6187">
            <v>2.6718999999999999</v>
          </cell>
        </row>
        <row r="6188">
          <cell r="B6188">
            <v>74717</v>
          </cell>
          <cell r="C6188" t="str">
            <v>NEUDORF TIRI CHARD 75X12</v>
          </cell>
          <cell r="D6188" t="str">
            <v>Neudorf Tiritiri Chardonnay</v>
          </cell>
          <cell r="E6188" t="str">
            <v>EA</v>
          </cell>
          <cell r="F6188">
            <v>12</v>
          </cell>
          <cell r="G6188" t="str">
            <v>750 ml x 12</v>
          </cell>
          <cell r="H6188" t="str">
            <v>U</v>
          </cell>
          <cell r="I6188" t="str">
            <v>New Zealand</v>
          </cell>
          <cell r="J6188" t="str">
            <v>New Zealand</v>
          </cell>
          <cell r="K6188" t="str">
            <v>New Zealand</v>
          </cell>
          <cell r="L6188" t="str">
            <v>Still White</v>
          </cell>
          <cell r="M6188" t="str">
            <v>Best</v>
          </cell>
          <cell r="N6188">
            <v>7.9245999999999999</v>
          </cell>
          <cell r="O6188">
            <v>2.6718999999999999</v>
          </cell>
        </row>
        <row r="6189">
          <cell r="B6189">
            <v>42155</v>
          </cell>
          <cell r="C6189" t="str">
            <v>FELINES ROUS CHARD 75X12</v>
          </cell>
          <cell r="D6189" t="str">
            <v>Domaine Felines Jourdan Roussanne Chardonnay</v>
          </cell>
          <cell r="E6189" t="str">
            <v>EA</v>
          </cell>
          <cell r="F6189">
            <v>12</v>
          </cell>
          <cell r="G6189" t="str">
            <v>75 cl x 12</v>
          </cell>
          <cell r="H6189" t="str">
            <v>U</v>
          </cell>
          <cell r="I6189" t="str">
            <v>France</v>
          </cell>
          <cell r="J6189" t="str">
            <v>France</v>
          </cell>
          <cell r="K6189" t="str">
            <v>France</v>
          </cell>
          <cell r="L6189" t="str">
            <v>Still White</v>
          </cell>
          <cell r="M6189" t="str">
            <v>Good</v>
          </cell>
          <cell r="N6189">
            <v>2.6255999999999999</v>
          </cell>
          <cell r="O6189">
            <v>2.6718999999999999</v>
          </cell>
        </row>
        <row r="6190">
          <cell r="B6190">
            <v>42156</v>
          </cell>
          <cell r="C6190" t="str">
            <v>FELINES GREN SYRAH 75X12</v>
          </cell>
          <cell r="D6190" t="str">
            <v>Domaine Felines Jourdan Grenache Syrah</v>
          </cell>
          <cell r="E6190" t="str">
            <v>EA</v>
          </cell>
          <cell r="F6190">
            <v>12</v>
          </cell>
          <cell r="G6190" t="str">
            <v>75 cl x 12</v>
          </cell>
          <cell r="H6190" t="str">
            <v>U</v>
          </cell>
          <cell r="I6190" t="str">
            <v>France</v>
          </cell>
          <cell r="J6190" t="str">
            <v>France</v>
          </cell>
          <cell r="K6190" t="str">
            <v>France</v>
          </cell>
          <cell r="L6190" t="str">
            <v>Still Red</v>
          </cell>
          <cell r="M6190" t="str">
            <v>Good</v>
          </cell>
          <cell r="N6190">
            <v>2.6255999999999999</v>
          </cell>
          <cell r="O6190">
            <v>2.6718999999999999</v>
          </cell>
        </row>
        <row r="6191">
          <cell r="B6191">
            <v>42841</v>
          </cell>
          <cell r="C6191" t="str">
            <v>FELINES JOUR C C PICP 75X12</v>
          </cell>
          <cell r="D6191" t="str">
            <v>Domaine Felines Jourdan Cuvee Classique Picpoul de Pinet</v>
          </cell>
          <cell r="E6191" t="str">
            <v>EA</v>
          </cell>
          <cell r="F6191">
            <v>12</v>
          </cell>
          <cell r="G6191" t="str">
            <v>75 cl x 12</v>
          </cell>
          <cell r="H6191" t="str">
            <v>U</v>
          </cell>
          <cell r="I6191" t="str">
            <v>France</v>
          </cell>
          <cell r="J6191" t="str">
            <v>France</v>
          </cell>
          <cell r="K6191" t="str">
            <v>France</v>
          </cell>
          <cell r="L6191" t="str">
            <v>Still White</v>
          </cell>
          <cell r="M6191" t="str">
            <v>Good</v>
          </cell>
          <cell r="N6191">
            <v>3.5655999999999999</v>
          </cell>
          <cell r="O6191">
            <v>2.6718999999999999</v>
          </cell>
        </row>
        <row r="6192">
          <cell r="B6192">
            <v>74399</v>
          </cell>
          <cell r="C6192" t="str">
            <v>FELINES JOUR FRUIT WHT19 75X12</v>
          </cell>
          <cell r="D6192" t="str">
            <v>Domaine Felines Jourdan Les Fruites White 2019</v>
          </cell>
          <cell r="E6192" t="str">
            <v>EA</v>
          </cell>
          <cell r="F6192">
            <v>12</v>
          </cell>
          <cell r="G6192" t="str">
            <v>75 cl x 12</v>
          </cell>
          <cell r="H6192" t="str">
            <v>U</v>
          </cell>
          <cell r="I6192" t="str">
            <v>France</v>
          </cell>
          <cell r="J6192" t="str">
            <v>France</v>
          </cell>
          <cell r="K6192" t="str">
            <v>France</v>
          </cell>
          <cell r="L6192" t="str">
            <v>Still White</v>
          </cell>
          <cell r="M6192" t="str">
            <v>Good</v>
          </cell>
          <cell r="N6192">
            <v>2.3763000000000001</v>
          </cell>
          <cell r="O6192">
            <v>2.6718999999999999</v>
          </cell>
        </row>
        <row r="6193">
          <cell r="B6193">
            <v>74400</v>
          </cell>
          <cell r="C6193" t="str">
            <v>FLNES JOUR FRUIT RED 75X12</v>
          </cell>
          <cell r="D6193" t="str">
            <v>Domaine Felines Jourdan Les Fruites Red</v>
          </cell>
          <cell r="E6193" t="str">
            <v>EA</v>
          </cell>
          <cell r="F6193">
            <v>12</v>
          </cell>
          <cell r="G6193" t="str">
            <v>75 cl x 12</v>
          </cell>
          <cell r="H6193" t="str">
            <v>U</v>
          </cell>
          <cell r="I6193" t="str">
            <v>France</v>
          </cell>
          <cell r="J6193" t="str">
            <v>France</v>
          </cell>
          <cell r="K6193" t="str">
            <v>France</v>
          </cell>
          <cell r="L6193" t="str">
            <v>Still Red</v>
          </cell>
          <cell r="M6193" t="str">
            <v>Good</v>
          </cell>
          <cell r="N6193">
            <v>2.3411</v>
          </cell>
          <cell r="O6193">
            <v>2.6718999999999999</v>
          </cell>
        </row>
        <row r="6194">
          <cell r="B6194">
            <v>75188</v>
          </cell>
          <cell r="C6194" t="str">
            <v>FELINES ROUS CHARD 20 75X12</v>
          </cell>
          <cell r="D6194" t="str">
            <v>Domaine Felines Jourdan Roussanne Chardonnay 2020</v>
          </cell>
          <cell r="E6194" t="str">
            <v>EA</v>
          </cell>
          <cell r="F6194">
            <v>12</v>
          </cell>
          <cell r="G6194" t="str">
            <v>75 cl x 12</v>
          </cell>
          <cell r="H6194" t="str">
            <v>U</v>
          </cell>
          <cell r="I6194" t="str">
            <v>France</v>
          </cell>
          <cell r="J6194" t="str">
            <v>France</v>
          </cell>
          <cell r="K6194" t="str">
            <v>France</v>
          </cell>
          <cell r="L6194" t="str">
            <v>Still White</v>
          </cell>
          <cell r="M6194" t="str">
            <v>Good</v>
          </cell>
          <cell r="N6194">
            <v>2.3763000000000001</v>
          </cell>
          <cell r="O6194">
            <v>2.6718999999999999</v>
          </cell>
        </row>
        <row r="6195">
          <cell r="B6195">
            <v>41802</v>
          </cell>
          <cell r="C6195" t="str">
            <v>FLNES JOUR FELINE PICP 75X6</v>
          </cell>
          <cell r="D6195" t="str">
            <v>Domaine Felines Jourdan 'Felines' Picpoul de Pinet</v>
          </cell>
          <cell r="E6195" t="str">
            <v>EA</v>
          </cell>
          <cell r="F6195">
            <v>6</v>
          </cell>
          <cell r="G6195" t="str">
            <v>75 cl x 6</v>
          </cell>
          <cell r="H6195" t="str">
            <v>U</v>
          </cell>
          <cell r="I6195" t="str">
            <v>France</v>
          </cell>
          <cell r="J6195" t="str">
            <v>France</v>
          </cell>
          <cell r="K6195" t="str">
            <v>France</v>
          </cell>
          <cell r="L6195" t="str">
            <v>Still White</v>
          </cell>
          <cell r="M6195" t="str">
            <v>Better</v>
          </cell>
          <cell r="N6195">
            <v>5.3888999999999996</v>
          </cell>
          <cell r="O6195">
            <v>2.6718999999999999</v>
          </cell>
        </row>
        <row r="6196">
          <cell r="B6196">
            <v>43013</v>
          </cell>
          <cell r="C6196" t="str">
            <v>FELINES GREN SYRAH 75X6</v>
          </cell>
          <cell r="D6196" t="str">
            <v>Domaine Felines Jourdan Grenache Syrah</v>
          </cell>
          <cell r="E6196" t="str">
            <v>EA</v>
          </cell>
          <cell r="F6196">
            <v>6</v>
          </cell>
          <cell r="G6196" t="str">
            <v>75 cl x 6</v>
          </cell>
          <cell r="H6196" t="str">
            <v>U</v>
          </cell>
          <cell r="I6196" t="str">
            <v>France</v>
          </cell>
          <cell r="J6196" t="str">
            <v>France</v>
          </cell>
          <cell r="K6196" t="str">
            <v>France</v>
          </cell>
          <cell r="L6196" t="str">
            <v>Still Red</v>
          </cell>
          <cell r="M6196" t="str">
            <v>Price Fighter</v>
          </cell>
          <cell r="N6196">
            <v>2.7572999999999999</v>
          </cell>
          <cell r="O6196">
            <v>2.6718999999999999</v>
          </cell>
        </row>
        <row r="6197">
          <cell r="B6197">
            <v>43014</v>
          </cell>
          <cell r="C6197" t="str">
            <v>FELINES ROUS CHARD 75X6</v>
          </cell>
          <cell r="D6197" t="str">
            <v>Domaine Felines Jourdan Roussanne Chardonnay</v>
          </cell>
          <cell r="E6197" t="str">
            <v>EA</v>
          </cell>
          <cell r="F6197">
            <v>6</v>
          </cell>
          <cell r="G6197" t="str">
            <v>75 cl x 6</v>
          </cell>
          <cell r="H6197" t="str">
            <v>U</v>
          </cell>
          <cell r="I6197" t="str">
            <v>France</v>
          </cell>
          <cell r="J6197" t="str">
            <v>France</v>
          </cell>
          <cell r="K6197" t="str">
            <v>France</v>
          </cell>
          <cell r="L6197" t="str">
            <v>Still White</v>
          </cell>
          <cell r="M6197" t="str">
            <v>Price Fighter</v>
          </cell>
          <cell r="N6197">
            <v>2.7572999999999999</v>
          </cell>
          <cell r="O6197">
            <v>2.6718999999999999</v>
          </cell>
        </row>
        <row r="6198">
          <cell r="B6198">
            <v>44030</v>
          </cell>
          <cell r="C6198" t="str">
            <v>FELINES JOUR CLAS PICP 21 75X6</v>
          </cell>
          <cell r="D6198" t="str">
            <v xml:space="preserve">Domaine Felines Jourdan Classique Picpoul de Pinet 2021
</v>
          </cell>
          <cell r="E6198" t="str">
            <v>EA</v>
          </cell>
          <cell r="F6198">
            <v>6</v>
          </cell>
          <cell r="G6198" t="str">
            <v>75 cl x 6</v>
          </cell>
          <cell r="H6198" t="str">
            <v>U</v>
          </cell>
          <cell r="I6198" t="str">
            <v>France</v>
          </cell>
          <cell r="J6198" t="str">
            <v>France</v>
          </cell>
          <cell r="K6198" t="str">
            <v>France</v>
          </cell>
          <cell r="L6198" t="str">
            <v>Still White</v>
          </cell>
          <cell r="M6198" t="str">
            <v>Good</v>
          </cell>
          <cell r="N6198">
            <v>3.6783999999999999</v>
          </cell>
          <cell r="O6198">
            <v>2.6718999999999999</v>
          </cell>
        </row>
        <row r="6199">
          <cell r="B6199">
            <v>44326</v>
          </cell>
          <cell r="C6199" t="str">
            <v>FELINES JOUR CLAS PICP 19 75X6</v>
          </cell>
          <cell r="D6199" t="str">
            <v xml:space="preserve">Domaine Felines Jourdan Classique Picpoul de Pinet 2019
</v>
          </cell>
          <cell r="E6199" t="str">
            <v>EA</v>
          </cell>
          <cell r="F6199">
            <v>6</v>
          </cell>
          <cell r="G6199" t="str">
            <v>75 cl x 6</v>
          </cell>
          <cell r="H6199" t="str">
            <v>S</v>
          </cell>
          <cell r="I6199" t="str">
            <v>France</v>
          </cell>
          <cell r="J6199" t="str">
            <v>France</v>
          </cell>
          <cell r="K6199" t="str">
            <v>France</v>
          </cell>
          <cell r="L6199" t="str">
            <v>Still White</v>
          </cell>
          <cell r="M6199" t="str">
            <v>Good</v>
          </cell>
          <cell r="N6199">
            <v>3.6783999999999999</v>
          </cell>
          <cell r="O6199">
            <v>2.6718999999999999</v>
          </cell>
        </row>
        <row r="6200">
          <cell r="B6200">
            <v>44900</v>
          </cell>
          <cell r="C6200" t="str">
            <v>FELINES JOUR CLAS PICP 22 75X6</v>
          </cell>
          <cell r="D6200" t="str">
            <v>Domaine Felines Jourdan Classique Picpoul de Pinet 2022</v>
          </cell>
          <cell r="E6200" t="str">
            <v>EA</v>
          </cell>
          <cell r="F6200">
            <v>6</v>
          </cell>
          <cell r="G6200" t="str">
            <v>75 cl x 6</v>
          </cell>
          <cell r="H6200" t="str">
            <v>U</v>
          </cell>
          <cell r="I6200" t="str">
            <v>France</v>
          </cell>
          <cell r="J6200" t="str">
            <v>France</v>
          </cell>
          <cell r="K6200" t="str">
            <v>France</v>
          </cell>
          <cell r="L6200" t="str">
            <v>Still White</v>
          </cell>
          <cell r="M6200" t="str">
            <v>Good</v>
          </cell>
          <cell r="N6200">
            <v>3.6783999999999999</v>
          </cell>
          <cell r="O6200">
            <v>2.6718999999999999</v>
          </cell>
        </row>
        <row r="6201">
          <cell r="B6201">
            <v>44669</v>
          </cell>
          <cell r="C6201" t="str">
            <v>LA ROSA DOURO RED B 75X12</v>
          </cell>
          <cell r="D6201" t="str">
            <v>La Rosa Douro Red Blend (Hawksmoor Only)</v>
          </cell>
          <cell r="E6201" t="str">
            <v>EA</v>
          </cell>
          <cell r="F6201">
            <v>12</v>
          </cell>
          <cell r="G6201" t="str">
            <v>75 cl x 12</v>
          </cell>
          <cell r="H6201" t="str">
            <v>U</v>
          </cell>
          <cell r="I6201" t="str">
            <v>Portugal</v>
          </cell>
          <cell r="J6201" t="str">
            <v>Portugal</v>
          </cell>
          <cell r="K6201" t="str">
            <v>Douro</v>
          </cell>
          <cell r="L6201" t="str">
            <v>Still Red</v>
          </cell>
          <cell r="M6201" t="str">
            <v>Good</v>
          </cell>
          <cell r="N6201">
            <v>4.0499000000000001</v>
          </cell>
          <cell r="O6201">
            <v>2.6718999999999999</v>
          </cell>
        </row>
        <row r="6202">
          <cell r="B6202">
            <v>41289</v>
          </cell>
          <cell r="C6202" t="str">
            <v>QDLR WHITE 20 75X6</v>
          </cell>
          <cell r="D6202" t="str">
            <v>Quinta de la Rosa Branco 2020</v>
          </cell>
          <cell r="E6202" t="str">
            <v>EA</v>
          </cell>
          <cell r="F6202">
            <v>6</v>
          </cell>
          <cell r="G6202" t="str">
            <v>75 cl x 6</v>
          </cell>
          <cell r="H6202" t="str">
            <v>U</v>
          </cell>
          <cell r="I6202" t="str">
            <v>Portugal</v>
          </cell>
          <cell r="J6202" t="str">
            <v>Portugal</v>
          </cell>
          <cell r="K6202" t="str">
            <v>Douro</v>
          </cell>
          <cell r="L6202" t="str">
            <v>Still White</v>
          </cell>
          <cell r="M6202" t="str">
            <v>Good</v>
          </cell>
          <cell r="N6202">
            <v>4.1135999999999999</v>
          </cell>
          <cell r="O6202">
            <v>2.6718999999999999</v>
          </cell>
        </row>
        <row r="6203">
          <cell r="B6203">
            <v>42037</v>
          </cell>
          <cell r="C6203" t="str">
            <v>QDLR WHITE 75X6</v>
          </cell>
          <cell r="D6203" t="str">
            <v>Quinta de la Rosa Branco</v>
          </cell>
          <cell r="E6203" t="str">
            <v>EA</v>
          </cell>
          <cell r="F6203">
            <v>6</v>
          </cell>
          <cell r="G6203" t="str">
            <v>75 cl x 6</v>
          </cell>
          <cell r="H6203" t="str">
            <v>U</v>
          </cell>
          <cell r="I6203" t="str">
            <v>Portugal</v>
          </cell>
          <cell r="J6203" t="str">
            <v>Portugal</v>
          </cell>
          <cell r="K6203" t="str">
            <v>Douro</v>
          </cell>
          <cell r="L6203" t="str">
            <v>Still White</v>
          </cell>
          <cell r="M6203" t="str">
            <v>Good</v>
          </cell>
          <cell r="N6203">
            <v>4.6058000000000003</v>
          </cell>
          <cell r="O6203">
            <v>2.6718999999999999</v>
          </cell>
        </row>
        <row r="6204">
          <cell r="B6204">
            <v>42407</v>
          </cell>
          <cell r="C6204" t="str">
            <v>QDLR BOOTH RED 75X6</v>
          </cell>
          <cell r="D6204" t="str">
            <v>Quinta de la Rosa Red, Douro (EH Booth)</v>
          </cell>
          <cell r="E6204" t="str">
            <v>EA</v>
          </cell>
          <cell r="F6204">
            <v>6</v>
          </cell>
          <cell r="G6204" t="str">
            <v>75 cl x 6</v>
          </cell>
          <cell r="H6204" t="str">
            <v>S</v>
          </cell>
          <cell r="I6204" t="str">
            <v>Portugal</v>
          </cell>
          <cell r="J6204" t="str">
            <v>Portugal</v>
          </cell>
          <cell r="K6204" t="str">
            <v>Douro</v>
          </cell>
          <cell r="L6204" t="str">
            <v>Still Red</v>
          </cell>
          <cell r="M6204" t="str">
            <v>Good</v>
          </cell>
          <cell r="N6204">
            <v>4.0350999999999999</v>
          </cell>
          <cell r="O6204">
            <v>2.6718999999999999</v>
          </cell>
        </row>
        <row r="6205">
          <cell r="B6205">
            <v>42975</v>
          </cell>
          <cell r="C6205" t="str">
            <v>QDLR DOUROSA 19 75X6</v>
          </cell>
          <cell r="D6205" t="str">
            <v>Quinta de la Rosa douROSA Tinto 2019</v>
          </cell>
          <cell r="E6205" t="str">
            <v>EA</v>
          </cell>
          <cell r="F6205">
            <v>6</v>
          </cell>
          <cell r="G6205" t="str">
            <v>75 cl x 6</v>
          </cell>
          <cell r="H6205" t="str">
            <v>U</v>
          </cell>
          <cell r="I6205" t="str">
            <v>Portugal</v>
          </cell>
          <cell r="J6205" t="str">
            <v>Portugal</v>
          </cell>
          <cell r="K6205" t="str">
            <v>Douro</v>
          </cell>
          <cell r="L6205" t="str">
            <v>Still Red</v>
          </cell>
          <cell r="M6205" t="str">
            <v>Good</v>
          </cell>
          <cell r="N6205">
            <v>4.4029999999999996</v>
          </cell>
          <cell r="O6205">
            <v>2.6718999999999999</v>
          </cell>
        </row>
        <row r="6206">
          <cell r="B6206">
            <v>43974</v>
          </cell>
          <cell r="C6206" t="str">
            <v>QDLR VINTAGE PORT 20 75X6</v>
          </cell>
          <cell r="D6206" t="str">
            <v>Quinta de la Rosa Vintage Port 2020</v>
          </cell>
          <cell r="E6206" t="str">
            <v>EA</v>
          </cell>
          <cell r="F6206">
            <v>6</v>
          </cell>
          <cell r="G6206" t="str">
            <v>75 cl x 6</v>
          </cell>
          <cell r="H6206" t="str">
            <v>U</v>
          </cell>
          <cell r="I6206" t="str">
            <v>Portugal</v>
          </cell>
          <cell r="J6206" t="str">
            <v>50y</v>
          </cell>
          <cell r="K6206" t="str">
            <v>Douro</v>
          </cell>
          <cell r="L6206" t="str">
            <v>sr</v>
          </cell>
          <cell r="M6206" t="str">
            <v>Best</v>
          </cell>
          <cell r="N6206">
            <v>21.491199999999999</v>
          </cell>
          <cell r="O6206">
            <v>4.2750000000000004</v>
          </cell>
        </row>
        <row r="6207">
          <cell r="B6207">
            <v>44899</v>
          </cell>
          <cell r="C6207" t="str">
            <v>QDLR WHITE 22 75X6</v>
          </cell>
          <cell r="D6207" t="str">
            <v>Quinta de la Rosa Branco 2022</v>
          </cell>
          <cell r="E6207" t="str">
            <v>EA</v>
          </cell>
          <cell r="F6207">
            <v>6</v>
          </cell>
          <cell r="G6207" t="str">
            <v>75 cl x 6</v>
          </cell>
          <cell r="H6207" t="str">
            <v>U</v>
          </cell>
          <cell r="I6207" t="str">
            <v>Portugal</v>
          </cell>
          <cell r="J6207" t="str">
            <v>Portugal</v>
          </cell>
          <cell r="K6207" t="str">
            <v>Douro</v>
          </cell>
          <cell r="L6207" t="str">
            <v>Still White</v>
          </cell>
          <cell r="M6207" t="str">
            <v>Good</v>
          </cell>
          <cell r="N6207">
            <v>4.7812000000000001</v>
          </cell>
          <cell r="O6207">
            <v>2.6718999999999999</v>
          </cell>
        </row>
        <row r="6208">
          <cell r="B6208">
            <v>45202</v>
          </cell>
          <cell r="C6208" t="str">
            <v>QDLR TOURIGA FRANCA 20 75X6</v>
          </cell>
          <cell r="D6208" t="str">
            <v xml:space="preserve">Quinta de la Rosa Touriga Franca 2020, Douro
</v>
          </cell>
          <cell r="E6208" t="str">
            <v>EA</v>
          </cell>
          <cell r="F6208">
            <v>6</v>
          </cell>
          <cell r="G6208" t="str">
            <v>75 cl x 6</v>
          </cell>
          <cell r="H6208" t="str">
            <v>S</v>
          </cell>
          <cell r="I6208" t="str">
            <v>Portugal</v>
          </cell>
          <cell r="J6208" t="str">
            <v>Portugal</v>
          </cell>
          <cell r="K6208" t="str">
            <v>Douro</v>
          </cell>
          <cell r="L6208" t="str">
            <v>Still Red</v>
          </cell>
          <cell r="M6208" t="str">
            <v>Better</v>
          </cell>
          <cell r="N6208">
            <v>8.7719000000000005</v>
          </cell>
          <cell r="O6208">
            <v>2.6718999999999999</v>
          </cell>
        </row>
        <row r="6209">
          <cell r="B6209">
            <v>45207</v>
          </cell>
          <cell r="C6209" t="str">
            <v>QDLR TOURIGA FRANCA 20 75X6</v>
          </cell>
          <cell r="D6209" t="str">
            <v>Quinta de la Rosa Touriga Franca 2022, Douro</v>
          </cell>
          <cell r="E6209" t="str">
            <v>EA</v>
          </cell>
          <cell r="F6209">
            <v>6</v>
          </cell>
          <cell r="G6209" t="str">
            <v>75 cl x 6</v>
          </cell>
          <cell r="H6209" t="str">
            <v>S</v>
          </cell>
          <cell r="I6209" t="str">
            <v>Portugal</v>
          </cell>
          <cell r="J6209" t="str">
            <v>Portugal</v>
          </cell>
          <cell r="K6209" t="str">
            <v>Portugal</v>
          </cell>
          <cell r="L6209" t="str">
            <v>Still Red</v>
          </cell>
          <cell r="M6209" t="str">
            <v>Better</v>
          </cell>
          <cell r="N6209">
            <v>8.7719000000000005</v>
          </cell>
          <cell r="O6209">
            <v>2.6718999999999999</v>
          </cell>
        </row>
        <row r="6210">
          <cell r="B6210">
            <v>45568</v>
          </cell>
          <cell r="C6210" t="str">
            <v>QDLR ROSÉ 75X6</v>
          </cell>
          <cell r="D6210" t="str">
            <v>Quinta dela Rosa Rosé, Cima Corgo</v>
          </cell>
          <cell r="E6210" t="str">
            <v>EA</v>
          </cell>
          <cell r="F6210">
            <v>6</v>
          </cell>
          <cell r="G6210" t="str">
            <v>75 cl x 6</v>
          </cell>
          <cell r="H6210" t="str">
            <v>U</v>
          </cell>
          <cell r="I6210" t="str">
            <v>Portugal</v>
          </cell>
          <cell r="J6210" t="str">
            <v>Portugal</v>
          </cell>
          <cell r="K6210" t="str">
            <v>Douro</v>
          </cell>
          <cell r="L6210" t="str">
            <v>Still Rose</v>
          </cell>
          <cell r="M6210" t="str">
            <v>Good</v>
          </cell>
          <cell r="N6210">
            <v>4.6058000000000003</v>
          </cell>
          <cell r="O6210">
            <v>2.6718999999999999</v>
          </cell>
        </row>
        <row r="6211">
          <cell r="B6211">
            <v>45601</v>
          </cell>
          <cell r="C6211" t="str">
            <v>QDLR ROSÉ PORT 75X6</v>
          </cell>
          <cell r="D6211" t="str">
            <v>Quinta de la Rosa Rosé Port, Cima Corgo</v>
          </cell>
          <cell r="E6211" t="str">
            <v>EA</v>
          </cell>
          <cell r="F6211">
            <v>6</v>
          </cell>
          <cell r="G6211" t="str">
            <v>75 cl x 6</v>
          </cell>
          <cell r="H6211" t="str">
            <v>U</v>
          </cell>
          <cell r="I6211" t="str">
            <v>Portugal</v>
          </cell>
          <cell r="J6211" t="str">
            <v>Portugal</v>
          </cell>
          <cell r="L6211" t="str">
            <v>Still Rose</v>
          </cell>
          <cell r="M6211" t="str">
            <v>Better</v>
          </cell>
          <cell r="N6211">
            <v>6.0970000000000004</v>
          </cell>
          <cell r="O6211">
            <v>3.0057999999999998</v>
          </cell>
        </row>
        <row r="6212">
          <cell r="B6212">
            <v>74401</v>
          </cell>
          <cell r="C6212" t="str">
            <v>QDLR WHITE 19 75X6</v>
          </cell>
          <cell r="D6212" t="str">
            <v>Quinta de la Rosa Branco 2019</v>
          </cell>
          <cell r="E6212" t="str">
            <v>EA</v>
          </cell>
          <cell r="F6212">
            <v>6</v>
          </cell>
          <cell r="G6212" t="str">
            <v>75 cl x 6</v>
          </cell>
          <cell r="H6212" t="str">
            <v>U</v>
          </cell>
          <cell r="I6212" t="str">
            <v>Portugal</v>
          </cell>
          <cell r="J6212" t="str">
            <v>Portugal</v>
          </cell>
          <cell r="K6212" t="str">
            <v>Douro</v>
          </cell>
          <cell r="L6212" t="str">
            <v>Still White</v>
          </cell>
          <cell r="M6212" t="str">
            <v>Good</v>
          </cell>
          <cell r="N6212">
            <v>4.1687000000000003</v>
          </cell>
          <cell r="O6212">
            <v>2.6718999999999999</v>
          </cell>
        </row>
        <row r="6213">
          <cell r="B6213">
            <v>74402</v>
          </cell>
          <cell r="C6213" t="str">
            <v>QDLR WHT RSV 75X6</v>
          </cell>
          <cell r="D6213" t="str">
            <v>Quinta de la Rosa Branco Reserve</v>
          </cell>
          <cell r="E6213" t="str">
            <v>EA</v>
          </cell>
          <cell r="F6213">
            <v>6</v>
          </cell>
          <cell r="G6213" t="str">
            <v>75 cl x 6</v>
          </cell>
          <cell r="H6213" t="str">
            <v>U</v>
          </cell>
          <cell r="I6213" t="str">
            <v>Portugal</v>
          </cell>
          <cell r="J6213" t="str">
            <v>Portugal</v>
          </cell>
          <cell r="K6213" t="str">
            <v>Douro</v>
          </cell>
          <cell r="L6213" t="str">
            <v>Still White</v>
          </cell>
          <cell r="M6213" t="str">
            <v>Best</v>
          </cell>
          <cell r="N6213">
            <v>6.6233000000000004</v>
          </cell>
          <cell r="O6213">
            <v>2.6718999999999999</v>
          </cell>
        </row>
        <row r="6214">
          <cell r="B6214">
            <v>74404</v>
          </cell>
          <cell r="C6214" t="str">
            <v>QDLR ESTATE RED 18 75X6</v>
          </cell>
          <cell r="D6214" t="str">
            <v>Quinta de la Rosa Estate Tinto 2018</v>
          </cell>
          <cell r="E6214" t="str">
            <v>EA</v>
          </cell>
          <cell r="F6214">
            <v>6</v>
          </cell>
          <cell r="G6214" t="str">
            <v>75 cl x 6</v>
          </cell>
          <cell r="H6214" t="str">
            <v>U</v>
          </cell>
          <cell r="I6214" t="str">
            <v>Portugal</v>
          </cell>
          <cell r="J6214" t="str">
            <v>Portugal</v>
          </cell>
          <cell r="K6214" t="str">
            <v>Douro</v>
          </cell>
          <cell r="L6214" t="str">
            <v>Still Red</v>
          </cell>
          <cell r="M6214" t="str">
            <v>Better</v>
          </cell>
          <cell r="N6214">
            <v>5.6489000000000003</v>
          </cell>
          <cell r="O6214">
            <v>2.6718999999999999</v>
          </cell>
        </row>
        <row r="6215">
          <cell r="B6215">
            <v>74407</v>
          </cell>
          <cell r="C6215" t="str">
            <v>QDLR RUBY PORT 75X6</v>
          </cell>
          <cell r="D6215" t="str">
            <v>Quinta de la Rosa Ruby Port NV</v>
          </cell>
          <cell r="E6215" t="str">
            <v>EA</v>
          </cell>
          <cell r="F6215">
            <v>6</v>
          </cell>
          <cell r="G6215" t="str">
            <v>75 cl x 6</v>
          </cell>
          <cell r="H6215" t="str">
            <v>U</v>
          </cell>
          <cell r="I6215" t="str">
            <v>Portugal</v>
          </cell>
          <cell r="J6215" t="str">
            <v>Portugal</v>
          </cell>
          <cell r="K6215" t="str">
            <v>Douro</v>
          </cell>
          <cell r="L6215" t="str">
            <v>Still Red</v>
          </cell>
          <cell r="M6215" t="str">
            <v>Better</v>
          </cell>
          <cell r="N6215">
            <v>5.7461000000000002</v>
          </cell>
          <cell r="O6215">
            <v>4.1680999999999999</v>
          </cell>
        </row>
        <row r="6216">
          <cell r="B6216">
            <v>74408</v>
          </cell>
          <cell r="C6216" t="str">
            <v>QDLR FINEST RSV PORT 75X6</v>
          </cell>
          <cell r="D6216" t="str">
            <v>Quinta de la Rosa Finest Reserve Port NV</v>
          </cell>
          <cell r="E6216" t="str">
            <v>EA</v>
          </cell>
          <cell r="F6216">
            <v>6</v>
          </cell>
          <cell r="G6216" t="str">
            <v>75 cl x 6</v>
          </cell>
          <cell r="H6216" t="str">
            <v>U</v>
          </cell>
          <cell r="I6216" t="str">
            <v>Portugal</v>
          </cell>
          <cell r="J6216" t="str">
            <v>Portugal</v>
          </cell>
          <cell r="K6216" t="str">
            <v>Douro</v>
          </cell>
          <cell r="L6216" t="str">
            <v>Still Red</v>
          </cell>
          <cell r="M6216" t="str">
            <v>Better</v>
          </cell>
          <cell r="N6216">
            <v>7.3250999999999999</v>
          </cell>
          <cell r="O6216">
            <v>4.1680999999999999</v>
          </cell>
        </row>
        <row r="6217">
          <cell r="B6217">
            <v>74409</v>
          </cell>
          <cell r="C6217" t="str">
            <v>QDLR LBV PORT 75X6</v>
          </cell>
          <cell r="D6217" t="str">
            <v>Quinta de la Rosa LBV</v>
          </cell>
          <cell r="E6217" t="str">
            <v>EA</v>
          </cell>
          <cell r="F6217">
            <v>6</v>
          </cell>
          <cell r="G6217" t="str">
            <v>75 cl x 6</v>
          </cell>
          <cell r="H6217" t="str">
            <v>U</v>
          </cell>
          <cell r="I6217" t="str">
            <v>Portugal</v>
          </cell>
          <cell r="J6217" t="str">
            <v>Portugal</v>
          </cell>
          <cell r="K6217" t="str">
            <v>Douro</v>
          </cell>
          <cell r="L6217" t="str">
            <v>Still Red</v>
          </cell>
          <cell r="M6217" t="str">
            <v>Best</v>
          </cell>
          <cell r="N6217">
            <v>8.4654000000000007</v>
          </cell>
          <cell r="O6217">
            <v>4.1680999999999999</v>
          </cell>
        </row>
        <row r="6218">
          <cell r="B6218">
            <v>74414</v>
          </cell>
          <cell r="C6218" t="str">
            <v>QDLR VINTAGE PORT 05 75X6</v>
          </cell>
          <cell r="D6218" t="str">
            <v>Quinta de la Rosa Vintage Port 2005</v>
          </cell>
          <cell r="E6218" t="str">
            <v>EA</v>
          </cell>
          <cell r="F6218">
            <v>6</v>
          </cell>
          <cell r="G6218" t="str">
            <v>75 cl x 6</v>
          </cell>
          <cell r="H6218" t="str">
            <v>S</v>
          </cell>
          <cell r="I6218" t="str">
            <v>Portugal</v>
          </cell>
          <cell r="J6218" t="str">
            <v>Portugal</v>
          </cell>
          <cell r="K6218" t="str">
            <v>Douro</v>
          </cell>
          <cell r="L6218" t="str">
            <v>Still Red</v>
          </cell>
          <cell r="M6218" t="str">
            <v>Best</v>
          </cell>
          <cell r="N6218">
            <v>20.721399999999999</v>
          </cell>
          <cell r="O6218">
            <v>4.2750000000000004</v>
          </cell>
        </row>
        <row r="6219">
          <cell r="B6219">
            <v>74469</v>
          </cell>
          <cell r="C6219" t="str">
            <v>QDLR RUBY SR PORT NV 75X6</v>
          </cell>
          <cell r="D6219" t="str">
            <v>Quinta de la Rosa Special Reserve Port NV (Arkells)</v>
          </cell>
          <cell r="E6219" t="str">
            <v>EA</v>
          </cell>
          <cell r="F6219">
            <v>6</v>
          </cell>
          <cell r="G6219" t="str">
            <v>75 cl x 6</v>
          </cell>
          <cell r="H6219" t="str">
            <v>S</v>
          </cell>
          <cell r="I6219" t="str">
            <v>Portugal</v>
          </cell>
          <cell r="J6219" t="str">
            <v>Portugal</v>
          </cell>
          <cell r="K6219" t="str">
            <v>Douro</v>
          </cell>
          <cell r="L6219" t="str">
            <v>Still Red</v>
          </cell>
          <cell r="M6219" t="str">
            <v>Better</v>
          </cell>
          <cell r="N6219">
            <v>4.5758999999999999</v>
          </cell>
          <cell r="O6219">
            <v>4.1680999999999999</v>
          </cell>
        </row>
        <row r="6220">
          <cell r="B6220">
            <v>74475</v>
          </cell>
          <cell r="C6220" t="str">
            <v>QDLR WHT BRANCO (H N) 75X6</v>
          </cell>
          <cell r="D6220" t="str">
            <v>Quinta de La Rosa Branco (Harvey Nichols)</v>
          </cell>
          <cell r="E6220" t="str">
            <v>EA</v>
          </cell>
          <cell r="F6220">
            <v>6</v>
          </cell>
          <cell r="G6220" t="str">
            <v>75 cl x 6</v>
          </cell>
          <cell r="H6220" t="str">
            <v>S</v>
          </cell>
          <cell r="I6220" t="str">
            <v>Portugal</v>
          </cell>
          <cell r="J6220" t="str">
            <v>Portugal</v>
          </cell>
          <cell r="K6220" t="str">
            <v>Douro</v>
          </cell>
          <cell r="L6220" t="str">
            <v>Still White</v>
          </cell>
          <cell r="M6220" t="str">
            <v>Best</v>
          </cell>
          <cell r="N6220">
            <v>1.6732</v>
          </cell>
          <cell r="O6220">
            <v>2.6718999999999999</v>
          </cell>
        </row>
        <row r="6221">
          <cell r="B6221">
            <v>74476</v>
          </cell>
          <cell r="C6221" t="str">
            <v>QDLR TINTO(H NICHOLS) 75X6</v>
          </cell>
          <cell r="D6221" t="str">
            <v>Quinta de la Rosa Tinto (Harvey Nichols)</v>
          </cell>
          <cell r="E6221" t="str">
            <v>EA</v>
          </cell>
          <cell r="F6221">
            <v>6</v>
          </cell>
          <cell r="G6221" t="str">
            <v>75 cl x 6</v>
          </cell>
          <cell r="H6221" t="str">
            <v>S</v>
          </cell>
          <cell r="I6221" t="str">
            <v>Portugal</v>
          </cell>
          <cell r="J6221" t="str">
            <v>Portugal</v>
          </cell>
          <cell r="K6221" t="str">
            <v>Douro</v>
          </cell>
          <cell r="L6221" t="str">
            <v>Still Red</v>
          </cell>
          <cell r="M6221" t="str">
            <v>Good</v>
          </cell>
          <cell r="N6221">
            <v>3.1615000000000002</v>
          </cell>
          <cell r="O6221">
            <v>2.6718999999999999</v>
          </cell>
        </row>
        <row r="6222">
          <cell r="B6222">
            <v>74646</v>
          </cell>
          <cell r="C6222" t="str">
            <v>QDLR VINTAGE PORT 04 75X6</v>
          </cell>
          <cell r="D6222" t="str">
            <v>Quinta de la Rosa Vintage Port 2004</v>
          </cell>
          <cell r="E6222" t="str">
            <v>EA</v>
          </cell>
          <cell r="F6222">
            <v>6</v>
          </cell>
          <cell r="G6222" t="str">
            <v>75 cl x 6</v>
          </cell>
          <cell r="H6222" t="str">
            <v>U</v>
          </cell>
          <cell r="I6222" t="str">
            <v>Portugal</v>
          </cell>
          <cell r="J6222" t="str">
            <v>Portugal</v>
          </cell>
          <cell r="K6222" t="str">
            <v>Douro</v>
          </cell>
          <cell r="L6222" t="str">
            <v>Still Red</v>
          </cell>
          <cell r="M6222" t="str">
            <v>Best</v>
          </cell>
          <cell r="N6222">
            <v>19.903500000000001</v>
          </cell>
          <cell r="O6222">
            <v>4.2750000000000004</v>
          </cell>
        </row>
        <row r="6223">
          <cell r="B6223">
            <v>75002</v>
          </cell>
          <cell r="C6223" t="str">
            <v>QDLR MIXED VINT CS 75X6</v>
          </cell>
          <cell r="D6223" t="str">
            <v>Quinta de la Rosa Mixed Vintage Port Case (Dunells)</v>
          </cell>
          <cell r="E6223" t="str">
            <v>CS</v>
          </cell>
          <cell r="F6223">
            <v>1</v>
          </cell>
          <cell r="G6223" t="str">
            <v>75 cl x 6</v>
          </cell>
          <cell r="H6223" t="str">
            <v>U</v>
          </cell>
          <cell r="I6223" t="str">
            <v>Portugal</v>
          </cell>
          <cell r="J6223" t="str">
            <v>Portugal</v>
          </cell>
          <cell r="K6223" t="str">
            <v>Douro</v>
          </cell>
          <cell r="L6223" t="str">
            <v>Still Red</v>
          </cell>
          <cell r="M6223" t="str">
            <v>Best</v>
          </cell>
          <cell r="N6223">
            <v>124.2012</v>
          </cell>
          <cell r="O6223">
            <v>25.65</v>
          </cell>
        </row>
        <row r="6224">
          <cell r="B6224">
            <v>75084</v>
          </cell>
          <cell r="C6224" t="str">
            <v>QDLR VINTAGE PORT 09 75X6</v>
          </cell>
          <cell r="D6224" t="str">
            <v>Quinta de la Rosa Vintage Port 2009</v>
          </cell>
          <cell r="E6224" t="str">
            <v>EA</v>
          </cell>
          <cell r="F6224">
            <v>6</v>
          </cell>
          <cell r="G6224" t="str">
            <v>75 cl x 6</v>
          </cell>
          <cell r="H6224" t="str">
            <v>U</v>
          </cell>
          <cell r="I6224" t="str">
            <v>Portugal</v>
          </cell>
          <cell r="J6224" t="str">
            <v>Portugal</v>
          </cell>
          <cell r="K6224" t="str">
            <v>Douro</v>
          </cell>
          <cell r="L6224" t="str">
            <v>Still Red</v>
          </cell>
          <cell r="M6224" t="str">
            <v>Best</v>
          </cell>
          <cell r="N6224">
            <v>20.746099999999998</v>
          </cell>
          <cell r="O6224">
            <v>4.2750000000000004</v>
          </cell>
        </row>
        <row r="6225">
          <cell r="B6225">
            <v>75086</v>
          </cell>
          <cell r="C6225" t="str">
            <v>QDLR RESERVE RED 18 75X6</v>
          </cell>
          <cell r="D6225" t="str">
            <v>Quinta de la Rosa Reserve Tinto 2018</v>
          </cell>
          <cell r="E6225" t="str">
            <v>EA</v>
          </cell>
          <cell r="F6225">
            <v>6</v>
          </cell>
          <cell r="G6225" t="str">
            <v>75 cl x 6</v>
          </cell>
          <cell r="H6225" t="str">
            <v>U</v>
          </cell>
          <cell r="I6225" t="str">
            <v>Portugal</v>
          </cell>
          <cell r="J6225" t="str">
            <v>Portugal</v>
          </cell>
          <cell r="K6225" t="str">
            <v>Douro</v>
          </cell>
          <cell r="L6225" t="str">
            <v>Still Red</v>
          </cell>
          <cell r="M6225" t="str">
            <v>Best</v>
          </cell>
          <cell r="N6225">
            <v>15.017099999999999</v>
          </cell>
          <cell r="O6225">
            <v>2.6718999999999999</v>
          </cell>
        </row>
        <row r="6226">
          <cell r="B6226">
            <v>75087</v>
          </cell>
          <cell r="C6226" t="str">
            <v>QDLR TAWNY TRAD 75X6</v>
          </cell>
          <cell r="D6226" t="str">
            <v>Quinta de la Rosa Tawny Traditional Port</v>
          </cell>
          <cell r="E6226" t="str">
            <v>EA</v>
          </cell>
          <cell r="F6226">
            <v>6</v>
          </cell>
          <cell r="G6226" t="str">
            <v>75 cl x 6</v>
          </cell>
          <cell r="H6226" t="str">
            <v>U</v>
          </cell>
          <cell r="I6226" t="str">
            <v>Portugal</v>
          </cell>
          <cell r="J6226" t="str">
            <v>Portugal</v>
          </cell>
          <cell r="K6226" t="str">
            <v>Douro</v>
          </cell>
          <cell r="L6226" t="str">
            <v>Still Red</v>
          </cell>
          <cell r="M6226" t="str">
            <v>Best</v>
          </cell>
          <cell r="N6226">
            <v>4.4878999999999998</v>
          </cell>
          <cell r="O6226">
            <v>4.1680999999999999</v>
          </cell>
        </row>
        <row r="6227">
          <cell r="B6227">
            <v>75350</v>
          </cell>
          <cell r="C6227" t="str">
            <v>QDLR LBV PORT GIFT BOX 16 75X6</v>
          </cell>
          <cell r="D6227" t="str">
            <v>Quinta de la Rosa LBV 2016 (Gift Box)</v>
          </cell>
          <cell r="E6227" t="str">
            <v>EA</v>
          </cell>
          <cell r="F6227">
            <v>6</v>
          </cell>
          <cell r="G6227" t="str">
            <v>75 cl x 6</v>
          </cell>
          <cell r="H6227" t="str">
            <v>U</v>
          </cell>
          <cell r="I6227" t="str">
            <v>Portugal</v>
          </cell>
          <cell r="J6227" t="str">
            <v>Portugal</v>
          </cell>
          <cell r="K6227" t="str">
            <v>Douro</v>
          </cell>
          <cell r="L6227" t="str">
            <v>Still Red</v>
          </cell>
          <cell r="M6227" t="str">
            <v>Best</v>
          </cell>
          <cell r="N6227">
            <v>8.1568000000000005</v>
          </cell>
          <cell r="O6227">
            <v>4.1680999999999999</v>
          </cell>
        </row>
        <row r="6228">
          <cell r="B6228">
            <v>75384</v>
          </cell>
          <cell r="C6228" t="str">
            <v>QDLR ESTATE RED 75X6</v>
          </cell>
          <cell r="D6228" t="str">
            <v>Quinta de la Rosa Estate Tinto</v>
          </cell>
          <cell r="E6228" t="str">
            <v>EA</v>
          </cell>
          <cell r="F6228">
            <v>6</v>
          </cell>
          <cell r="G6228" t="str">
            <v>75 cl x 6</v>
          </cell>
          <cell r="H6228" t="str">
            <v>U</v>
          </cell>
          <cell r="I6228" t="str">
            <v>Portugal</v>
          </cell>
          <cell r="J6228" t="str">
            <v>Portugal</v>
          </cell>
          <cell r="K6228" t="str">
            <v>Douro</v>
          </cell>
          <cell r="L6228" t="str">
            <v>Still Red</v>
          </cell>
          <cell r="M6228" t="str">
            <v>Better</v>
          </cell>
          <cell r="N6228">
            <v>6.1847000000000003</v>
          </cell>
          <cell r="O6228">
            <v>2.6718999999999999</v>
          </cell>
        </row>
        <row r="6229">
          <cell r="B6229">
            <v>75401</v>
          </cell>
          <cell r="C6229" t="str">
            <v>DOUROSA WINE SOC 75X6</v>
          </cell>
          <cell r="D6229" t="str">
            <v>Quinta de la Rosa douROSA Tinto (The Wine Society)</v>
          </cell>
          <cell r="E6229" t="str">
            <v>EA</v>
          </cell>
          <cell r="F6229">
            <v>6</v>
          </cell>
          <cell r="G6229" t="str">
            <v>75 cl x 6</v>
          </cell>
          <cell r="H6229" t="str">
            <v>S</v>
          </cell>
          <cell r="I6229" t="str">
            <v>Portugal</v>
          </cell>
          <cell r="J6229" t="str">
            <v>Portugal</v>
          </cell>
          <cell r="K6229" t="str">
            <v>Douro</v>
          </cell>
          <cell r="L6229" t="str">
            <v>Still Red</v>
          </cell>
          <cell r="M6229" t="str">
            <v>Good</v>
          </cell>
          <cell r="N6229">
            <v>3.2544</v>
          </cell>
          <cell r="O6229">
            <v>2.6718999999999999</v>
          </cell>
        </row>
        <row r="6230">
          <cell r="B6230">
            <v>76008</v>
          </cell>
          <cell r="C6230" t="str">
            <v>QDLR DOUROSA 75X6</v>
          </cell>
          <cell r="D6230" t="str">
            <v>Quinta de la Rosa douROSA Tinto</v>
          </cell>
          <cell r="E6230" t="str">
            <v>EA</v>
          </cell>
          <cell r="F6230">
            <v>6</v>
          </cell>
          <cell r="G6230" t="str">
            <v>75 cl x 6</v>
          </cell>
          <cell r="H6230" t="str">
            <v>U</v>
          </cell>
          <cell r="I6230" t="str">
            <v>Portugal</v>
          </cell>
          <cell r="J6230" t="str">
            <v>Portugal</v>
          </cell>
          <cell r="K6230" t="str">
            <v>Douro</v>
          </cell>
          <cell r="L6230" t="str">
            <v>Still Red</v>
          </cell>
          <cell r="M6230" t="str">
            <v>Good</v>
          </cell>
          <cell r="N6230">
            <v>4.4302999999999999</v>
          </cell>
          <cell r="O6230">
            <v>2.6718999999999999</v>
          </cell>
        </row>
        <row r="6231">
          <cell r="B6231">
            <v>76075</v>
          </cell>
          <cell r="C6231" t="str">
            <v>QDLR RESERVE RED 75X6</v>
          </cell>
          <cell r="D6231" t="str">
            <v>Quinta de la Rosa Reserva Tinto</v>
          </cell>
          <cell r="E6231" t="str">
            <v>EA</v>
          </cell>
          <cell r="F6231">
            <v>6</v>
          </cell>
          <cell r="G6231" t="str">
            <v>75 cl x 6</v>
          </cell>
          <cell r="H6231" t="str">
            <v>U</v>
          </cell>
          <cell r="I6231" t="str">
            <v>Portugal</v>
          </cell>
          <cell r="J6231" t="str">
            <v>Portugal</v>
          </cell>
          <cell r="K6231" t="str">
            <v>Douro</v>
          </cell>
          <cell r="L6231" t="str">
            <v>Still Red</v>
          </cell>
          <cell r="M6231" t="str">
            <v>Best</v>
          </cell>
          <cell r="N6231">
            <v>15.9216</v>
          </cell>
          <cell r="O6231">
            <v>2.6718999999999999</v>
          </cell>
        </row>
        <row r="6232">
          <cell r="B6232">
            <v>76102</v>
          </cell>
          <cell r="C6232" t="str">
            <v>QDLR VINTAGE PORT 19 75X6</v>
          </cell>
          <cell r="D6232" t="str">
            <v>Quinta de la Rosa Vintage Port 2019</v>
          </cell>
          <cell r="E6232" t="str">
            <v>EA</v>
          </cell>
          <cell r="F6232">
            <v>6</v>
          </cell>
          <cell r="G6232" t="str">
            <v>75 cl x 6</v>
          </cell>
          <cell r="H6232" t="str">
            <v>U</v>
          </cell>
          <cell r="I6232" t="str">
            <v>Portugal</v>
          </cell>
          <cell r="J6232" t="str">
            <v>Portugal</v>
          </cell>
          <cell r="K6232" t="str">
            <v>Douro</v>
          </cell>
          <cell r="L6232" t="str">
            <v>Still Red</v>
          </cell>
          <cell r="M6232" t="str">
            <v>Best</v>
          </cell>
          <cell r="N6232">
            <v>20.746099999999998</v>
          </cell>
          <cell r="O6232">
            <v>4.2750000000000004</v>
          </cell>
        </row>
        <row r="6233">
          <cell r="B6233">
            <v>41628</v>
          </cell>
          <cell r="C6233" t="str">
            <v>QDLR SPEC RSV NV 50X6</v>
          </cell>
          <cell r="D6233" t="str">
            <v>Quinta de la Rosa Special Reserve Port NV (Arkells Direct Ship)</v>
          </cell>
          <cell r="E6233" t="str">
            <v>EA</v>
          </cell>
          <cell r="F6233">
            <v>6</v>
          </cell>
          <cell r="G6233" t="str">
            <v>50 cl x 6</v>
          </cell>
          <cell r="H6233" t="str">
            <v>S</v>
          </cell>
          <cell r="I6233" t="str">
            <v>Portugal</v>
          </cell>
          <cell r="J6233" t="str">
            <v>Portugal</v>
          </cell>
          <cell r="K6233" t="str">
            <v>Douro</v>
          </cell>
          <cell r="L6233" t="str">
            <v>Still Red</v>
          </cell>
          <cell r="M6233" t="str">
            <v>Good</v>
          </cell>
          <cell r="N6233">
            <v>5.1753999999999998</v>
          </cell>
          <cell r="O6233">
            <v>2.7787999999999999</v>
          </cell>
        </row>
        <row r="6234">
          <cell r="B6234">
            <v>45905</v>
          </cell>
          <cell r="C6234" t="str">
            <v>QDLR ROSE PORT 50X6</v>
          </cell>
          <cell r="D6234" t="str">
            <v>Quinta de la Rosa Rose Port, Cima Corgo</v>
          </cell>
          <cell r="E6234" t="str">
            <v>EA</v>
          </cell>
          <cell r="F6234">
            <v>6</v>
          </cell>
          <cell r="G6234" t="str">
            <v>50 cl x 6</v>
          </cell>
          <cell r="H6234" t="str">
            <v>U</v>
          </cell>
          <cell r="I6234" t="str">
            <v>Portugal</v>
          </cell>
          <cell r="J6234" t="str">
            <v>Portugal</v>
          </cell>
          <cell r="K6234" t="str">
            <v>Douro</v>
          </cell>
          <cell r="L6234" t="str">
            <v>Still Rose</v>
          </cell>
          <cell r="M6234" t="str">
            <v>Better</v>
          </cell>
          <cell r="N6234">
            <v>5.9370000000000003</v>
          </cell>
          <cell r="O6234">
            <v>2.7075</v>
          </cell>
        </row>
        <row r="6235">
          <cell r="B6235">
            <v>74411</v>
          </cell>
          <cell r="C6235" t="str">
            <v>QDLR 10YO TAWNY 50X6</v>
          </cell>
          <cell r="D6235" t="str">
            <v>Quinta de la Rosa 10 Year Tawny Port</v>
          </cell>
          <cell r="E6235" t="str">
            <v>EA</v>
          </cell>
          <cell r="F6235">
            <v>6</v>
          </cell>
          <cell r="G6235" t="str">
            <v>50 cl x 6</v>
          </cell>
          <cell r="H6235" t="str">
            <v>U</v>
          </cell>
          <cell r="I6235" t="str">
            <v>Portugal</v>
          </cell>
          <cell r="J6235" t="str">
            <v>Portugal</v>
          </cell>
          <cell r="K6235" t="str">
            <v>Douro</v>
          </cell>
          <cell r="L6235" t="str">
            <v>Still Red</v>
          </cell>
          <cell r="M6235" t="str">
            <v>Best</v>
          </cell>
          <cell r="N6235">
            <v>10.2629</v>
          </cell>
          <cell r="O6235">
            <v>2.7787999999999999</v>
          </cell>
        </row>
        <row r="6236">
          <cell r="B6236">
            <v>74412</v>
          </cell>
          <cell r="C6236" t="str">
            <v>QDLR 20YO TAWNY 50X6</v>
          </cell>
          <cell r="D6236" t="str">
            <v>Quinta de la Rosa 20 Year Tawny Port</v>
          </cell>
          <cell r="E6236" t="str">
            <v>EA</v>
          </cell>
          <cell r="F6236">
            <v>6</v>
          </cell>
          <cell r="G6236" t="str">
            <v>50 cl x 6</v>
          </cell>
          <cell r="H6236" t="str">
            <v>U</v>
          </cell>
          <cell r="I6236" t="str">
            <v>Portugal</v>
          </cell>
          <cell r="J6236" t="str">
            <v>Portugal</v>
          </cell>
          <cell r="K6236" t="str">
            <v>Douro</v>
          </cell>
          <cell r="L6236" t="str">
            <v>Still Red</v>
          </cell>
          <cell r="M6236" t="str">
            <v>Best</v>
          </cell>
          <cell r="N6236">
            <v>13.4208</v>
          </cell>
          <cell r="O6236">
            <v>2.7787999999999999</v>
          </cell>
        </row>
        <row r="6237">
          <cell r="B6237">
            <v>74470</v>
          </cell>
          <cell r="C6237" t="str">
            <v>QDLR BOOTH 20YO 50X6</v>
          </cell>
          <cell r="D6237" t="str">
            <v>Quinta de la Rosa 20 Year Tawny Port (EH Booth)</v>
          </cell>
          <cell r="E6237" t="str">
            <v>EA</v>
          </cell>
          <cell r="F6237">
            <v>6</v>
          </cell>
          <cell r="G6237" t="str">
            <v>50 cl x 6</v>
          </cell>
          <cell r="H6237" t="str">
            <v>S</v>
          </cell>
          <cell r="I6237" t="str">
            <v>Portugal</v>
          </cell>
          <cell r="J6237" t="str">
            <v>Portugal</v>
          </cell>
          <cell r="K6237" t="str">
            <v>Douro</v>
          </cell>
          <cell r="L6237" t="str">
            <v>Still Red</v>
          </cell>
          <cell r="M6237" t="str">
            <v>Best</v>
          </cell>
          <cell r="N6237">
            <v>9.0807000000000002</v>
          </cell>
          <cell r="O6237">
            <v>2.7787999999999999</v>
          </cell>
        </row>
        <row r="6238">
          <cell r="B6238">
            <v>74471</v>
          </cell>
          <cell r="C6238" t="str">
            <v>QDLR BOOTH FIN RSV 50X6</v>
          </cell>
          <cell r="D6238" t="str">
            <v>Quinta de la Rosa Finest Reserve Port NV (EH Booth)</v>
          </cell>
          <cell r="E6238" t="str">
            <v>EA</v>
          </cell>
          <cell r="F6238">
            <v>6</v>
          </cell>
          <cell r="G6238" t="str">
            <v>50 cl x 6</v>
          </cell>
          <cell r="H6238" t="str">
            <v>S</v>
          </cell>
          <cell r="I6238" t="str">
            <v>Portugal</v>
          </cell>
          <cell r="J6238" t="str">
            <v>Portugal</v>
          </cell>
          <cell r="K6238" t="str">
            <v>Douro</v>
          </cell>
          <cell r="L6238" t="str">
            <v>Still Red</v>
          </cell>
          <cell r="M6238" t="str">
            <v>Good</v>
          </cell>
          <cell r="N6238">
            <v>2.7138</v>
          </cell>
          <cell r="O6238">
            <v>2.7787999999999999</v>
          </cell>
        </row>
        <row r="6239">
          <cell r="B6239">
            <v>74472</v>
          </cell>
          <cell r="C6239" t="str">
            <v>QDLR BOOTH LBV 50X6</v>
          </cell>
          <cell r="D6239" t="str">
            <v>Quinta de la Rosa LBV (EH Booth)</v>
          </cell>
          <cell r="E6239" t="str">
            <v>EA</v>
          </cell>
          <cell r="F6239">
            <v>6</v>
          </cell>
          <cell r="G6239" t="str">
            <v>50 cl x 6</v>
          </cell>
          <cell r="H6239" t="str">
            <v>S</v>
          </cell>
          <cell r="I6239" t="str">
            <v>Portugal</v>
          </cell>
          <cell r="J6239" t="str">
            <v>Portugal</v>
          </cell>
          <cell r="K6239" t="str">
            <v>Douro</v>
          </cell>
          <cell r="L6239" t="str">
            <v>Still Red</v>
          </cell>
          <cell r="M6239" t="str">
            <v>Better</v>
          </cell>
          <cell r="N6239">
            <v>3.6347999999999998</v>
          </cell>
          <cell r="O6239">
            <v>2.7787999999999999</v>
          </cell>
        </row>
        <row r="6240">
          <cell r="B6240">
            <v>74473</v>
          </cell>
          <cell r="C6240" t="str">
            <v>QDLR No.12 10YO TP (H N)50X6</v>
          </cell>
          <cell r="D6240" t="str">
            <v>Quinta de la Rosa Tonel No.12 10 Year Tawny Port (Harvey Nichols)</v>
          </cell>
          <cell r="E6240" t="str">
            <v>EA</v>
          </cell>
          <cell r="F6240">
            <v>6</v>
          </cell>
          <cell r="G6240" t="str">
            <v>50 cl x 6</v>
          </cell>
          <cell r="H6240" t="str">
            <v>S</v>
          </cell>
          <cell r="I6240" t="str">
            <v>Portugal</v>
          </cell>
          <cell r="J6240" t="str">
            <v>Portugal</v>
          </cell>
          <cell r="K6240" t="str">
            <v>Douro</v>
          </cell>
          <cell r="L6240" t="str">
            <v>Still Red</v>
          </cell>
          <cell r="M6240" t="str">
            <v>Best</v>
          </cell>
          <cell r="N6240">
            <v>6.8497000000000003</v>
          </cell>
          <cell r="O6240">
            <v>2.7787999999999999</v>
          </cell>
        </row>
        <row r="6241">
          <cell r="B6241">
            <v>74474</v>
          </cell>
          <cell r="C6241" t="str">
            <v>QDLR LBV (H  NICHOLS) 50X6</v>
          </cell>
          <cell r="D6241" t="str">
            <v>Quinta de la Rosa LBV (Harvey Nichols)</v>
          </cell>
          <cell r="E6241" t="str">
            <v>EA</v>
          </cell>
          <cell r="F6241">
            <v>6</v>
          </cell>
          <cell r="G6241" t="str">
            <v>50 cl x 6</v>
          </cell>
          <cell r="H6241" t="str">
            <v>S</v>
          </cell>
          <cell r="I6241" t="str">
            <v>Portugal</v>
          </cell>
          <cell r="J6241" t="str">
            <v>Portugal</v>
          </cell>
          <cell r="K6241" t="str">
            <v>Douro</v>
          </cell>
          <cell r="L6241" t="str">
            <v>Still Red</v>
          </cell>
          <cell r="M6241" t="str">
            <v>Better</v>
          </cell>
          <cell r="N6241">
            <v>3.8746</v>
          </cell>
          <cell r="O6241">
            <v>2.7787999999999999</v>
          </cell>
        </row>
        <row r="6242">
          <cell r="B6242">
            <v>74484</v>
          </cell>
          <cell r="C6242" t="str">
            <v>QDLR DUKES RUBY RSV 50X6</v>
          </cell>
          <cell r="D6242" t="str">
            <v>Quinta de la Rosa Ruby Reserve Port NV (Dukeshill)</v>
          </cell>
          <cell r="E6242" t="str">
            <v>EA</v>
          </cell>
          <cell r="F6242">
            <v>6</v>
          </cell>
          <cell r="G6242" t="str">
            <v>50 cl x 6</v>
          </cell>
          <cell r="H6242" t="str">
            <v>S</v>
          </cell>
          <cell r="I6242" t="str">
            <v>Portugal</v>
          </cell>
          <cell r="J6242" t="str">
            <v>Portugal</v>
          </cell>
          <cell r="K6242" t="str">
            <v>Douro</v>
          </cell>
          <cell r="L6242" t="str">
            <v>Still Red</v>
          </cell>
          <cell r="M6242" t="str">
            <v>Good</v>
          </cell>
          <cell r="N6242">
            <v>4.8315999999999999</v>
          </cell>
          <cell r="O6242">
            <v>2.7787999999999999</v>
          </cell>
        </row>
        <row r="6243">
          <cell r="B6243">
            <v>74817</v>
          </cell>
          <cell r="C6243" t="str">
            <v>QDLR WHITE PORT 50X6</v>
          </cell>
          <cell r="D6243" t="str">
            <v>Quinta de la Rosa White Port NV</v>
          </cell>
          <cell r="E6243" t="str">
            <v>EA</v>
          </cell>
          <cell r="F6243">
            <v>6</v>
          </cell>
          <cell r="G6243" t="str">
            <v>50 cl x 6</v>
          </cell>
          <cell r="H6243" t="str">
            <v>U</v>
          </cell>
          <cell r="I6243" t="str">
            <v>Portugal</v>
          </cell>
          <cell r="J6243" t="str">
            <v>Portugal</v>
          </cell>
          <cell r="K6243" t="str">
            <v>Douro</v>
          </cell>
          <cell r="L6243" t="str">
            <v>Still White</v>
          </cell>
          <cell r="M6243" t="str">
            <v>Best</v>
          </cell>
          <cell r="N6243">
            <v>4.9119999999999999</v>
          </cell>
          <cell r="O6243">
            <v>2.7787999999999999</v>
          </cell>
        </row>
        <row r="6244">
          <cell r="B6244">
            <v>75068</v>
          </cell>
          <cell r="C6244" t="str">
            <v>QDLR 10YO TNY GALVIN 50X6</v>
          </cell>
          <cell r="D6244" t="str">
            <v>Quinta de la Rosa 10 Year Tawny Port (Galvin Label)</v>
          </cell>
          <cell r="E6244" t="str">
            <v>EA</v>
          </cell>
          <cell r="F6244">
            <v>6</v>
          </cell>
          <cell r="G6244" t="str">
            <v>50 cl x 6</v>
          </cell>
          <cell r="H6244" t="str">
            <v>U</v>
          </cell>
          <cell r="I6244" t="str">
            <v>Portugal</v>
          </cell>
          <cell r="J6244" t="str">
            <v>Portugal</v>
          </cell>
          <cell r="K6244" t="str">
            <v>Douro</v>
          </cell>
          <cell r="L6244" t="str">
            <v>Still Red</v>
          </cell>
          <cell r="M6244" t="str">
            <v>Best</v>
          </cell>
          <cell r="N6244">
            <v>10.2629</v>
          </cell>
          <cell r="O6244">
            <v>2.7787999999999999</v>
          </cell>
        </row>
        <row r="6245">
          <cell r="B6245">
            <v>75088</v>
          </cell>
          <cell r="C6245" t="str">
            <v>QDLR 30YO TAWNY 50X6</v>
          </cell>
          <cell r="D6245" t="str">
            <v>Quinta de la Rosa 30 Year Tawny Port</v>
          </cell>
          <cell r="E6245" t="str">
            <v>EA</v>
          </cell>
          <cell r="F6245">
            <v>6</v>
          </cell>
          <cell r="G6245" t="str">
            <v>50 cl x 6</v>
          </cell>
          <cell r="H6245" t="str">
            <v>S</v>
          </cell>
          <cell r="I6245" t="str">
            <v>Portugal</v>
          </cell>
          <cell r="J6245" t="str">
            <v>Portugal</v>
          </cell>
          <cell r="K6245" t="str">
            <v>Douro</v>
          </cell>
          <cell r="L6245" t="str">
            <v>Still Red</v>
          </cell>
          <cell r="M6245" t="str">
            <v>Best</v>
          </cell>
          <cell r="N6245">
            <v>27.7193</v>
          </cell>
          <cell r="O6245">
            <v>2.7787999999999999</v>
          </cell>
        </row>
        <row r="6246">
          <cell r="B6246">
            <v>75160</v>
          </cell>
          <cell r="C6246" t="str">
            <v>QDLR COLHEITA 50X6</v>
          </cell>
          <cell r="D6246" t="str">
            <v>Quinta de la Rosa Colheita Port</v>
          </cell>
          <cell r="E6246" t="str">
            <v>EA</v>
          </cell>
          <cell r="F6246">
            <v>6</v>
          </cell>
          <cell r="G6246" t="str">
            <v>50 cl x 6</v>
          </cell>
          <cell r="H6246" t="str">
            <v>U</v>
          </cell>
          <cell r="I6246" t="str">
            <v>Portugal</v>
          </cell>
          <cell r="J6246" t="str">
            <v>Portugal</v>
          </cell>
          <cell r="K6246" t="str">
            <v>Douro</v>
          </cell>
          <cell r="L6246" t="str">
            <v>Still Red</v>
          </cell>
          <cell r="M6246" t="str">
            <v>Best</v>
          </cell>
          <cell r="N6246">
            <v>12.6313</v>
          </cell>
          <cell r="O6246">
            <v>2.7787999999999999</v>
          </cell>
        </row>
        <row r="6247">
          <cell r="B6247">
            <v>75383</v>
          </cell>
          <cell r="C6247" t="str">
            <v>QDLR LBV PORT 50X6</v>
          </cell>
          <cell r="D6247" t="str">
            <v>Quinta de la Rosa LBV</v>
          </cell>
          <cell r="E6247" t="str">
            <v>EA</v>
          </cell>
          <cell r="F6247">
            <v>6</v>
          </cell>
          <cell r="G6247" t="str">
            <v>50 cl x 6</v>
          </cell>
          <cell r="H6247" t="str">
            <v>S</v>
          </cell>
          <cell r="I6247" t="str">
            <v>Portugal</v>
          </cell>
          <cell r="J6247" t="str">
            <v>Portugal</v>
          </cell>
          <cell r="K6247" t="str">
            <v>Douro</v>
          </cell>
          <cell r="L6247" t="str">
            <v>Still Red</v>
          </cell>
          <cell r="M6247" t="str">
            <v>Better</v>
          </cell>
          <cell r="N6247">
            <v>6.5787000000000004</v>
          </cell>
          <cell r="O6247">
            <v>2.7787999999999999</v>
          </cell>
        </row>
        <row r="6248">
          <cell r="B6248">
            <v>41342</v>
          </cell>
          <cell r="C6248" t="str">
            <v>QDLR VINTAGE PORT 37.5X12</v>
          </cell>
          <cell r="D6248" t="str">
            <v>Quinta de la Rosa Vintage Port</v>
          </cell>
          <cell r="E6248" t="str">
            <v>EA</v>
          </cell>
          <cell r="F6248">
            <v>12</v>
          </cell>
          <cell r="G6248" t="str">
            <v>37.5 cl x 12</v>
          </cell>
          <cell r="H6248" t="str">
            <v>U</v>
          </cell>
          <cell r="I6248" t="str">
            <v>Portugal</v>
          </cell>
          <cell r="J6248" t="str">
            <v>Portugal</v>
          </cell>
          <cell r="K6248" t="str">
            <v>Douro</v>
          </cell>
          <cell r="L6248" t="str">
            <v>Still Red</v>
          </cell>
          <cell r="M6248" t="str">
            <v>Best</v>
          </cell>
          <cell r="N6248">
            <v>12.127700000000001</v>
          </cell>
          <cell r="O6248">
            <v>2.1375000000000002</v>
          </cell>
        </row>
        <row r="6249">
          <cell r="B6249">
            <v>42408</v>
          </cell>
          <cell r="C6249" t="str">
            <v>QDLR BOOTH VINTPORT 37.5X12</v>
          </cell>
          <cell r="D6249" t="str">
            <v>Quinta de la Rosa Vintage Port, Douro (EH Booth)</v>
          </cell>
          <cell r="E6249" t="str">
            <v>EA</v>
          </cell>
          <cell r="F6249">
            <v>12</v>
          </cell>
          <cell r="G6249" t="str">
            <v>37.5 cl x 12</v>
          </cell>
          <cell r="H6249" t="str">
            <v>S</v>
          </cell>
          <cell r="I6249" t="str">
            <v>Portugal</v>
          </cell>
          <cell r="J6249" t="str">
            <v>Portugal</v>
          </cell>
          <cell r="K6249" t="str">
            <v>Douro</v>
          </cell>
          <cell r="L6249" t="str">
            <v>Still Red</v>
          </cell>
          <cell r="M6249" t="str">
            <v>Better</v>
          </cell>
          <cell r="N6249">
            <v>6.5087999999999999</v>
          </cell>
          <cell r="O6249">
            <v>2.1375000000000002</v>
          </cell>
        </row>
        <row r="6250">
          <cell r="B6250">
            <v>44616</v>
          </cell>
          <cell r="C6250" t="str">
            <v>TIM GRANDE RESERVA 19 75X3</v>
          </cell>
          <cell r="D6250" t="str">
            <v>Quinta de la Rosa Tim Grande Reserva 2019</v>
          </cell>
          <cell r="E6250" t="str">
            <v>EA</v>
          </cell>
          <cell r="F6250">
            <v>3</v>
          </cell>
          <cell r="G6250" t="str">
            <v>75 cl x 3</v>
          </cell>
          <cell r="H6250" t="str">
            <v>U</v>
          </cell>
          <cell r="I6250" t="str">
            <v>Portugal</v>
          </cell>
          <cell r="J6250" t="str">
            <v>Portugal</v>
          </cell>
          <cell r="K6250" t="str">
            <v>Portugal</v>
          </cell>
          <cell r="L6250" t="str">
            <v>Still White</v>
          </cell>
          <cell r="M6250" t="str">
            <v>Best</v>
          </cell>
          <cell r="N6250">
            <v>14.690799999999999</v>
          </cell>
          <cell r="O6250">
            <v>2.6718999999999999</v>
          </cell>
        </row>
        <row r="6251">
          <cell r="B6251">
            <v>44648</v>
          </cell>
          <cell r="C6251" t="str">
            <v>FW QDLR VALE INFER 19 75X3</v>
          </cell>
          <cell r="D6251" t="str">
            <v>FW QDLR VALE INFER 19 75x3</v>
          </cell>
          <cell r="E6251" t="str">
            <v>EA</v>
          </cell>
          <cell r="F6251">
            <v>3</v>
          </cell>
          <cell r="G6251" t="str">
            <v>75 cl x 3</v>
          </cell>
          <cell r="H6251" t="str">
            <v>U</v>
          </cell>
          <cell r="I6251" t="str">
            <v>Portugal</v>
          </cell>
          <cell r="J6251" t="str">
            <v>Portugal</v>
          </cell>
          <cell r="K6251" t="str">
            <v>Douro</v>
          </cell>
          <cell r="L6251" t="str">
            <v>Still Red</v>
          </cell>
          <cell r="M6251" t="str">
            <v>Fine Wine</v>
          </cell>
          <cell r="N6251">
            <v>27.146899999999999</v>
          </cell>
          <cell r="O6251">
            <v>2.6718999999999999</v>
          </cell>
        </row>
        <row r="6252">
          <cell r="B6252">
            <v>45430</v>
          </cell>
          <cell r="C6252" t="str">
            <v>FW QDLR VALE INFER 21 75X3</v>
          </cell>
          <cell r="D6252" t="str">
            <v>FW QDLR VALE INFER 21 75x3</v>
          </cell>
          <cell r="E6252" t="str">
            <v>EA</v>
          </cell>
          <cell r="F6252">
            <v>3</v>
          </cell>
          <cell r="G6252" t="str">
            <v>75 cl x 3</v>
          </cell>
          <cell r="H6252" t="str">
            <v>U</v>
          </cell>
          <cell r="I6252" t="str">
            <v>Portugal</v>
          </cell>
          <cell r="J6252" t="str">
            <v>Portugal</v>
          </cell>
          <cell r="K6252" t="str">
            <v>Douro</v>
          </cell>
          <cell r="L6252" t="str">
            <v>Still Red</v>
          </cell>
          <cell r="M6252" t="str">
            <v>Fine Wine</v>
          </cell>
          <cell r="N6252">
            <v>27.146899999999999</v>
          </cell>
          <cell r="O6252">
            <v>2.6718999999999999</v>
          </cell>
        </row>
        <row r="6253">
          <cell r="B6253">
            <v>46212</v>
          </cell>
          <cell r="C6253" t="str">
            <v>GIO ROSSO ARNEIS 22 75X6</v>
          </cell>
          <cell r="D6253" t="str">
            <v>Giovanni Rosso Roero Arneis 2022, Roero</v>
          </cell>
          <cell r="E6253" t="str">
            <v>EA</v>
          </cell>
          <cell r="F6253">
            <v>6</v>
          </cell>
          <cell r="G6253" t="str">
            <v>75 cl x 6</v>
          </cell>
          <cell r="H6253" t="str">
            <v>S</v>
          </cell>
          <cell r="I6253" t="str">
            <v>Italy</v>
          </cell>
          <cell r="J6253" t="str">
            <v>Italy</v>
          </cell>
          <cell r="K6253" t="str">
            <v>Italy</v>
          </cell>
          <cell r="L6253" t="str">
            <v>Still White</v>
          </cell>
          <cell r="M6253" t="str">
            <v>Better</v>
          </cell>
          <cell r="N6253">
            <v>6.1722000000000001</v>
          </cell>
          <cell r="O6253">
            <v>2.6718999999999999</v>
          </cell>
        </row>
        <row r="6254">
          <cell r="B6254">
            <v>74489</v>
          </cell>
          <cell r="C6254" t="str">
            <v>GIO ROSSO BARBERA 75X6</v>
          </cell>
          <cell r="D6254" t="str">
            <v>Giovanni Rosso Donna Margherita Barbera d'Alba</v>
          </cell>
          <cell r="E6254" t="str">
            <v>EA</v>
          </cell>
          <cell r="F6254">
            <v>6</v>
          </cell>
          <cell r="G6254" t="str">
            <v>75 cl x 6</v>
          </cell>
          <cell r="H6254" t="str">
            <v>S</v>
          </cell>
          <cell r="I6254" t="str">
            <v>Italy</v>
          </cell>
          <cell r="J6254" t="str">
            <v>Italy</v>
          </cell>
          <cell r="K6254" t="str">
            <v>Italy</v>
          </cell>
          <cell r="L6254" t="str">
            <v>Still Red</v>
          </cell>
          <cell r="M6254" t="str">
            <v>Better</v>
          </cell>
          <cell r="N6254">
            <v>6.1539000000000001</v>
          </cell>
          <cell r="O6254">
            <v>2.6718999999999999</v>
          </cell>
        </row>
        <row r="6255">
          <cell r="B6255">
            <v>4339018</v>
          </cell>
          <cell r="C6255" t="str">
            <v>FW GIO ROSSO CERRETTA 18 75X6</v>
          </cell>
          <cell r="D6255" t="str">
            <v>Giovanni Rosso Barolo Cerretta 2018</v>
          </cell>
          <cell r="E6255" t="str">
            <v>EA</v>
          </cell>
          <cell r="F6255">
            <v>6</v>
          </cell>
          <cell r="G6255" t="str">
            <v>75 cl x 6</v>
          </cell>
          <cell r="H6255" t="str">
            <v>S</v>
          </cell>
          <cell r="I6255" t="str">
            <v>Italy</v>
          </cell>
          <cell r="J6255" t="str">
            <v>Italy</v>
          </cell>
          <cell r="K6255" t="str">
            <v>Piemonte</v>
          </cell>
          <cell r="M6255" t="str">
            <v>Best</v>
          </cell>
          <cell r="N6255">
            <v>26.767900000000001</v>
          </cell>
          <cell r="O6255">
            <v>2.6718999999999999</v>
          </cell>
        </row>
        <row r="6256">
          <cell r="B6256">
            <v>4339118</v>
          </cell>
          <cell r="C6256" t="str">
            <v>FW GIO ROSSO SERRA 18 75X6</v>
          </cell>
          <cell r="D6256" t="str">
            <v>Giovanni Rosso Barolo Serra 2018</v>
          </cell>
          <cell r="E6256" t="str">
            <v>EA</v>
          </cell>
          <cell r="F6256">
            <v>6</v>
          </cell>
          <cell r="G6256" t="str">
            <v>75 cl x 6</v>
          </cell>
          <cell r="H6256" t="str">
            <v>S</v>
          </cell>
          <cell r="I6256" t="str">
            <v>Italy</v>
          </cell>
          <cell r="J6256" t="str">
            <v>Italy</v>
          </cell>
          <cell r="K6256" t="str">
            <v>Piemonte</v>
          </cell>
          <cell r="M6256" t="str">
            <v>Best</v>
          </cell>
          <cell r="N6256">
            <v>26.767900000000001</v>
          </cell>
          <cell r="O6256">
            <v>2.6718999999999999</v>
          </cell>
        </row>
        <row r="6257">
          <cell r="B6257">
            <v>7601618</v>
          </cell>
          <cell r="C6257" t="str">
            <v>GIO ROSSO NEBBIOLO 18 75X6</v>
          </cell>
          <cell r="D6257" t="str">
            <v>Giovanni Rosso Langhe Nebbiolo 2018</v>
          </cell>
          <cell r="E6257" t="str">
            <v>EA</v>
          </cell>
          <cell r="F6257">
            <v>6</v>
          </cell>
          <cell r="G6257" t="str">
            <v>75 cl x 6</v>
          </cell>
          <cell r="H6257" t="str">
            <v>U</v>
          </cell>
          <cell r="I6257" t="str">
            <v>Italy</v>
          </cell>
          <cell r="J6257" t="str">
            <v>Italy</v>
          </cell>
          <cell r="K6257" t="str">
            <v>Italy</v>
          </cell>
          <cell r="L6257" t="str">
            <v>Still Red</v>
          </cell>
          <cell r="M6257" t="str">
            <v>Better</v>
          </cell>
          <cell r="N6257">
            <v>6.5896999999999997</v>
          </cell>
          <cell r="O6257">
            <v>2.6718999999999999</v>
          </cell>
        </row>
        <row r="6258">
          <cell r="B6258">
            <v>7601619</v>
          </cell>
          <cell r="C6258" t="str">
            <v>GIO ROSSO NEBBIOLO 19 75X6</v>
          </cell>
          <cell r="D6258" t="str">
            <v>Giovanni Rosso Langhe Nebbiolo 2019</v>
          </cell>
          <cell r="E6258" t="str">
            <v>EA</v>
          </cell>
          <cell r="F6258">
            <v>6</v>
          </cell>
          <cell r="G6258" t="str">
            <v>75 cl x 6</v>
          </cell>
          <cell r="H6258" t="str">
            <v>U</v>
          </cell>
          <cell r="I6258" t="str">
            <v>Italy</v>
          </cell>
          <cell r="J6258" t="str">
            <v>Italy</v>
          </cell>
          <cell r="K6258" t="str">
            <v>Italy</v>
          </cell>
          <cell r="L6258" t="str">
            <v>Still Red</v>
          </cell>
          <cell r="M6258" t="str">
            <v>Better</v>
          </cell>
          <cell r="N6258">
            <v>7.0037000000000003</v>
          </cell>
          <cell r="O6258">
            <v>2.6718999999999999</v>
          </cell>
        </row>
        <row r="6259">
          <cell r="B6259">
            <v>7601620</v>
          </cell>
          <cell r="C6259" t="str">
            <v>GIO ROSSO NEBBIOLO 20 75X6</v>
          </cell>
          <cell r="D6259" t="str">
            <v>Giovanni Rosso Langhe Nebbiolo 2020</v>
          </cell>
          <cell r="E6259" t="str">
            <v>EA</v>
          </cell>
          <cell r="F6259">
            <v>6</v>
          </cell>
          <cell r="G6259" t="str">
            <v>75 cl x 6</v>
          </cell>
          <cell r="H6259" t="str">
            <v>U</v>
          </cell>
          <cell r="I6259" t="str">
            <v>Italy</v>
          </cell>
          <cell r="J6259" t="str">
            <v>50b</v>
          </cell>
          <cell r="K6259" t="str">
            <v>9wn</v>
          </cell>
          <cell r="L6259" t="str">
            <v>Still Red</v>
          </cell>
          <cell r="M6259" t="str">
            <v>Better</v>
          </cell>
          <cell r="N6259">
            <v>7.0309999999999997</v>
          </cell>
          <cell r="O6259">
            <v>2.6718999999999999</v>
          </cell>
        </row>
        <row r="6260">
          <cell r="B6260">
            <v>7601621</v>
          </cell>
          <cell r="C6260" t="str">
            <v>GIO ROSSO NEBBIOLO 21 75X6</v>
          </cell>
          <cell r="D6260" t="str">
            <v>Giovanni Rosso Langhe Nebbiolo 2021</v>
          </cell>
          <cell r="E6260" t="str">
            <v>EA</v>
          </cell>
          <cell r="F6260">
            <v>6</v>
          </cell>
          <cell r="G6260" t="str">
            <v>75 cl x 6</v>
          </cell>
          <cell r="H6260" t="str">
            <v>U</v>
          </cell>
          <cell r="I6260" t="str">
            <v>Italy</v>
          </cell>
          <cell r="J6260" t="str">
            <v>Italy</v>
          </cell>
          <cell r="K6260" t="str">
            <v>Italy</v>
          </cell>
          <cell r="L6260" t="str">
            <v>Still Red</v>
          </cell>
          <cell r="M6260" t="str">
            <v>Better</v>
          </cell>
          <cell r="N6260">
            <v>7.4695999999999998</v>
          </cell>
          <cell r="O6260">
            <v>2.6718999999999999</v>
          </cell>
        </row>
        <row r="6261">
          <cell r="B6261">
            <v>7601622</v>
          </cell>
          <cell r="C6261" t="str">
            <v>GIO ROSSO NEBBIOLO 22 75X6</v>
          </cell>
          <cell r="D6261" t="str">
            <v>Giovanni Rosso Langhe Nebbiolo 2022</v>
          </cell>
          <cell r="E6261" t="str">
            <v>EA</v>
          </cell>
          <cell r="F6261">
            <v>6</v>
          </cell>
          <cell r="G6261" t="str">
            <v>75 cl x 6</v>
          </cell>
          <cell r="H6261" t="str">
            <v>S</v>
          </cell>
          <cell r="I6261" t="str">
            <v>Italy</v>
          </cell>
          <cell r="J6261" t="str">
            <v>Italy</v>
          </cell>
          <cell r="K6261" t="str">
            <v>Italy</v>
          </cell>
          <cell r="L6261" t="str">
            <v>Still Red</v>
          </cell>
          <cell r="M6261" t="str">
            <v>Better</v>
          </cell>
          <cell r="N6261">
            <v>7.492</v>
          </cell>
          <cell r="O6261">
            <v>2.6718999999999999</v>
          </cell>
        </row>
        <row r="6262">
          <cell r="B6262">
            <v>7608215</v>
          </cell>
          <cell r="C6262" t="str">
            <v>GIO ROSSO BAROLO 15 75X6</v>
          </cell>
          <cell r="D6262" t="str">
            <v>Giovanni Rosso Barolo 2015</v>
          </cell>
          <cell r="E6262" t="str">
            <v>EA</v>
          </cell>
          <cell r="F6262">
            <v>6</v>
          </cell>
          <cell r="G6262" t="str">
            <v>75 cl x 6</v>
          </cell>
          <cell r="H6262" t="str">
            <v>U</v>
          </cell>
          <cell r="I6262" t="str">
            <v>Italy</v>
          </cell>
          <cell r="J6262" t="str">
            <v>Italy</v>
          </cell>
          <cell r="K6262" t="str">
            <v>Italy</v>
          </cell>
          <cell r="L6262" t="str">
            <v>Still Red</v>
          </cell>
          <cell r="M6262" t="str">
            <v>Best</v>
          </cell>
          <cell r="N6262">
            <v>14.5128</v>
          </cell>
          <cell r="O6262">
            <v>2.6718999999999999</v>
          </cell>
        </row>
        <row r="6263">
          <cell r="B6263">
            <v>7608218</v>
          </cell>
          <cell r="C6263" t="str">
            <v>GIO ROSSO BAROLO 18 75X6</v>
          </cell>
          <cell r="D6263" t="str">
            <v>Giovanni Rosso Barolo 2018</v>
          </cell>
          <cell r="E6263" t="str">
            <v>EA</v>
          </cell>
          <cell r="F6263">
            <v>6</v>
          </cell>
          <cell r="G6263" t="str">
            <v>75 cl x 6</v>
          </cell>
          <cell r="H6263" t="str">
            <v>U</v>
          </cell>
          <cell r="I6263" t="str">
            <v>Italy</v>
          </cell>
          <cell r="J6263" t="str">
            <v>Italy</v>
          </cell>
          <cell r="K6263" t="str">
            <v>Italy</v>
          </cell>
          <cell r="L6263" t="str">
            <v>Still Red</v>
          </cell>
          <cell r="M6263" t="str">
            <v>Best</v>
          </cell>
          <cell r="N6263">
            <v>16.241599999999998</v>
          </cell>
          <cell r="O6263">
            <v>2.6718999999999999</v>
          </cell>
        </row>
        <row r="6264">
          <cell r="B6264">
            <v>7608220</v>
          </cell>
          <cell r="C6264" t="str">
            <v>GIO ROSSO BAROLO 20 75X6</v>
          </cell>
          <cell r="D6264" t="str">
            <v>Giovanni Rosso Barolo 2020</v>
          </cell>
          <cell r="E6264" t="str">
            <v>EA</v>
          </cell>
          <cell r="F6264">
            <v>6</v>
          </cell>
          <cell r="G6264" t="str">
            <v>75 cl x 6</v>
          </cell>
          <cell r="H6264" t="str">
            <v>S</v>
          </cell>
          <cell r="I6264" t="str">
            <v>Italy</v>
          </cell>
          <cell r="J6264" t="str">
            <v>Italy</v>
          </cell>
          <cell r="K6264" t="str">
            <v>Italy</v>
          </cell>
          <cell r="L6264" t="str">
            <v>Still Red</v>
          </cell>
          <cell r="M6264" t="str">
            <v>Best</v>
          </cell>
          <cell r="N6264">
            <v>16.241599999999998</v>
          </cell>
          <cell r="O6264">
            <v>2.6718999999999999</v>
          </cell>
        </row>
        <row r="6265">
          <cell r="B6265">
            <v>44062</v>
          </cell>
          <cell r="C6265" t="str">
            <v>BLANCHET SILICE PF 21 75X12</v>
          </cell>
          <cell r="D6265" t="str">
            <v>Francis Blanchet Pouilly Fume Silice 2021</v>
          </cell>
          <cell r="E6265" t="str">
            <v>EA</v>
          </cell>
          <cell r="F6265">
            <v>12</v>
          </cell>
          <cell r="G6265" t="str">
            <v>75 cl x 12</v>
          </cell>
          <cell r="H6265" t="str">
            <v>S</v>
          </cell>
          <cell r="I6265" t="str">
            <v>France</v>
          </cell>
          <cell r="J6265" t="str">
            <v>France</v>
          </cell>
          <cell r="K6265" t="str">
            <v>Loire Valley</v>
          </cell>
          <cell r="L6265" t="str">
            <v>Still White</v>
          </cell>
          <cell r="M6265" t="str">
            <v>Best</v>
          </cell>
          <cell r="N6265">
            <v>6.2674000000000003</v>
          </cell>
          <cell r="O6265">
            <v>2.6718999999999999</v>
          </cell>
        </row>
        <row r="6266">
          <cell r="B6266">
            <v>44063</v>
          </cell>
          <cell r="C6266" t="str">
            <v>BLANCHET SILICE PF 22 75X12</v>
          </cell>
          <cell r="D6266" t="str">
            <v>Francis Blanchet Pouilly Fume Silice 2022</v>
          </cell>
          <cell r="E6266" t="str">
            <v>EA</v>
          </cell>
          <cell r="F6266">
            <v>12</v>
          </cell>
          <cell r="G6266" t="str">
            <v>75 cl x 12</v>
          </cell>
          <cell r="H6266" t="str">
            <v>S</v>
          </cell>
          <cell r="I6266" t="str">
            <v>France</v>
          </cell>
          <cell r="J6266" t="str">
            <v>France</v>
          </cell>
          <cell r="K6266" t="str">
            <v>Loire Valley</v>
          </cell>
          <cell r="L6266" t="str">
            <v>Still White</v>
          </cell>
          <cell r="M6266" t="str">
            <v>Best</v>
          </cell>
          <cell r="N6266">
            <v>6.6182999999999996</v>
          </cell>
          <cell r="O6266">
            <v>2.6718999999999999</v>
          </cell>
        </row>
        <row r="6267">
          <cell r="B6267">
            <v>44066</v>
          </cell>
          <cell r="C6267" t="str">
            <v>BLANCHET CALCITE PF 22 75X12</v>
          </cell>
          <cell r="D6267" t="str">
            <v>Francis Blanchet Pouilly Fume Calcite 2022</v>
          </cell>
          <cell r="E6267" t="str">
            <v>EA</v>
          </cell>
          <cell r="F6267">
            <v>12</v>
          </cell>
          <cell r="G6267" t="str">
            <v>75 cl x 12</v>
          </cell>
          <cell r="H6267" t="str">
            <v>S</v>
          </cell>
          <cell r="I6267" t="str">
            <v>France</v>
          </cell>
          <cell r="J6267" t="str">
            <v>France</v>
          </cell>
          <cell r="K6267" t="str">
            <v>Loire Valley</v>
          </cell>
          <cell r="L6267" t="str">
            <v>Still White</v>
          </cell>
          <cell r="M6267" t="str">
            <v>Better</v>
          </cell>
          <cell r="N6267">
            <v>6.3551000000000002</v>
          </cell>
          <cell r="O6267">
            <v>2.6718999999999999</v>
          </cell>
        </row>
        <row r="6268">
          <cell r="B6268">
            <v>74342</v>
          </cell>
          <cell r="C6268" t="str">
            <v>BLANCHET CALCITE PF 19 75X12</v>
          </cell>
          <cell r="D6268" t="str">
            <v>Francis Blanchet Pouilly Fume Calcite 2019</v>
          </cell>
          <cell r="E6268" t="str">
            <v>EA</v>
          </cell>
          <cell r="F6268">
            <v>12</v>
          </cell>
          <cell r="G6268" t="str">
            <v>75 cl x 12</v>
          </cell>
          <cell r="H6268" t="str">
            <v>U</v>
          </cell>
          <cell r="I6268" t="str">
            <v>France</v>
          </cell>
          <cell r="J6268" t="str">
            <v>France</v>
          </cell>
          <cell r="K6268" t="str">
            <v>Loire Valley</v>
          </cell>
          <cell r="L6268" t="str">
            <v>Still White</v>
          </cell>
          <cell r="M6268" t="str">
            <v>Better</v>
          </cell>
          <cell r="N6268">
            <v>5.6596000000000002</v>
          </cell>
          <cell r="O6268">
            <v>2.6718999999999999</v>
          </cell>
        </row>
        <row r="6269">
          <cell r="B6269">
            <v>74516</v>
          </cell>
          <cell r="C6269" t="str">
            <v>BLANCHET SILICE PF 19 75X12</v>
          </cell>
          <cell r="D6269" t="str">
            <v>Francis Blanchet Pouilly Fume Silice 2019</v>
          </cell>
          <cell r="E6269" t="str">
            <v>EA</v>
          </cell>
          <cell r="F6269">
            <v>12</v>
          </cell>
          <cell r="G6269" t="str">
            <v>75 cl x 12</v>
          </cell>
          <cell r="H6269" t="str">
            <v>U</v>
          </cell>
          <cell r="I6269" t="str">
            <v>France</v>
          </cell>
          <cell r="J6269" t="str">
            <v>France</v>
          </cell>
          <cell r="K6269" t="str">
            <v>Loire Valley</v>
          </cell>
          <cell r="L6269" t="str">
            <v>Still White</v>
          </cell>
          <cell r="M6269" t="str">
            <v>Best</v>
          </cell>
          <cell r="N6269">
            <v>5.8795999999999999</v>
          </cell>
          <cell r="O6269">
            <v>2.6718999999999999</v>
          </cell>
        </row>
        <row r="6270">
          <cell r="B6270">
            <v>76120</v>
          </cell>
          <cell r="C6270" t="str">
            <v>BLANCHET SILICE PF 20 75X12</v>
          </cell>
          <cell r="D6270" t="str">
            <v>Francis Blanchet Pouilly Fume Silice 2020</v>
          </cell>
          <cell r="E6270" t="str">
            <v>EA</v>
          </cell>
          <cell r="F6270">
            <v>12</v>
          </cell>
          <cell r="G6270" t="str">
            <v>75 cl x 12</v>
          </cell>
          <cell r="H6270" t="str">
            <v>U</v>
          </cell>
          <cell r="I6270" t="str">
            <v>France</v>
          </cell>
          <cell r="J6270" t="str">
            <v>France</v>
          </cell>
          <cell r="K6270" t="str">
            <v>Loire Valley</v>
          </cell>
          <cell r="L6270" t="str">
            <v>Still White</v>
          </cell>
          <cell r="M6270" t="str">
            <v>Best</v>
          </cell>
          <cell r="N6270">
            <v>5.7018000000000004</v>
          </cell>
          <cell r="O6270">
            <v>2.6718999999999999</v>
          </cell>
        </row>
        <row r="6271">
          <cell r="B6271">
            <v>42904</v>
          </cell>
          <cell r="C6271" t="str">
            <v>BLANCHET CALCITE PF 21 37.5X12</v>
          </cell>
          <cell r="D6271" t="str">
            <v>Francis Blanchet Pouilly Fume Calcite 2021</v>
          </cell>
          <cell r="E6271" t="str">
            <v>EA</v>
          </cell>
          <cell r="F6271">
            <v>12</v>
          </cell>
          <cell r="G6271" t="str">
            <v>37.5 cl x 12</v>
          </cell>
          <cell r="H6271" t="str">
            <v>S</v>
          </cell>
          <cell r="I6271" t="str">
            <v>France</v>
          </cell>
          <cell r="J6271" t="str">
            <v>France</v>
          </cell>
          <cell r="K6271" t="str">
            <v>Loire Valley</v>
          </cell>
          <cell r="L6271" t="str">
            <v>Still White</v>
          </cell>
          <cell r="M6271" t="str">
            <v>Better</v>
          </cell>
          <cell r="N6271">
            <v>3.2073</v>
          </cell>
          <cell r="O6271">
            <v>1.3359000000000001</v>
          </cell>
        </row>
        <row r="6272">
          <cell r="B6272">
            <v>44067</v>
          </cell>
          <cell r="C6272" t="str">
            <v>BLANCHET CALCITE PF 22 37.5X12</v>
          </cell>
          <cell r="D6272" t="str">
            <v>Francis Blanchet Pouilly Fume Calcite 2022</v>
          </cell>
          <cell r="E6272" t="str">
            <v>EA</v>
          </cell>
          <cell r="F6272">
            <v>12</v>
          </cell>
          <cell r="G6272" t="str">
            <v>37.5 cl x 12</v>
          </cell>
          <cell r="H6272" t="str">
            <v>S</v>
          </cell>
          <cell r="I6272" t="str">
            <v>France</v>
          </cell>
          <cell r="J6272" t="str">
            <v>France</v>
          </cell>
          <cell r="K6272" t="str">
            <v>Loire Valley</v>
          </cell>
          <cell r="L6272" t="str">
            <v>Still White</v>
          </cell>
          <cell r="M6272" t="str">
            <v>Better</v>
          </cell>
          <cell r="N6272">
            <v>3.5718000000000001</v>
          </cell>
          <cell r="O6272">
            <v>1.3359000000000001</v>
          </cell>
        </row>
        <row r="6273">
          <cell r="B6273">
            <v>72513</v>
          </cell>
          <cell r="C6273" t="str">
            <v>BLANCHET CALCITE PF 18 37.5X12</v>
          </cell>
          <cell r="D6273" t="str">
            <v>Francis Blanchet Pouilly Fume Calcite 2018</v>
          </cell>
          <cell r="E6273" t="str">
            <v>EA</v>
          </cell>
          <cell r="F6273">
            <v>12</v>
          </cell>
          <cell r="G6273" t="str">
            <v>37.5 cl x 12</v>
          </cell>
          <cell r="H6273" t="str">
            <v>U</v>
          </cell>
          <cell r="I6273" t="str">
            <v>France</v>
          </cell>
          <cell r="J6273" t="str">
            <v>France</v>
          </cell>
          <cell r="K6273" t="str">
            <v>Loire Valley</v>
          </cell>
          <cell r="L6273" t="str">
            <v>Still White</v>
          </cell>
          <cell r="M6273" t="str">
            <v>Better</v>
          </cell>
          <cell r="N6273">
            <v>3.133</v>
          </cell>
          <cell r="O6273">
            <v>1.3359000000000001</v>
          </cell>
        </row>
        <row r="6274">
          <cell r="B6274">
            <v>74759</v>
          </cell>
          <cell r="C6274" t="str">
            <v>BLANCHET CALCITE PF 19 37.5X12</v>
          </cell>
          <cell r="D6274" t="str">
            <v>Francis Blanchet Pouilly Fume Calcite 2019</v>
          </cell>
          <cell r="E6274" t="str">
            <v>EA</v>
          </cell>
          <cell r="F6274">
            <v>12</v>
          </cell>
          <cell r="G6274" t="str">
            <v>37.5 cl x 12</v>
          </cell>
          <cell r="H6274" t="str">
            <v>U</v>
          </cell>
          <cell r="I6274" t="str">
            <v>France</v>
          </cell>
          <cell r="J6274" t="str">
            <v>France</v>
          </cell>
          <cell r="K6274" t="str">
            <v>Loire Valley</v>
          </cell>
          <cell r="L6274" t="str">
            <v>Still White</v>
          </cell>
          <cell r="M6274" t="str">
            <v>Better</v>
          </cell>
          <cell r="N6274">
            <v>3.133</v>
          </cell>
          <cell r="O6274">
            <v>1.3359000000000001</v>
          </cell>
        </row>
        <row r="6275">
          <cell r="B6275">
            <v>44550</v>
          </cell>
          <cell r="C6275" t="str">
            <v>PAVELOT SAVIGNY RGE 18 75X12</v>
          </cell>
          <cell r="D6275" t="str">
            <v>Domaine Pavelot Savigny les Beaune Rouge 2018</v>
          </cell>
          <cell r="E6275" t="str">
            <v>EA</v>
          </cell>
          <cell r="F6275">
            <v>12</v>
          </cell>
          <cell r="G6275" t="str">
            <v>75 cl x 12</v>
          </cell>
          <cell r="H6275" t="str">
            <v>U</v>
          </cell>
          <cell r="I6275" t="str">
            <v>France</v>
          </cell>
          <cell r="J6275" t="str">
            <v>France</v>
          </cell>
          <cell r="K6275" t="str">
            <v>Burgundy</v>
          </cell>
          <cell r="L6275" t="str">
            <v>Still Red</v>
          </cell>
          <cell r="M6275" t="str">
            <v>Best</v>
          </cell>
          <cell r="N6275">
            <v>14.4253</v>
          </cell>
          <cell r="O6275">
            <v>2.6718999999999999</v>
          </cell>
        </row>
        <row r="6276">
          <cell r="B6276">
            <v>45865</v>
          </cell>
          <cell r="C6276" t="str">
            <v>ORG NEUDORF TOM PN 23 75X12</v>
          </cell>
          <cell r="D6276" t="str">
            <v>Neudorf Tom's Block Pinot Noir 2023</v>
          </cell>
          <cell r="E6276" t="str">
            <v>EA</v>
          </cell>
          <cell r="F6276">
            <v>12</v>
          </cell>
          <cell r="G6276" t="str">
            <v>75 cl x 12</v>
          </cell>
          <cell r="H6276" t="str">
            <v>S</v>
          </cell>
          <cell r="I6276" t="str">
            <v>New Zealand</v>
          </cell>
          <cell r="J6276" t="str">
            <v>New Zealand</v>
          </cell>
          <cell r="K6276" t="str">
            <v>Nelson</v>
          </cell>
          <cell r="L6276" t="str">
            <v>Still Red</v>
          </cell>
          <cell r="M6276" t="str">
            <v>Best</v>
          </cell>
          <cell r="N6276">
            <v>9.7468000000000004</v>
          </cell>
          <cell r="O6276">
            <v>2.6718999999999999</v>
          </cell>
        </row>
        <row r="6277">
          <cell r="B6277">
            <v>73601</v>
          </cell>
          <cell r="C6277" t="str">
            <v>PAVELOT SAVIGNY RGE 17 75X12</v>
          </cell>
          <cell r="D6277" t="str">
            <v>Domaine Pavelot Savigny les Beaune Rouge 2017</v>
          </cell>
          <cell r="E6277" t="str">
            <v>EA</v>
          </cell>
          <cell r="F6277">
            <v>12</v>
          </cell>
          <cell r="G6277" t="str">
            <v>75 cl x 12</v>
          </cell>
          <cell r="H6277" t="str">
            <v>U</v>
          </cell>
          <cell r="I6277" t="str">
            <v>France</v>
          </cell>
          <cell r="J6277" t="str">
            <v>France</v>
          </cell>
          <cell r="K6277" t="str">
            <v>Burgundy</v>
          </cell>
          <cell r="L6277" t="str">
            <v>Still Red</v>
          </cell>
          <cell r="M6277" t="str">
            <v>Best</v>
          </cell>
          <cell r="N6277">
            <v>14.4253</v>
          </cell>
          <cell r="O6277">
            <v>2.6718999999999999</v>
          </cell>
        </row>
        <row r="6278">
          <cell r="B6278">
            <v>73602</v>
          </cell>
          <cell r="C6278" t="str">
            <v>FW PAVELOT SAVIGNY 1ER17 75X12</v>
          </cell>
          <cell r="D6278" t="str">
            <v>Domaine Pavelot Savigny les Beaune Rouge 1er Cru Aux Guettes 2017</v>
          </cell>
          <cell r="E6278" t="str">
            <v>EA</v>
          </cell>
          <cell r="F6278">
            <v>12</v>
          </cell>
          <cell r="G6278" t="str">
            <v>75 cl x 12</v>
          </cell>
          <cell r="H6278" t="str">
            <v>S</v>
          </cell>
          <cell r="I6278" t="str">
            <v>France</v>
          </cell>
          <cell r="J6278" t="str">
            <v>France</v>
          </cell>
          <cell r="K6278" t="str">
            <v>Burgundy</v>
          </cell>
          <cell r="L6278" t="str">
            <v>Still Red</v>
          </cell>
          <cell r="M6278" t="str">
            <v>Fine Wine</v>
          </cell>
          <cell r="N6278">
            <v>22.32</v>
          </cell>
          <cell r="O6278">
            <v>2.6718999999999999</v>
          </cell>
        </row>
        <row r="6279">
          <cell r="B6279">
            <v>7602317</v>
          </cell>
          <cell r="C6279" t="str">
            <v>PAVELOT SAVIGNY BLANC 17 75X12</v>
          </cell>
          <cell r="D6279" t="str">
            <v>Domaine Pavelot Savigny les Beaune Blanc 2017</v>
          </cell>
          <cell r="E6279" t="str">
            <v>EA</v>
          </cell>
          <cell r="F6279">
            <v>12</v>
          </cell>
          <cell r="G6279" t="str">
            <v>75 cl x 12</v>
          </cell>
          <cell r="H6279" t="str">
            <v>U</v>
          </cell>
          <cell r="I6279" t="str">
            <v>France</v>
          </cell>
          <cell r="J6279" t="str">
            <v>France</v>
          </cell>
          <cell r="K6279" t="str">
            <v>Burgundy</v>
          </cell>
          <cell r="L6279" t="str">
            <v>Still White</v>
          </cell>
          <cell r="M6279" t="str">
            <v>Best</v>
          </cell>
          <cell r="N6279">
            <v>11.8184</v>
          </cell>
          <cell r="O6279">
            <v>2.6718999999999999</v>
          </cell>
        </row>
        <row r="6280">
          <cell r="B6280">
            <v>7602318</v>
          </cell>
          <cell r="C6280" t="str">
            <v>PAVELOT SAVIGNY BLANC 18 75X12</v>
          </cell>
          <cell r="D6280" t="str">
            <v>Domaine Pavelot Savigny les Beaune Blanc 2018</v>
          </cell>
          <cell r="E6280" t="str">
            <v>EA</v>
          </cell>
          <cell r="F6280">
            <v>12</v>
          </cell>
          <cell r="G6280" t="str">
            <v>75 cl x 12</v>
          </cell>
          <cell r="H6280" t="str">
            <v>U</v>
          </cell>
          <cell r="I6280" t="str">
            <v>France</v>
          </cell>
          <cell r="J6280" t="str">
            <v>France</v>
          </cell>
          <cell r="K6280" t="str">
            <v>Burgundy</v>
          </cell>
          <cell r="L6280" t="str">
            <v>Still White</v>
          </cell>
          <cell r="M6280" t="str">
            <v>Best</v>
          </cell>
          <cell r="N6280">
            <v>16.1661</v>
          </cell>
          <cell r="O6280">
            <v>2.6718999999999999</v>
          </cell>
        </row>
        <row r="6281">
          <cell r="B6281">
            <v>45379</v>
          </cell>
          <cell r="C6281" t="str">
            <v>PAVELOT SAVIG 1E DOMIN21 75X6</v>
          </cell>
          <cell r="D6281" t="str">
            <v>Domaine Pavelot Savigny les Beaune Rouge 1er Cru La Dominode 2021</v>
          </cell>
          <cell r="E6281" t="str">
            <v>EA</v>
          </cell>
          <cell r="F6281">
            <v>6</v>
          </cell>
          <cell r="G6281" t="str">
            <v>75 cl x 6</v>
          </cell>
          <cell r="H6281" t="str">
            <v>S</v>
          </cell>
          <cell r="I6281" t="str">
            <v>France</v>
          </cell>
          <cell r="J6281" t="str">
            <v>France</v>
          </cell>
          <cell r="K6281" t="str">
            <v>Burgundy</v>
          </cell>
          <cell r="L6281" t="str">
            <v>Still Red</v>
          </cell>
          <cell r="M6281" t="str">
            <v>Fine Wine</v>
          </cell>
          <cell r="N6281">
            <v>26.3538</v>
          </cell>
          <cell r="O6281">
            <v>2.6718999999999999</v>
          </cell>
        </row>
        <row r="6282">
          <cell r="B6282">
            <v>45480</v>
          </cell>
          <cell r="C6282" t="str">
            <v>PAVELOT AUX GRAVAINS 21 75x6</v>
          </cell>
          <cell r="D6282" t="str">
            <v>Pavelot Savigny Les Beaune 1er Cru Rouge Aux Gravains 2021</v>
          </cell>
          <cell r="E6282" t="str">
            <v>EA</v>
          </cell>
          <cell r="F6282">
            <v>6</v>
          </cell>
          <cell r="G6282" t="str">
            <v>75 cl x 6</v>
          </cell>
          <cell r="H6282" t="str">
            <v>U</v>
          </cell>
          <cell r="I6282" t="str">
            <v>France</v>
          </cell>
          <cell r="J6282" t="str">
            <v>France</v>
          </cell>
          <cell r="K6282" t="str">
            <v>France</v>
          </cell>
          <cell r="L6282" t="str">
            <v>Still Red</v>
          </cell>
          <cell r="M6282" t="str">
            <v>Best</v>
          </cell>
          <cell r="N6282">
            <v>23.722200000000001</v>
          </cell>
          <cell r="O6282">
            <v>2.6718999999999999</v>
          </cell>
        </row>
        <row r="6283">
          <cell r="B6283">
            <v>45500</v>
          </cell>
          <cell r="C6283" t="str">
            <v>PAVELOT LE PEUILLETS 21</v>
          </cell>
          <cell r="D6283" t="str">
            <v>Domaine Pavelot Savigny Les Beaune 1er Cru Rouge Les Peuillets 2021</v>
          </cell>
          <cell r="E6283" t="str">
            <v>EA</v>
          </cell>
          <cell r="F6283">
            <v>6</v>
          </cell>
          <cell r="G6283" t="str">
            <v>75 cl x 6</v>
          </cell>
          <cell r="H6283" t="str">
            <v>U</v>
          </cell>
          <cell r="I6283" t="str">
            <v>France</v>
          </cell>
          <cell r="J6283" t="str">
            <v>France</v>
          </cell>
          <cell r="L6283" t="str">
            <v>Still Red</v>
          </cell>
          <cell r="M6283" t="str">
            <v>Best</v>
          </cell>
          <cell r="N6283">
            <v>21.090599999999998</v>
          </cell>
          <cell r="O6283">
            <v>2.6718999999999999</v>
          </cell>
        </row>
        <row r="6284">
          <cell r="B6284">
            <v>41707</v>
          </cell>
          <cell r="C6284" t="str">
            <v>MILLET BOURGOGNE 19 75X6</v>
          </cell>
          <cell r="D6284" t="str">
            <v>Bourgogne Rouge les Rues Domaine Francois Millet 2019</v>
          </cell>
          <cell r="E6284" t="str">
            <v>EA</v>
          </cell>
          <cell r="F6284">
            <v>6</v>
          </cell>
          <cell r="G6284" t="str">
            <v>75 cl x 6</v>
          </cell>
          <cell r="H6284" t="str">
            <v>U</v>
          </cell>
          <cell r="I6284" t="str">
            <v>France</v>
          </cell>
          <cell r="J6284" t="str">
            <v>France</v>
          </cell>
          <cell r="K6284" t="str">
            <v>Burgundy</v>
          </cell>
          <cell r="L6284" t="str">
            <v>Still Red</v>
          </cell>
          <cell r="M6284" t="str">
            <v>Fine Wine</v>
          </cell>
          <cell r="N6284">
            <v>16.626200000000001</v>
          </cell>
          <cell r="O6284">
            <v>2.6718999999999999</v>
          </cell>
        </row>
        <row r="6285">
          <cell r="B6285">
            <v>41746</v>
          </cell>
          <cell r="C6285" t="str">
            <v>FW MILLET VOLNAY 1ER 19 75X6</v>
          </cell>
          <cell r="D6285" t="str">
            <v>Volnay 1er Cru Clos des Angles Francois Millet et Fils 2019</v>
          </cell>
          <cell r="E6285" t="str">
            <v>EA</v>
          </cell>
          <cell r="F6285">
            <v>6</v>
          </cell>
          <cell r="G6285" t="str">
            <v>75 cl x 6</v>
          </cell>
          <cell r="H6285" t="str">
            <v>U</v>
          </cell>
          <cell r="I6285" t="str">
            <v>France</v>
          </cell>
          <cell r="J6285" t="str">
            <v>France</v>
          </cell>
          <cell r="K6285" t="str">
            <v>Burgundy</v>
          </cell>
          <cell r="L6285" t="str">
            <v>Still Red</v>
          </cell>
          <cell r="M6285" t="str">
            <v>Fine Wine</v>
          </cell>
          <cell r="N6285">
            <v>53.573</v>
          </cell>
          <cell r="O6285">
            <v>2.6718999999999999</v>
          </cell>
        </row>
        <row r="6286">
          <cell r="B6286">
            <v>41747</v>
          </cell>
          <cell r="C6286" t="str">
            <v>FW MILLET BEAUNE 1ER 19 75X6</v>
          </cell>
          <cell r="D6286" t="str">
            <v>Beaune 1er Cru Champs Pimont Francois Millet et Fils 2019</v>
          </cell>
          <cell r="E6286" t="str">
            <v>EA</v>
          </cell>
          <cell r="F6286">
            <v>6</v>
          </cell>
          <cell r="G6286" t="str">
            <v>75 cl x 6</v>
          </cell>
          <cell r="H6286" t="str">
            <v>U</v>
          </cell>
          <cell r="I6286" t="str">
            <v>France</v>
          </cell>
          <cell r="J6286" t="str">
            <v>France</v>
          </cell>
          <cell r="K6286" t="str">
            <v>Burgundy</v>
          </cell>
          <cell r="L6286" t="str">
            <v>Still Red</v>
          </cell>
          <cell r="M6286" t="str">
            <v>Fine Wine</v>
          </cell>
          <cell r="N6286">
            <v>40.425600000000003</v>
          </cell>
          <cell r="O6286">
            <v>2.6718999999999999</v>
          </cell>
        </row>
        <row r="6287">
          <cell r="B6287">
            <v>41748</v>
          </cell>
          <cell r="C6287" t="str">
            <v>FW MILLET CHAMBOLLE 19 75X6</v>
          </cell>
          <cell r="D6287" t="str">
            <v>Chambolle-Musigny les Foucheres Domaine Francois Millet 2019</v>
          </cell>
          <cell r="E6287" t="str">
            <v>EA</v>
          </cell>
          <cell r="F6287">
            <v>6</v>
          </cell>
          <cell r="G6287" t="str">
            <v>75 cl x 6</v>
          </cell>
          <cell r="H6287" t="str">
            <v>U</v>
          </cell>
          <cell r="I6287" t="str">
            <v>France</v>
          </cell>
          <cell r="J6287" t="str">
            <v>France</v>
          </cell>
          <cell r="K6287" t="str">
            <v>Burgundy</v>
          </cell>
          <cell r="L6287" t="str">
            <v>Still Red</v>
          </cell>
          <cell r="M6287" t="str">
            <v>Fine Wine</v>
          </cell>
          <cell r="N6287">
            <v>49.748100000000001</v>
          </cell>
          <cell r="O6287">
            <v>2.6718999999999999</v>
          </cell>
        </row>
        <row r="6288">
          <cell r="B6288">
            <v>41749</v>
          </cell>
          <cell r="C6288" t="str">
            <v>FW MILLET GEVREY 19 75X6</v>
          </cell>
          <cell r="D6288" t="str">
            <v>Gevrey-Chambertin Domaine Francois Millet 2019</v>
          </cell>
          <cell r="E6288" t="str">
            <v>EA</v>
          </cell>
          <cell r="F6288">
            <v>6</v>
          </cell>
          <cell r="G6288" t="str">
            <v>75 cl x 6</v>
          </cell>
          <cell r="H6288" t="str">
            <v>U</v>
          </cell>
          <cell r="I6288" t="str">
            <v>France</v>
          </cell>
          <cell r="J6288" t="str">
            <v>France</v>
          </cell>
          <cell r="K6288" t="str">
            <v>Burgundy</v>
          </cell>
          <cell r="L6288" t="str">
            <v>Still Red</v>
          </cell>
          <cell r="M6288" t="str">
            <v>Fine Wine</v>
          </cell>
          <cell r="N6288">
            <v>39.575600000000001</v>
          </cell>
          <cell r="O6288">
            <v>2.6718999999999999</v>
          </cell>
        </row>
        <row r="6289">
          <cell r="B6289">
            <v>41750</v>
          </cell>
          <cell r="C6289" t="str">
            <v>FW MILLET VOLNAY 19 75X6</v>
          </cell>
          <cell r="D6289" t="str">
            <v>Volnay Domaine Francois Millet 2019</v>
          </cell>
          <cell r="E6289" t="str">
            <v>EA</v>
          </cell>
          <cell r="F6289">
            <v>6</v>
          </cell>
          <cell r="G6289" t="str">
            <v>75 cl x 6</v>
          </cell>
          <cell r="H6289" t="str">
            <v>U</v>
          </cell>
          <cell r="I6289" t="str">
            <v>France</v>
          </cell>
          <cell r="J6289" t="str">
            <v>France</v>
          </cell>
          <cell r="K6289" t="str">
            <v>Burgundy</v>
          </cell>
          <cell r="L6289" t="str">
            <v>Still Red</v>
          </cell>
          <cell r="M6289" t="str">
            <v>Fine Wine</v>
          </cell>
          <cell r="N6289">
            <v>31.075800000000001</v>
          </cell>
          <cell r="O6289">
            <v>2.6718999999999999</v>
          </cell>
        </row>
        <row r="6290">
          <cell r="B6290">
            <v>74993</v>
          </cell>
          <cell r="C6290" t="str">
            <v>FW MILLET BEAUNE 1ER 18 75X6</v>
          </cell>
          <cell r="D6290" t="str">
            <v>Beaune 1er Cru Champs Pimont Francois Millet et Fils 2018</v>
          </cell>
          <cell r="E6290" t="str">
            <v>EA</v>
          </cell>
          <cell r="F6290">
            <v>6</v>
          </cell>
          <cell r="G6290" t="str">
            <v>75 cl x 6</v>
          </cell>
          <cell r="H6290" t="str">
            <v>U</v>
          </cell>
          <cell r="I6290" t="str">
            <v>France</v>
          </cell>
          <cell r="J6290" t="str">
            <v>France</v>
          </cell>
          <cell r="K6290" t="str">
            <v>Burgundy</v>
          </cell>
          <cell r="L6290" t="str">
            <v>Still Red</v>
          </cell>
          <cell r="M6290" t="str">
            <v>Fine Wine</v>
          </cell>
          <cell r="N6290">
            <v>40.425600000000003</v>
          </cell>
          <cell r="O6290">
            <v>2.6718999999999999</v>
          </cell>
        </row>
        <row r="6291">
          <cell r="B6291">
            <v>74994</v>
          </cell>
          <cell r="C6291" t="str">
            <v>FW MILLET BOURGOGNE 18 75X6</v>
          </cell>
          <cell r="D6291" t="str">
            <v>Bourgogne Rouge les Rues Domaine Francois Millet 2018</v>
          </cell>
          <cell r="E6291" t="str">
            <v>EA</v>
          </cell>
          <cell r="F6291">
            <v>6</v>
          </cell>
          <cell r="G6291" t="str">
            <v>75 cl x 6</v>
          </cell>
          <cell r="H6291" t="str">
            <v>U</v>
          </cell>
          <cell r="I6291" t="str">
            <v>France</v>
          </cell>
          <cell r="J6291" t="str">
            <v>France</v>
          </cell>
          <cell r="K6291" t="str">
            <v>Burgundy</v>
          </cell>
          <cell r="L6291" t="str">
            <v>Still Red</v>
          </cell>
          <cell r="M6291" t="str">
            <v>Fine Wine</v>
          </cell>
          <cell r="N6291">
            <v>16.626200000000001</v>
          </cell>
          <cell r="O6291">
            <v>2.6718999999999999</v>
          </cell>
        </row>
        <row r="6292">
          <cell r="B6292">
            <v>74995</v>
          </cell>
          <cell r="C6292" t="str">
            <v>FW MILLET CHAMBOLLE 18 75X6</v>
          </cell>
          <cell r="D6292" t="str">
            <v>Chambolle-Musigny les Foucheres Domaine Francois Millet 2018</v>
          </cell>
          <cell r="E6292" t="str">
            <v>EA</v>
          </cell>
          <cell r="F6292">
            <v>6</v>
          </cell>
          <cell r="G6292" t="str">
            <v>75 cl x 6</v>
          </cell>
          <cell r="H6292" t="str">
            <v>U</v>
          </cell>
          <cell r="I6292" t="str">
            <v>France</v>
          </cell>
          <cell r="J6292" t="str">
            <v>France</v>
          </cell>
          <cell r="K6292" t="str">
            <v>Burgundy</v>
          </cell>
          <cell r="L6292" t="str">
            <v>Still Red</v>
          </cell>
          <cell r="M6292" t="str">
            <v>Fine Wine</v>
          </cell>
          <cell r="N6292">
            <v>49.775399999999998</v>
          </cell>
          <cell r="O6292">
            <v>2.6718999999999999</v>
          </cell>
        </row>
        <row r="6293">
          <cell r="B6293">
            <v>74996</v>
          </cell>
          <cell r="C6293" t="str">
            <v>FW MILLET GEVREY 18 75X6</v>
          </cell>
          <cell r="D6293" t="str">
            <v>Gevrey-Chambertin Domaine Francois Millet 2018</v>
          </cell>
          <cell r="E6293" t="str">
            <v>EA</v>
          </cell>
          <cell r="F6293">
            <v>6</v>
          </cell>
          <cell r="G6293" t="str">
            <v>75 cl x 6</v>
          </cell>
          <cell r="H6293" t="str">
            <v>U</v>
          </cell>
          <cell r="I6293" t="str">
            <v>France</v>
          </cell>
          <cell r="J6293" t="str">
            <v>France</v>
          </cell>
          <cell r="K6293" t="str">
            <v>Burgundy</v>
          </cell>
          <cell r="L6293" t="str">
            <v>Still Red</v>
          </cell>
          <cell r="M6293" t="str">
            <v>Fine Wine</v>
          </cell>
          <cell r="N6293">
            <v>39.575600000000001</v>
          </cell>
          <cell r="O6293">
            <v>2.6718999999999999</v>
          </cell>
        </row>
        <row r="6294">
          <cell r="B6294">
            <v>74997</v>
          </cell>
          <cell r="C6294" t="str">
            <v>FW MILLET VOLNAY 1ER 18 75X6</v>
          </cell>
          <cell r="D6294" t="str">
            <v>Volnay 1er Cru Clos des Angles Francois Millet et Fils 2018</v>
          </cell>
          <cell r="E6294" t="str">
            <v>EA</v>
          </cell>
          <cell r="F6294">
            <v>6</v>
          </cell>
          <cell r="G6294" t="str">
            <v>75 cl x 6</v>
          </cell>
          <cell r="H6294" t="str">
            <v>U</v>
          </cell>
          <cell r="I6294" t="str">
            <v>France</v>
          </cell>
          <cell r="J6294" t="str">
            <v>France</v>
          </cell>
          <cell r="K6294" t="str">
            <v>Burgundy</v>
          </cell>
          <cell r="L6294" t="str">
            <v>Still Red</v>
          </cell>
          <cell r="M6294" t="str">
            <v>Fine Wine</v>
          </cell>
          <cell r="N6294">
            <v>53.573</v>
          </cell>
          <cell r="O6294">
            <v>2.6718999999999999</v>
          </cell>
        </row>
        <row r="6295">
          <cell r="B6295">
            <v>74998</v>
          </cell>
          <cell r="C6295" t="str">
            <v>FW MILLET VOLNAY 18 75X6</v>
          </cell>
          <cell r="D6295" t="str">
            <v>Volnay Domaine Francois Millet 2018</v>
          </cell>
          <cell r="E6295" t="str">
            <v>EA</v>
          </cell>
          <cell r="F6295">
            <v>6</v>
          </cell>
          <cell r="G6295" t="str">
            <v>75 cl x 6</v>
          </cell>
          <cell r="H6295" t="str">
            <v>U</v>
          </cell>
          <cell r="I6295" t="str">
            <v>France</v>
          </cell>
          <cell r="J6295" t="str">
            <v>France</v>
          </cell>
          <cell r="K6295" t="str">
            <v>Burgundy</v>
          </cell>
          <cell r="L6295" t="str">
            <v>Still Red</v>
          </cell>
          <cell r="M6295" t="str">
            <v>Fine Wine</v>
          </cell>
          <cell r="N6295">
            <v>31.048500000000001</v>
          </cell>
          <cell r="O6295">
            <v>2.6718999999999999</v>
          </cell>
        </row>
        <row r="6296">
          <cell r="B6296">
            <v>7381619</v>
          </cell>
          <cell r="C6296" t="str">
            <v>ORG ST ROUX PROVENCE 19 75X6</v>
          </cell>
          <cell r="D6296" t="str">
            <v>Chateau Saint Roux Organic Cotes de Provence 2019</v>
          </cell>
          <cell r="E6296" t="str">
            <v>EA</v>
          </cell>
          <cell r="F6296">
            <v>6</v>
          </cell>
          <cell r="G6296" t="str">
            <v>75 cl x 6</v>
          </cell>
          <cell r="H6296" t="str">
            <v>U</v>
          </cell>
          <cell r="I6296" t="str">
            <v>France</v>
          </cell>
          <cell r="J6296" t="str">
            <v>France</v>
          </cell>
          <cell r="K6296" t="str">
            <v>Provence</v>
          </cell>
          <cell r="L6296" t="str">
            <v>Still Rose</v>
          </cell>
          <cell r="M6296" t="str">
            <v>Better</v>
          </cell>
          <cell r="N6296">
            <v>7.1696</v>
          </cell>
          <cell r="O6296">
            <v>2.6718999999999999</v>
          </cell>
        </row>
        <row r="6297">
          <cell r="B6297">
            <v>7381622</v>
          </cell>
          <cell r="C6297" t="str">
            <v>ORG ST ROUX PROVENCE 22 75X6</v>
          </cell>
          <cell r="D6297" t="str">
            <v>Chateau Saint Roux Organic Cotes de Provence 2022</v>
          </cell>
          <cell r="E6297" t="str">
            <v>EA</v>
          </cell>
          <cell r="F6297">
            <v>6</v>
          </cell>
          <cell r="G6297" t="str">
            <v>75 cl x 6</v>
          </cell>
          <cell r="H6297" t="str">
            <v>S</v>
          </cell>
          <cell r="I6297" t="str">
            <v>France</v>
          </cell>
          <cell r="J6297" t="str">
            <v>France</v>
          </cell>
          <cell r="K6297" t="str">
            <v>Provence</v>
          </cell>
          <cell r="L6297" t="str">
            <v>Still Rose</v>
          </cell>
          <cell r="M6297" t="str">
            <v>Better</v>
          </cell>
          <cell r="N6297">
            <v>9.4940999999999995</v>
          </cell>
          <cell r="O6297">
            <v>2.6718999999999999</v>
          </cell>
        </row>
        <row r="6298">
          <cell r="B6298">
            <v>7512119</v>
          </cell>
          <cell r="C6298" t="str">
            <v>ORG ST ROUX PIGEON 19 75X6</v>
          </cell>
          <cell r="D6298" t="str">
            <v>Saint Roux Pigeonnier Organic Cotes de Provence 2019</v>
          </cell>
          <cell r="E6298" t="str">
            <v>EA</v>
          </cell>
          <cell r="F6298">
            <v>6</v>
          </cell>
          <cell r="G6298" t="str">
            <v>75 cl x 6</v>
          </cell>
          <cell r="H6298" t="str">
            <v>U</v>
          </cell>
          <cell r="I6298" t="str">
            <v>France</v>
          </cell>
          <cell r="J6298" t="str">
            <v>France</v>
          </cell>
          <cell r="K6298" t="str">
            <v>Provence</v>
          </cell>
          <cell r="L6298" t="str">
            <v>Still Rose</v>
          </cell>
          <cell r="M6298" t="str">
            <v>Better</v>
          </cell>
          <cell r="N6298">
            <v>5.8051000000000004</v>
          </cell>
          <cell r="O6298">
            <v>2.6718999999999999</v>
          </cell>
        </row>
        <row r="6299">
          <cell r="B6299">
            <v>7512120</v>
          </cell>
          <cell r="C6299" t="str">
            <v>ORG ST ROUX PIGEON 20 75X6</v>
          </cell>
          <cell r="D6299" t="str">
            <v>Saint Roux Pigeonnier Organic Cotes de Provence 2020</v>
          </cell>
          <cell r="E6299" t="str">
            <v>EA</v>
          </cell>
          <cell r="F6299">
            <v>6</v>
          </cell>
          <cell r="G6299" t="str">
            <v>75 cl x 6</v>
          </cell>
          <cell r="H6299" t="str">
            <v>U</v>
          </cell>
          <cell r="I6299" t="str">
            <v>France</v>
          </cell>
          <cell r="J6299" t="str">
            <v>France</v>
          </cell>
          <cell r="K6299" t="str">
            <v>Provence</v>
          </cell>
          <cell r="L6299" t="str">
            <v>Still Rose</v>
          </cell>
          <cell r="M6299" t="str">
            <v>Better</v>
          </cell>
          <cell r="N6299">
            <v>6.1246999999999998</v>
          </cell>
          <cell r="O6299">
            <v>2.6718999999999999</v>
          </cell>
        </row>
        <row r="6300">
          <cell r="B6300">
            <v>7512122</v>
          </cell>
          <cell r="C6300" t="str">
            <v>ORG ST ROUX PIGEON 22 75X6</v>
          </cell>
          <cell r="D6300" t="str">
            <v>Saint Roux Pigeonnier Organic Cotes de Provence 2022</v>
          </cell>
          <cell r="E6300" t="str">
            <v>EA</v>
          </cell>
          <cell r="F6300">
            <v>6</v>
          </cell>
          <cell r="G6300" t="str">
            <v>75 cl x 6</v>
          </cell>
          <cell r="H6300" t="str">
            <v>S</v>
          </cell>
          <cell r="I6300" t="str">
            <v>France</v>
          </cell>
          <cell r="J6300" t="str">
            <v>France</v>
          </cell>
          <cell r="K6300" t="str">
            <v>Provence</v>
          </cell>
          <cell r="L6300" t="str">
            <v>Still Rose</v>
          </cell>
          <cell r="M6300" t="str">
            <v>Better</v>
          </cell>
          <cell r="N6300">
            <v>9.5029000000000003</v>
          </cell>
          <cell r="O6300">
            <v>2.6718999999999999</v>
          </cell>
        </row>
        <row r="6301">
          <cell r="B6301">
            <v>7522019</v>
          </cell>
          <cell r="C6301" t="str">
            <v>ORG ST ROUX FRIP 19 75X6</v>
          </cell>
          <cell r="D6301" t="str">
            <v>Saint Roux Friponne Organic Rose de Pays des Maures 2019</v>
          </cell>
          <cell r="E6301" t="str">
            <v>EA</v>
          </cell>
          <cell r="F6301">
            <v>6</v>
          </cell>
          <cell r="G6301" t="str">
            <v>75 cl x 6</v>
          </cell>
          <cell r="H6301" t="str">
            <v>S</v>
          </cell>
          <cell r="I6301" t="str">
            <v>France</v>
          </cell>
          <cell r="J6301" t="str">
            <v>France</v>
          </cell>
          <cell r="K6301" t="str">
            <v>Provence</v>
          </cell>
          <cell r="L6301" t="str">
            <v>Still Rose</v>
          </cell>
          <cell r="M6301" t="str">
            <v>Better</v>
          </cell>
          <cell r="N6301">
            <v>3.9727000000000001</v>
          </cell>
          <cell r="O6301">
            <v>2.6718999999999999</v>
          </cell>
        </row>
        <row r="6302">
          <cell r="B6302">
            <v>7522020</v>
          </cell>
          <cell r="C6302" t="str">
            <v>ORG ST ROUX FRIP 20 75X6</v>
          </cell>
          <cell r="D6302" t="str">
            <v>Saint Roux Friponne Organic Rose de Pays des Maures 2020</v>
          </cell>
          <cell r="E6302" t="str">
            <v>EA</v>
          </cell>
          <cell r="F6302">
            <v>6</v>
          </cell>
          <cell r="G6302" t="str">
            <v>75 cl x 6</v>
          </cell>
          <cell r="H6302" t="str">
            <v>U</v>
          </cell>
          <cell r="I6302" t="str">
            <v>France</v>
          </cell>
          <cell r="J6302" t="str">
            <v>France</v>
          </cell>
          <cell r="K6302" t="str">
            <v>Provence</v>
          </cell>
          <cell r="L6302" t="str">
            <v>Still Rose</v>
          </cell>
          <cell r="M6302" t="str">
            <v>Better</v>
          </cell>
          <cell r="N6302">
            <v>4.3703000000000003</v>
          </cell>
          <cell r="O6302">
            <v>2.6718999999999999</v>
          </cell>
        </row>
        <row r="6303">
          <cell r="B6303">
            <v>7522022</v>
          </cell>
          <cell r="C6303" t="str">
            <v>ORG ST ROUX FRIP 22 75X6</v>
          </cell>
          <cell r="D6303" t="str">
            <v>Saint Roux Friponne Organic Rose de Pays des Maures 2022</v>
          </cell>
          <cell r="E6303" t="str">
            <v>EA</v>
          </cell>
          <cell r="F6303">
            <v>6</v>
          </cell>
          <cell r="G6303" t="str">
            <v>75 cl x 6</v>
          </cell>
          <cell r="H6303" t="str">
            <v>S</v>
          </cell>
          <cell r="I6303" t="str">
            <v>France</v>
          </cell>
          <cell r="J6303" t="str">
            <v>France</v>
          </cell>
          <cell r="K6303" t="str">
            <v>Provence</v>
          </cell>
          <cell r="L6303" t="str">
            <v>Still Rose</v>
          </cell>
          <cell r="M6303" t="str">
            <v>Better</v>
          </cell>
          <cell r="N6303">
            <v>3.7844000000000002</v>
          </cell>
          <cell r="O6303">
            <v>2.6718999999999999</v>
          </cell>
        </row>
        <row r="6304">
          <cell r="B6304">
            <v>7522023</v>
          </cell>
          <cell r="C6304" t="str">
            <v>ORG ST ROUX FRIP 23 75X6</v>
          </cell>
          <cell r="D6304" t="str">
            <v>Saint Roux Friponne Organic Rose de Pays des Maures 2023</v>
          </cell>
          <cell r="E6304" t="str">
            <v>EA</v>
          </cell>
          <cell r="F6304">
            <v>6</v>
          </cell>
          <cell r="G6304" t="str">
            <v>75 cl x 6</v>
          </cell>
          <cell r="H6304" t="str">
            <v>Z</v>
          </cell>
          <cell r="I6304" t="str">
            <v>France</v>
          </cell>
          <cell r="J6304" t="str">
            <v>France</v>
          </cell>
          <cell r="K6304" t="str">
            <v>Provence</v>
          </cell>
          <cell r="L6304" t="str">
            <v>Still Rose</v>
          </cell>
          <cell r="M6304" t="str">
            <v>Better</v>
          </cell>
          <cell r="N6304">
            <v>3.7844000000000002</v>
          </cell>
          <cell r="O6304">
            <v>2.6718999999999999</v>
          </cell>
        </row>
        <row r="6305">
          <cell r="B6305">
            <v>75389</v>
          </cell>
          <cell r="C6305" t="str">
            <v>ULTIMATE PROV ROUGE 75X6</v>
          </cell>
          <cell r="D6305" t="str">
            <v>Ultimate Provence Cotes de Provence Rouge</v>
          </cell>
          <cell r="E6305" t="str">
            <v>EA</v>
          </cell>
          <cell r="F6305">
            <v>6</v>
          </cell>
          <cell r="G6305" t="str">
            <v>75 cl x 6</v>
          </cell>
          <cell r="H6305" t="str">
            <v>S</v>
          </cell>
          <cell r="I6305" t="str">
            <v>France</v>
          </cell>
          <cell r="J6305" t="str">
            <v>France</v>
          </cell>
          <cell r="K6305" t="str">
            <v>Provence</v>
          </cell>
          <cell r="L6305" t="str">
            <v>Still Red</v>
          </cell>
          <cell r="M6305" t="str">
            <v>Best</v>
          </cell>
          <cell r="N6305">
            <v>7.8361999999999998</v>
          </cell>
          <cell r="O6305">
            <v>2.6718999999999999</v>
          </cell>
        </row>
        <row r="6306">
          <cell r="B6306">
            <v>75390</v>
          </cell>
          <cell r="C6306" t="str">
            <v>ULTIMATE PROV BLANC 75X6</v>
          </cell>
          <cell r="D6306" t="str">
            <v>Ultimate Provence AOP Cotes de Provence Blanc</v>
          </cell>
          <cell r="E6306" t="str">
            <v>EA</v>
          </cell>
          <cell r="F6306">
            <v>6</v>
          </cell>
          <cell r="G6306" t="str">
            <v>75 cl x 6</v>
          </cell>
          <cell r="H6306" t="str">
            <v>S</v>
          </cell>
          <cell r="I6306" t="str">
            <v>France</v>
          </cell>
          <cell r="J6306" t="str">
            <v>France</v>
          </cell>
          <cell r="K6306" t="str">
            <v>Provence</v>
          </cell>
          <cell r="L6306" t="str">
            <v>Still White</v>
          </cell>
          <cell r="M6306" t="str">
            <v>Best</v>
          </cell>
          <cell r="N6306">
            <v>7.8361999999999998</v>
          </cell>
          <cell r="O6306">
            <v>2.6718999999999999</v>
          </cell>
        </row>
        <row r="6307">
          <cell r="B6307">
            <v>4244120</v>
          </cell>
          <cell r="C6307" t="str">
            <v>ULTIMATE PROVENCE 20 75X6</v>
          </cell>
          <cell r="D6307" t="str">
            <v>Ultimate Provence AOP Cotes de Provence 2020 75cl</v>
          </cell>
          <cell r="E6307" t="str">
            <v>EA</v>
          </cell>
          <cell r="F6307">
            <v>6</v>
          </cell>
          <cell r="G6307" t="str">
            <v>75 cl x 6</v>
          </cell>
          <cell r="H6307" t="str">
            <v>U</v>
          </cell>
          <cell r="I6307" t="str">
            <v>France</v>
          </cell>
          <cell r="J6307" t="str">
            <v>France</v>
          </cell>
          <cell r="K6307" t="str">
            <v>Provence</v>
          </cell>
          <cell r="L6307" t="str">
            <v>Still Rose</v>
          </cell>
          <cell r="M6307" t="str">
            <v>Good</v>
          </cell>
          <cell r="N6307">
            <v>7.1641000000000004</v>
          </cell>
          <cell r="O6307">
            <v>2.6718999999999999</v>
          </cell>
        </row>
        <row r="6308">
          <cell r="B6308">
            <v>4244122</v>
          </cell>
          <cell r="C6308" t="str">
            <v>ULTIMATE PROVENCE 22 75X6</v>
          </cell>
          <cell r="D6308" t="str">
            <v>Ultimate Provence AOP Cotes de Provence 2022</v>
          </cell>
          <cell r="E6308" t="str">
            <v>EA</v>
          </cell>
          <cell r="F6308">
            <v>6</v>
          </cell>
          <cell r="G6308" t="str">
            <v>75 cl x 6</v>
          </cell>
          <cell r="H6308" t="str">
            <v>U</v>
          </cell>
          <cell r="I6308" t="str">
            <v>France</v>
          </cell>
          <cell r="J6308" t="str">
            <v>France</v>
          </cell>
          <cell r="K6308" t="str">
            <v>Provence</v>
          </cell>
          <cell r="L6308" t="str">
            <v>Still Rose</v>
          </cell>
          <cell r="M6308" t="str">
            <v>Good</v>
          </cell>
          <cell r="N6308">
            <v>7.8361999999999998</v>
          </cell>
          <cell r="O6308">
            <v>2.6718999999999999</v>
          </cell>
        </row>
        <row r="6309">
          <cell r="B6309">
            <v>4244123</v>
          </cell>
          <cell r="C6309" t="str">
            <v>ULTIMATE PROVENCE 23 75X6</v>
          </cell>
          <cell r="D6309" t="str">
            <v>Ultimate Provence AOP Cotes de Provence 2023</v>
          </cell>
          <cell r="E6309" t="str">
            <v>EA</v>
          </cell>
          <cell r="F6309">
            <v>6</v>
          </cell>
          <cell r="G6309" t="str">
            <v>75 cl x 6</v>
          </cell>
          <cell r="H6309" t="str">
            <v>S</v>
          </cell>
          <cell r="I6309" t="str">
            <v>France</v>
          </cell>
          <cell r="J6309" t="str">
            <v>France</v>
          </cell>
          <cell r="K6309" t="str">
            <v>Provence</v>
          </cell>
          <cell r="L6309" t="str">
            <v>Still Rose</v>
          </cell>
          <cell r="M6309" t="str">
            <v>Good</v>
          </cell>
          <cell r="N6309">
            <v>7.5144000000000002</v>
          </cell>
          <cell r="O6309">
            <v>2.6718999999999999</v>
          </cell>
        </row>
        <row r="6310">
          <cell r="B6310">
            <v>7506419</v>
          </cell>
          <cell r="C6310" t="str">
            <v>ULTIMATE PROVENCE 19 75X6</v>
          </cell>
          <cell r="D6310" t="str">
            <v>Ultimate Provence AOP Cotes de Provence 2019</v>
          </cell>
          <cell r="E6310" t="str">
            <v>EA</v>
          </cell>
          <cell r="F6310">
            <v>6</v>
          </cell>
          <cell r="G6310" t="str">
            <v>75 cl x 6</v>
          </cell>
          <cell r="H6310" t="str">
            <v>S</v>
          </cell>
          <cell r="I6310" t="str">
            <v>France</v>
          </cell>
          <cell r="J6310" t="str">
            <v>France</v>
          </cell>
          <cell r="K6310" t="str">
            <v>Provence</v>
          </cell>
          <cell r="L6310" t="str">
            <v>Still Rose</v>
          </cell>
          <cell r="M6310" t="str">
            <v>Good</v>
          </cell>
          <cell r="N6310">
            <v>7.4040999999999997</v>
          </cell>
          <cell r="O6310">
            <v>2.6718999999999999</v>
          </cell>
        </row>
        <row r="6311">
          <cell r="B6311">
            <v>44199</v>
          </cell>
          <cell r="C6311" t="str">
            <v>ULTIMATE PROV ROSE 22 37.5X12</v>
          </cell>
          <cell r="D6311" t="str">
            <v>ULTIMATE PROVENCE 22</v>
          </cell>
          <cell r="E6311" t="str">
            <v>EA</v>
          </cell>
          <cell r="F6311">
            <v>12</v>
          </cell>
          <cell r="G6311" t="str">
            <v>37.5 cl x 12</v>
          </cell>
          <cell r="H6311" t="str">
            <v>U</v>
          </cell>
          <cell r="I6311" t="str">
            <v>France</v>
          </cell>
          <cell r="J6311" t="str">
            <v>France</v>
          </cell>
          <cell r="K6311" t="str">
            <v>France</v>
          </cell>
          <cell r="L6311" t="str">
            <v>Still Rose</v>
          </cell>
          <cell r="M6311" t="str">
            <v>Better</v>
          </cell>
          <cell r="N6311">
            <v>2.5099</v>
          </cell>
          <cell r="O6311">
            <v>1.3359000000000001</v>
          </cell>
        </row>
        <row r="6312">
          <cell r="B6312">
            <v>46012</v>
          </cell>
          <cell r="C6312" t="str">
            <v>ULTIMATE PROV ROSE 23 37.5x12</v>
          </cell>
          <cell r="D6312" t="str">
            <v>ULTIMATE PROVENCE 23</v>
          </cell>
          <cell r="E6312" t="str">
            <v>EA</v>
          </cell>
          <cell r="F6312">
            <v>12</v>
          </cell>
          <cell r="G6312" t="str">
            <v>37.5 cl x 12</v>
          </cell>
          <cell r="H6312" t="str">
            <v>S</v>
          </cell>
          <cell r="I6312" t="str">
            <v>France</v>
          </cell>
          <cell r="J6312" t="str">
            <v>France</v>
          </cell>
          <cell r="K6312" t="str">
            <v>France</v>
          </cell>
          <cell r="L6312" t="str">
            <v>Still Rose</v>
          </cell>
          <cell r="M6312" t="str">
            <v>Better</v>
          </cell>
          <cell r="N6312">
            <v>2.5099</v>
          </cell>
          <cell r="O6312">
            <v>1.3359000000000001</v>
          </cell>
        </row>
        <row r="6313">
          <cell r="B6313">
            <v>7512019</v>
          </cell>
          <cell r="C6313" t="str">
            <v>ULTIMATE PROVENCE 19 6LX1</v>
          </cell>
          <cell r="D6313" t="str">
            <v>Ultimate Provence AOP Cotes de Provence 2019</v>
          </cell>
          <cell r="E6313" t="str">
            <v>CS</v>
          </cell>
          <cell r="F6313">
            <v>1</v>
          </cell>
          <cell r="G6313" t="str">
            <v>6 lt x 1</v>
          </cell>
          <cell r="H6313" t="str">
            <v>U</v>
          </cell>
          <cell r="I6313" t="str">
            <v>France</v>
          </cell>
          <cell r="J6313" t="str">
            <v>France</v>
          </cell>
          <cell r="K6313" t="str">
            <v>Provence</v>
          </cell>
          <cell r="L6313" t="str">
            <v>Still Rose</v>
          </cell>
          <cell r="M6313" t="str">
            <v>Best</v>
          </cell>
          <cell r="N6313">
            <v>128.26859999999999</v>
          </cell>
          <cell r="O6313">
            <v>21.375</v>
          </cell>
        </row>
        <row r="6314">
          <cell r="B6314">
            <v>7512020</v>
          </cell>
          <cell r="C6314" t="str">
            <v>ULTIMATE PROVENCE 20 6LX1</v>
          </cell>
          <cell r="D6314" t="str">
            <v>Ultimate Provence AOP Cotes de Provence 2020</v>
          </cell>
          <cell r="E6314" t="str">
            <v>CS</v>
          </cell>
          <cell r="F6314">
            <v>1</v>
          </cell>
          <cell r="G6314" t="str">
            <v>6 lt x 1</v>
          </cell>
          <cell r="H6314" t="str">
            <v>U</v>
          </cell>
          <cell r="I6314" t="str">
            <v>France</v>
          </cell>
          <cell r="J6314" t="str">
            <v>France</v>
          </cell>
          <cell r="K6314" t="str">
            <v>Provence</v>
          </cell>
          <cell r="L6314" t="str">
            <v>Still Rose</v>
          </cell>
          <cell r="M6314" t="str">
            <v>Best</v>
          </cell>
          <cell r="N6314">
            <v>138.08510000000001</v>
          </cell>
          <cell r="O6314">
            <v>21.375</v>
          </cell>
        </row>
        <row r="6315">
          <cell r="B6315">
            <v>7512021</v>
          </cell>
          <cell r="C6315" t="str">
            <v>ULTIMATE PROVENCE 21 6LX1</v>
          </cell>
          <cell r="D6315" t="str">
            <v>Ultimate Provence AOP Cotes de Provence 2021</v>
          </cell>
          <cell r="E6315" t="str">
            <v>CS</v>
          </cell>
          <cell r="F6315">
            <v>1</v>
          </cell>
          <cell r="G6315" t="str">
            <v>6 lt x 1</v>
          </cell>
          <cell r="H6315" t="str">
            <v>U</v>
          </cell>
          <cell r="I6315" t="str">
            <v>France</v>
          </cell>
          <cell r="J6315" t="str">
            <v>France</v>
          </cell>
          <cell r="K6315" t="str">
            <v>Provence</v>
          </cell>
          <cell r="L6315" t="str">
            <v>Still Rose</v>
          </cell>
          <cell r="M6315" t="str">
            <v>Best</v>
          </cell>
          <cell r="N6315">
            <v>138.08510000000001</v>
          </cell>
          <cell r="O6315">
            <v>21.375</v>
          </cell>
        </row>
        <row r="6316">
          <cell r="B6316">
            <v>7512022</v>
          </cell>
          <cell r="C6316" t="str">
            <v>ULTIMATE PROVENCE 22 6LX1</v>
          </cell>
          <cell r="D6316" t="str">
            <v>Ultimate Provence AOP Cotes de Provence 2022</v>
          </cell>
          <cell r="E6316" t="str">
            <v>CS</v>
          </cell>
          <cell r="F6316">
            <v>1</v>
          </cell>
          <cell r="G6316" t="str">
            <v>6 lt x 1</v>
          </cell>
          <cell r="H6316" t="str">
            <v>S</v>
          </cell>
          <cell r="I6316" t="str">
            <v>France</v>
          </cell>
          <cell r="J6316" t="str">
            <v>France</v>
          </cell>
          <cell r="K6316" t="str">
            <v>Provence</v>
          </cell>
          <cell r="L6316" t="str">
            <v>Still Rose</v>
          </cell>
          <cell r="M6316" t="str">
            <v>Best</v>
          </cell>
          <cell r="N6316">
            <v>138.24969999999999</v>
          </cell>
          <cell r="O6316">
            <v>21.375</v>
          </cell>
        </row>
        <row r="6317">
          <cell r="B6317">
            <v>7506620</v>
          </cell>
          <cell r="C6317" t="str">
            <v>ULTIMATE PROVENCE 20 1.5LX6</v>
          </cell>
          <cell r="D6317" t="str">
            <v>Ultimate Provence AOP Cotes de Provence 2020 1.5ltr</v>
          </cell>
          <cell r="E6317" t="str">
            <v>EA</v>
          </cell>
          <cell r="F6317">
            <v>6</v>
          </cell>
          <cell r="G6317" t="str">
            <v>150cl x 6</v>
          </cell>
          <cell r="H6317" t="str">
            <v>U</v>
          </cell>
          <cell r="I6317" t="str">
            <v>France</v>
          </cell>
          <cell r="J6317" t="str">
            <v>France</v>
          </cell>
          <cell r="K6317" t="str">
            <v>Provence</v>
          </cell>
          <cell r="L6317" t="str">
            <v>Still Rose</v>
          </cell>
          <cell r="M6317" t="str">
            <v>Best</v>
          </cell>
          <cell r="N6317">
            <v>15.867599999999999</v>
          </cell>
          <cell r="O6317">
            <v>5.3437999999999999</v>
          </cell>
        </row>
        <row r="6318">
          <cell r="B6318">
            <v>7506622</v>
          </cell>
          <cell r="C6318" t="str">
            <v>ULTIMATE PROVENCE 22 1.5LX6</v>
          </cell>
          <cell r="D6318" t="str">
            <v>Ultimate Provence AOP Cotes de Provence 2022</v>
          </cell>
          <cell r="E6318" t="str">
            <v>EA</v>
          </cell>
          <cell r="F6318">
            <v>6</v>
          </cell>
          <cell r="G6318" t="str">
            <v>150cl x 6</v>
          </cell>
          <cell r="H6318" t="str">
            <v>S</v>
          </cell>
          <cell r="I6318" t="str">
            <v>France</v>
          </cell>
          <cell r="J6318" t="str">
            <v>France</v>
          </cell>
          <cell r="K6318" t="str">
            <v>Provence</v>
          </cell>
          <cell r="L6318" t="str">
            <v>Still Rose</v>
          </cell>
          <cell r="M6318" t="str">
            <v>Best</v>
          </cell>
          <cell r="N6318">
            <v>15.895</v>
          </cell>
          <cell r="O6318">
            <v>5.3437999999999999</v>
          </cell>
        </row>
        <row r="6319">
          <cell r="B6319">
            <v>7506519</v>
          </cell>
          <cell r="C6319" t="str">
            <v>ULTIMATE PROVENCE 19 3LX1</v>
          </cell>
          <cell r="D6319" t="str">
            <v>Ultimate Provence AOP Cotes de Provence 2019</v>
          </cell>
          <cell r="E6319" t="str">
            <v>CS</v>
          </cell>
          <cell r="F6319">
            <v>1</v>
          </cell>
          <cell r="G6319" t="str">
            <v>300cl x 1</v>
          </cell>
          <cell r="H6319" t="str">
            <v>U</v>
          </cell>
          <cell r="I6319" t="str">
            <v>France</v>
          </cell>
          <cell r="J6319" t="str">
            <v>France</v>
          </cell>
          <cell r="K6319" t="str">
            <v>Provence</v>
          </cell>
          <cell r="L6319" t="str">
            <v>Still Rose</v>
          </cell>
          <cell r="M6319" t="str">
            <v>Best</v>
          </cell>
          <cell r="N6319">
            <v>42.234999999999999</v>
          </cell>
          <cell r="O6319">
            <v>10.6875</v>
          </cell>
        </row>
        <row r="6320">
          <cell r="B6320">
            <v>7506520</v>
          </cell>
          <cell r="C6320" t="str">
            <v>ULTIMATE PROVENCE 20 3LX1</v>
          </cell>
          <cell r="D6320" t="str">
            <v>Ultimate Provence AOP Cotes de Provence 2020 3ltr</v>
          </cell>
          <cell r="E6320" t="str">
            <v>CS</v>
          </cell>
          <cell r="F6320">
            <v>1</v>
          </cell>
          <cell r="G6320" t="str">
            <v>300cl x 1</v>
          </cell>
          <cell r="H6320" t="str">
            <v>U</v>
          </cell>
          <cell r="I6320" t="str">
            <v>France</v>
          </cell>
          <cell r="J6320" t="str">
            <v>France</v>
          </cell>
          <cell r="K6320" t="str">
            <v>Provence</v>
          </cell>
          <cell r="L6320" t="str">
            <v>Still Rose</v>
          </cell>
          <cell r="M6320" t="str">
            <v>Best</v>
          </cell>
          <cell r="N6320">
            <v>47.017600000000002</v>
          </cell>
          <cell r="O6320">
            <v>10.6875</v>
          </cell>
        </row>
        <row r="6321">
          <cell r="B6321">
            <v>7506522</v>
          </cell>
          <cell r="C6321" t="str">
            <v>ULTIMATE PROVENCE 22 3LX1</v>
          </cell>
          <cell r="D6321" t="str">
            <v>Ultimate Provence AOP Cotes de Provence 2022</v>
          </cell>
          <cell r="E6321" t="str">
            <v>CS</v>
          </cell>
          <cell r="F6321">
            <v>1</v>
          </cell>
          <cell r="G6321" t="str">
            <v>300cl x 1</v>
          </cell>
          <cell r="H6321" t="str">
            <v>S</v>
          </cell>
          <cell r="I6321" t="str">
            <v>France</v>
          </cell>
          <cell r="J6321" t="str">
            <v>France</v>
          </cell>
          <cell r="K6321" t="str">
            <v>Provence</v>
          </cell>
          <cell r="L6321" t="str">
            <v>Still Rose</v>
          </cell>
          <cell r="M6321" t="str">
            <v>Best</v>
          </cell>
          <cell r="N6321">
            <v>47.182200000000002</v>
          </cell>
          <cell r="O6321">
            <v>10.6875</v>
          </cell>
        </row>
        <row r="6322">
          <cell r="B6322">
            <v>43020</v>
          </cell>
          <cell r="C6322" t="str">
            <v>POMMARD ROSSIGNOL 19 75X12</v>
          </cell>
          <cell r="D6322" t="str">
            <v>Pommard Domaine Nicolas Rossignol 2019</v>
          </cell>
          <cell r="E6322" t="str">
            <v>EA</v>
          </cell>
          <cell r="F6322">
            <v>12</v>
          </cell>
          <cell r="G6322" t="str">
            <v>75 cl x 12</v>
          </cell>
          <cell r="H6322" t="str">
            <v>U</v>
          </cell>
          <cell r="I6322" t="str">
            <v>France</v>
          </cell>
          <cell r="J6322" t="str">
            <v>France</v>
          </cell>
          <cell r="K6322" t="str">
            <v>Burgundy</v>
          </cell>
          <cell r="L6322" t="str">
            <v>Still Red</v>
          </cell>
          <cell r="M6322" t="str">
            <v>Fine Wine</v>
          </cell>
          <cell r="N6322">
            <v>26.881399999999999</v>
          </cell>
          <cell r="O6322">
            <v>2.6718999999999999</v>
          </cell>
        </row>
        <row r="6323">
          <cell r="B6323">
            <v>44286</v>
          </cell>
          <cell r="C6323" t="str">
            <v>FW VOLNAY 1R ANGL ROSS19 75x12</v>
          </cell>
          <cell r="D6323" t="str">
            <v>Volnay 1er Cru Clos des Angles Domaine Nicolas Rossignol 2019</v>
          </cell>
          <cell r="E6323" t="str">
            <v>EA</v>
          </cell>
          <cell r="F6323">
            <v>12</v>
          </cell>
          <cell r="G6323" t="str">
            <v>75 cl x 12</v>
          </cell>
          <cell r="H6323" t="str">
            <v>U</v>
          </cell>
          <cell r="I6323" t="str">
            <v>France</v>
          </cell>
          <cell r="J6323" t="str">
            <v>France</v>
          </cell>
          <cell r="K6323" t="str">
            <v>Burgundy</v>
          </cell>
          <cell r="L6323" t="str">
            <v>Still Red</v>
          </cell>
          <cell r="M6323" t="str">
            <v>Fine Wine</v>
          </cell>
          <cell r="N6323">
            <v>40.039299999999997</v>
          </cell>
          <cell r="O6323">
            <v>2.6718999999999999</v>
          </cell>
        </row>
        <row r="6324">
          <cell r="B6324">
            <v>73774</v>
          </cell>
          <cell r="C6324" t="str">
            <v>BOURGOGNE ROSSIGNOL 17 75x12</v>
          </cell>
          <cell r="D6324" t="str">
            <v>Bourgogne Pinot Noir Domaine Nicolas Rossignol 2017</v>
          </cell>
          <cell r="E6324" t="str">
            <v>EA</v>
          </cell>
          <cell r="F6324">
            <v>12</v>
          </cell>
          <cell r="G6324" t="str">
            <v>75 cl x 12</v>
          </cell>
          <cell r="H6324" t="str">
            <v>U</v>
          </cell>
          <cell r="I6324" t="str">
            <v>France</v>
          </cell>
          <cell r="J6324" t="str">
            <v>France</v>
          </cell>
          <cell r="K6324" t="str">
            <v>Burgundy</v>
          </cell>
          <cell r="L6324" t="str">
            <v>Still Red</v>
          </cell>
          <cell r="M6324" t="str">
            <v>Best</v>
          </cell>
          <cell r="N6324">
            <v>14.6007</v>
          </cell>
          <cell r="O6324">
            <v>2.6718999999999999</v>
          </cell>
        </row>
        <row r="6325">
          <cell r="B6325">
            <v>73775</v>
          </cell>
          <cell r="C6325" t="str">
            <v>FW POMMARD ROSSIGNOL 17 75X12</v>
          </cell>
          <cell r="D6325" t="str">
            <v>Pommard Domaine Nicolas Rossignol 2017</v>
          </cell>
          <cell r="E6325" t="str">
            <v>EA</v>
          </cell>
          <cell r="F6325">
            <v>12</v>
          </cell>
          <cell r="G6325" t="str">
            <v>75 cl x 12</v>
          </cell>
          <cell r="H6325" t="str">
            <v>U</v>
          </cell>
          <cell r="I6325" t="str">
            <v>France</v>
          </cell>
          <cell r="J6325" t="str">
            <v>France</v>
          </cell>
          <cell r="K6325" t="str">
            <v>Burgundy</v>
          </cell>
          <cell r="L6325" t="str">
            <v>Still Red</v>
          </cell>
          <cell r="M6325" t="str">
            <v>Fine Wine</v>
          </cell>
          <cell r="N6325">
            <v>22.475999999999999</v>
          </cell>
          <cell r="O6325">
            <v>2.6718999999999999</v>
          </cell>
        </row>
        <row r="6326">
          <cell r="B6326">
            <v>73776</v>
          </cell>
          <cell r="C6326" t="str">
            <v>FW VOLNAY ROSSIGNOL 17 75x12</v>
          </cell>
          <cell r="D6326" t="str">
            <v>Volnay Domaine Nicolas Rossignol 2017</v>
          </cell>
          <cell r="E6326" t="str">
            <v>EA</v>
          </cell>
          <cell r="F6326">
            <v>12</v>
          </cell>
          <cell r="G6326" t="str">
            <v>75 cl x 12</v>
          </cell>
          <cell r="H6326" t="str">
            <v>U</v>
          </cell>
          <cell r="I6326" t="str">
            <v>France</v>
          </cell>
          <cell r="J6326" t="str">
            <v>France</v>
          </cell>
          <cell r="K6326" t="str">
            <v>Burgundy</v>
          </cell>
          <cell r="L6326" t="str">
            <v>Still Red</v>
          </cell>
          <cell r="M6326" t="str">
            <v>Fine Wine</v>
          </cell>
          <cell r="N6326">
            <v>28.6358</v>
          </cell>
          <cell r="O6326">
            <v>2.6718999999999999</v>
          </cell>
        </row>
        <row r="6327">
          <cell r="B6327">
            <v>73970</v>
          </cell>
          <cell r="C6327" t="str">
            <v>FW BEAUNE 1R MOUCH ROS17 75X12</v>
          </cell>
          <cell r="D6327" t="str">
            <v>Beaune 1er Cru Clos des Mouches Domaine Nicolas Rossignol 2017</v>
          </cell>
          <cell r="E6327" t="str">
            <v>EA</v>
          </cell>
          <cell r="F6327">
            <v>12</v>
          </cell>
          <cell r="G6327" t="str">
            <v>75 cl x 12</v>
          </cell>
          <cell r="H6327" t="str">
            <v>U</v>
          </cell>
          <cell r="I6327" t="str">
            <v>France</v>
          </cell>
          <cell r="J6327" t="str">
            <v>France</v>
          </cell>
          <cell r="K6327" t="str">
            <v>Burgundy</v>
          </cell>
          <cell r="L6327" t="str">
            <v>Still Red</v>
          </cell>
          <cell r="M6327" t="str">
            <v>Fine Wine</v>
          </cell>
          <cell r="N6327">
            <v>48.811300000000003</v>
          </cell>
          <cell r="O6327">
            <v>2.6718999999999999</v>
          </cell>
        </row>
        <row r="6328">
          <cell r="B6328">
            <v>42158</v>
          </cell>
          <cell r="C6328" t="str">
            <v>VIN DU CAN FIZZ 20X12</v>
          </cell>
          <cell r="D6328" t="str">
            <v>Vin du Can Fizz</v>
          </cell>
          <cell r="E6328" t="str">
            <v>CS</v>
          </cell>
          <cell r="F6328">
            <v>1</v>
          </cell>
          <cell r="G6328" t="str">
            <v>20 cl x 12</v>
          </cell>
          <cell r="H6328" t="str">
            <v>U</v>
          </cell>
          <cell r="I6328" t="str">
            <v>Slovenia</v>
          </cell>
          <cell r="J6328" t="str">
            <v>Slovenia</v>
          </cell>
          <cell r="K6328" t="str">
            <v>Slovenia</v>
          </cell>
          <cell r="L6328" t="str">
            <v>Sparkling White</v>
          </cell>
          <cell r="M6328" t="str">
            <v>Good</v>
          </cell>
          <cell r="N6328">
            <v>7.6710000000000003</v>
          </cell>
          <cell r="O6328">
            <v>8.5500000000000007</v>
          </cell>
        </row>
        <row r="6329">
          <cell r="B6329">
            <v>41370</v>
          </cell>
          <cell r="C6329" t="str">
            <v>VIN DU CAN ZIN ROSE 187X12</v>
          </cell>
          <cell r="D6329" t="str">
            <v>Vin du Can Zinfandel Rose</v>
          </cell>
          <cell r="E6329" t="str">
            <v>CS</v>
          </cell>
          <cell r="F6329">
            <v>1</v>
          </cell>
          <cell r="G6329" t="str">
            <v>18.75cl x 12</v>
          </cell>
          <cell r="H6329" t="str">
            <v>U</v>
          </cell>
          <cell r="I6329" t="str">
            <v>United States</v>
          </cell>
          <cell r="J6329" t="str">
            <v>Argentina</v>
          </cell>
          <cell r="K6329" t="str">
            <v>Mendoza</v>
          </cell>
          <cell r="L6329" t="str">
            <v>Still Rose</v>
          </cell>
          <cell r="M6329" t="str">
            <v>Good</v>
          </cell>
          <cell r="N6329">
            <v>7.1138000000000003</v>
          </cell>
          <cell r="O6329">
            <v>7.0349000000000004</v>
          </cell>
        </row>
        <row r="6330">
          <cell r="B6330">
            <v>28180</v>
          </cell>
          <cell r="C6330" t="str">
            <v>EILEEN HARDY CHARDORNNAY 75X6</v>
          </cell>
          <cell r="D6330" t="str">
            <v>Eileen Hardy Chardonnay, Tasmania-Yarra Valley</v>
          </cell>
          <cell r="E6330" t="str">
            <v>EA</v>
          </cell>
          <cell r="F6330">
            <v>6</v>
          </cell>
          <cell r="G6330" t="str">
            <v>75 cl x 6</v>
          </cell>
          <cell r="H6330" t="str">
            <v>U</v>
          </cell>
          <cell r="I6330" t="str">
            <v>Australia</v>
          </cell>
          <cell r="J6330" t="str">
            <v>Australia</v>
          </cell>
          <cell r="K6330" t="str">
            <v>Australia</v>
          </cell>
          <cell r="L6330" t="str">
            <v>Still White</v>
          </cell>
          <cell r="M6330" t="str">
            <v>Best</v>
          </cell>
          <cell r="N6330">
            <v>14.2249</v>
          </cell>
          <cell r="O6330">
            <v>2.6718999999999999</v>
          </cell>
        </row>
        <row r="6331">
          <cell r="B6331">
            <v>14700</v>
          </cell>
          <cell r="C6331" t="str">
            <v>FC DUKE OF CLARENCE RICH 75x6</v>
          </cell>
          <cell r="D6331" t="str">
            <v>Blandy’s Duke of Clarence, Full Rich Madeira</v>
          </cell>
          <cell r="E6331" t="str">
            <v>EA</v>
          </cell>
          <cell r="F6331">
            <v>6</v>
          </cell>
          <cell r="G6331" t="str">
            <v>75 cl x 6</v>
          </cell>
          <cell r="H6331" t="str">
            <v>S</v>
          </cell>
          <cell r="I6331" t="str">
            <v>Portugal</v>
          </cell>
          <cell r="J6331" t="str">
            <v>Portugal</v>
          </cell>
          <cell r="K6331" t="str">
            <v>Madeira</v>
          </cell>
          <cell r="M6331" t="str">
            <v>Good</v>
          </cell>
          <cell r="N6331">
            <v>5.4633000000000003</v>
          </cell>
          <cell r="O6331">
            <v>4.0613000000000001</v>
          </cell>
        </row>
        <row r="6332">
          <cell r="B6332">
            <v>42380</v>
          </cell>
          <cell r="C6332" t="str">
            <v>DOM PICQ CHABLIS 20 75x12</v>
          </cell>
          <cell r="D6332" t="str">
            <v>Chablis Domaine Gilbert Picq et Fils 2020</v>
          </cell>
          <cell r="E6332" t="str">
            <v>EA</v>
          </cell>
          <cell r="F6332">
            <v>12</v>
          </cell>
          <cell r="G6332" t="str">
            <v>75 cl x 12</v>
          </cell>
          <cell r="H6332" t="str">
            <v>S</v>
          </cell>
          <cell r="I6332" t="str">
            <v>France</v>
          </cell>
          <cell r="J6332" t="str">
            <v>France</v>
          </cell>
          <cell r="K6332" t="str">
            <v>Burgundy</v>
          </cell>
          <cell r="M6332" t="str">
            <v>Wine of Distinction</v>
          </cell>
          <cell r="N6332">
            <v>7.6013999999999999</v>
          </cell>
          <cell r="O6332">
            <v>2.6718999999999999</v>
          </cell>
        </row>
        <row r="6333">
          <cell r="B6333">
            <v>42381</v>
          </cell>
          <cell r="C6333" t="str">
            <v>PICQ CHABLIS VOSGROS 20 75x12</v>
          </cell>
          <cell r="D6333" t="str">
            <v>Chablis 1er Cru Vosgros Domaine Gilbert Picq et Fils 2020</v>
          </cell>
          <cell r="E6333" t="str">
            <v>EA</v>
          </cell>
          <cell r="F6333">
            <v>12</v>
          </cell>
          <cell r="G6333" t="str">
            <v>75 cl x 12</v>
          </cell>
          <cell r="H6333" t="str">
            <v>S</v>
          </cell>
          <cell r="I6333" t="str">
            <v>France</v>
          </cell>
          <cell r="J6333" t="str">
            <v>France</v>
          </cell>
          <cell r="K6333" t="str">
            <v>Burgundy</v>
          </cell>
          <cell r="L6333" t="str">
            <v>Still White</v>
          </cell>
          <cell r="M6333" t="str">
            <v>Best</v>
          </cell>
          <cell r="N6333">
            <v>12.2338</v>
          </cell>
          <cell r="O6333">
            <v>2.6718999999999999</v>
          </cell>
        </row>
        <row r="6334">
          <cell r="B6334">
            <v>74444</v>
          </cell>
          <cell r="C6334" t="str">
            <v>DOM PICQ CHABLIS 18 75x12</v>
          </cell>
          <cell r="D6334" t="str">
            <v>Chablis Domaine Gilbert Picq et Fils 2018</v>
          </cell>
          <cell r="E6334" t="str">
            <v>EA</v>
          </cell>
          <cell r="F6334">
            <v>12</v>
          </cell>
          <cell r="G6334" t="str">
            <v>75 cl x 12</v>
          </cell>
          <cell r="H6334" t="str">
            <v>U</v>
          </cell>
          <cell r="I6334" t="str">
            <v>France</v>
          </cell>
          <cell r="J6334" t="str">
            <v>France</v>
          </cell>
          <cell r="K6334" t="str">
            <v>Burgundy</v>
          </cell>
          <cell r="M6334" t="str">
            <v>Wine of Distinction</v>
          </cell>
          <cell r="N6334">
            <v>7.2426000000000004</v>
          </cell>
          <cell r="O6334">
            <v>2.6718999999999999</v>
          </cell>
        </row>
        <row r="6335">
          <cell r="B6335">
            <v>74445</v>
          </cell>
          <cell r="C6335" t="str">
            <v>PICQ CHABLIS VOSGROS 18 75x12</v>
          </cell>
          <cell r="D6335" t="str">
            <v>Chablis 1er Cru Vosgros Domaine Gilbert Picq et Fils 2018</v>
          </cell>
          <cell r="E6335" t="str">
            <v>EA</v>
          </cell>
          <cell r="F6335">
            <v>12</v>
          </cell>
          <cell r="G6335" t="str">
            <v>75 cl x 12</v>
          </cell>
          <cell r="H6335" t="str">
            <v>U</v>
          </cell>
          <cell r="I6335" t="str">
            <v>France</v>
          </cell>
          <cell r="J6335" t="str">
            <v>France</v>
          </cell>
          <cell r="K6335" t="str">
            <v>Burgundy</v>
          </cell>
          <cell r="L6335" t="str">
            <v>Still White</v>
          </cell>
          <cell r="M6335" t="str">
            <v>Best</v>
          </cell>
          <cell r="N6335">
            <v>11.9064</v>
          </cell>
          <cell r="O6335">
            <v>2.6718999999999999</v>
          </cell>
        </row>
        <row r="6336">
          <cell r="B6336">
            <v>75408</v>
          </cell>
          <cell r="C6336" t="str">
            <v>DOM PICQ CHABLIS 19 75x12</v>
          </cell>
          <cell r="D6336" t="str">
            <v>Chablis Domaine Gilbert Picq et Fils 2019</v>
          </cell>
          <cell r="E6336" t="str">
            <v>EA</v>
          </cell>
          <cell r="F6336">
            <v>12</v>
          </cell>
          <cell r="G6336" t="str">
            <v>75 cl x 12</v>
          </cell>
          <cell r="H6336" t="str">
            <v>U</v>
          </cell>
          <cell r="I6336" t="str">
            <v>France</v>
          </cell>
          <cell r="J6336" t="str">
            <v>France</v>
          </cell>
          <cell r="K6336" t="str">
            <v>Burgundy</v>
          </cell>
          <cell r="M6336" t="str">
            <v>Wine of Distinction</v>
          </cell>
          <cell r="N6336">
            <v>7.0064000000000002</v>
          </cell>
          <cell r="O6336">
            <v>2.6718999999999999</v>
          </cell>
        </row>
        <row r="6337">
          <cell r="B6337">
            <v>75409</v>
          </cell>
          <cell r="C6337" t="str">
            <v>PICQ CHABLIS VOSGROS 19 75x12</v>
          </cell>
          <cell r="D6337" t="str">
            <v>Chablis 1er Cru Vosgros Domaine Gilbert Picq et Fils 2019</v>
          </cell>
          <cell r="E6337" t="str">
            <v>EA</v>
          </cell>
          <cell r="F6337">
            <v>12</v>
          </cell>
          <cell r="G6337" t="str">
            <v>75 cl x 12</v>
          </cell>
          <cell r="H6337" t="str">
            <v>U</v>
          </cell>
          <cell r="I6337" t="str">
            <v>France</v>
          </cell>
          <cell r="J6337" t="str">
            <v>France</v>
          </cell>
          <cell r="K6337" t="str">
            <v>Burgundy</v>
          </cell>
          <cell r="L6337" t="str">
            <v>Still White</v>
          </cell>
          <cell r="M6337" t="str">
            <v>Best</v>
          </cell>
          <cell r="N6337">
            <v>11.5113</v>
          </cell>
          <cell r="O6337">
            <v>2.6718999999999999</v>
          </cell>
        </row>
        <row r="6338">
          <cell r="B6338">
            <v>76220</v>
          </cell>
          <cell r="C6338" t="str">
            <v>PICQ CHABLIS VAUDECORSE 18 75x</v>
          </cell>
          <cell r="D6338" t="str">
            <v>Chablis En Vaudecorse Domaine Gilbert Picq et Fils 2018</v>
          </cell>
          <cell r="E6338" t="str">
            <v>EA</v>
          </cell>
          <cell r="F6338">
            <v>12</v>
          </cell>
          <cell r="G6338" t="str">
            <v>75 cl x 12</v>
          </cell>
          <cell r="H6338" t="str">
            <v>U</v>
          </cell>
          <cell r="I6338" t="str">
            <v>France</v>
          </cell>
          <cell r="J6338" t="str">
            <v>France</v>
          </cell>
          <cell r="K6338" t="str">
            <v>Burgundy</v>
          </cell>
          <cell r="M6338" t="str">
            <v>Wine of Distinction</v>
          </cell>
          <cell r="N6338">
            <v>8.2963000000000005</v>
          </cell>
          <cell r="O6338">
            <v>2.6718999999999999</v>
          </cell>
        </row>
        <row r="6339">
          <cell r="B6339">
            <v>25085</v>
          </cell>
          <cell r="C6339" t="str">
            <v>SALENTEIN PRIMUS MALBEC 75X6</v>
          </cell>
          <cell r="D6339" t="str">
            <v>Salentein Primus Malbec, Uco Valley, Mendoza</v>
          </cell>
          <cell r="E6339" t="str">
            <v>EA</v>
          </cell>
          <cell r="F6339">
            <v>6</v>
          </cell>
          <cell r="G6339" t="str">
            <v>75 cl x 6</v>
          </cell>
          <cell r="H6339" t="str">
            <v>S</v>
          </cell>
          <cell r="I6339" t="str">
            <v>Argentina</v>
          </cell>
          <cell r="J6339" t="str">
            <v>Argentina</v>
          </cell>
          <cell r="K6339" t="str">
            <v>Mendoza</v>
          </cell>
          <cell r="L6339" t="str">
            <v>Still Red</v>
          </cell>
          <cell r="M6339" t="str">
            <v>Best</v>
          </cell>
          <cell r="N6339">
            <v>18.2224</v>
          </cell>
          <cell r="O6339">
            <v>3.3130999999999999</v>
          </cell>
        </row>
        <row r="6340">
          <cell r="B6340">
            <v>26107</v>
          </cell>
          <cell r="C6340" t="str">
            <v>ORG MARIS COMBES GRENACHE 75X6</v>
          </cell>
          <cell r="D6340" t="str">
            <v>Chateau Maris Las Combes Grenache</v>
          </cell>
          <cell r="E6340" t="str">
            <v>EA</v>
          </cell>
          <cell r="F6340">
            <v>6</v>
          </cell>
          <cell r="G6340" t="str">
            <v>75 cl x 6</v>
          </cell>
          <cell r="H6340" t="str">
            <v>U</v>
          </cell>
          <cell r="I6340" t="str">
            <v>France</v>
          </cell>
          <cell r="J6340" t="str">
            <v>France</v>
          </cell>
          <cell r="K6340" t="str">
            <v>Languedoc-Roussillon</v>
          </cell>
          <cell r="L6340" t="str">
            <v>Still Red</v>
          </cell>
          <cell r="M6340" t="str">
            <v>Better</v>
          </cell>
          <cell r="N6340">
            <v>7.0872999999999999</v>
          </cell>
          <cell r="O6340">
            <v>2.6718999999999999</v>
          </cell>
        </row>
        <row r="6341">
          <cell r="B6341">
            <v>37734</v>
          </cell>
          <cell r="C6341" t="str">
            <v>ORG LA TOUGE MARIS 75X6</v>
          </cell>
          <cell r="D6341" t="str">
            <v>Minervois Cru la Liviniere La Touge Syrah Grenache Organic, Chateau Maris</v>
          </cell>
          <cell r="E6341" t="str">
            <v>EA</v>
          </cell>
          <cell r="F6341">
            <v>6</v>
          </cell>
          <cell r="G6341" t="str">
            <v>75 cl x 6</v>
          </cell>
          <cell r="H6341" t="str">
            <v>U</v>
          </cell>
          <cell r="I6341" t="str">
            <v>France</v>
          </cell>
          <cell r="J6341" t="str">
            <v>France</v>
          </cell>
          <cell r="K6341" t="str">
            <v>Languedoc-Roussillon</v>
          </cell>
          <cell r="L6341" t="str">
            <v>Still Red</v>
          </cell>
          <cell r="M6341" t="str">
            <v>Better</v>
          </cell>
          <cell r="N6341">
            <v>8.5626999999999995</v>
          </cell>
          <cell r="O6341">
            <v>2.6718999999999999</v>
          </cell>
        </row>
        <row r="6342">
          <cell r="B6342">
            <v>39621</v>
          </cell>
          <cell r="C6342" t="str">
            <v>ORG MARIS NO SULFUR ZULU 75X6</v>
          </cell>
          <cell r="D6342" t="str">
            <v>Maris Organic Zulu Rouge, No Added Sulphites, Vin de France</v>
          </cell>
          <cell r="E6342" t="str">
            <v>EA</v>
          </cell>
          <cell r="F6342">
            <v>6</v>
          </cell>
          <cell r="G6342" t="str">
            <v>75 cl x 6</v>
          </cell>
          <cell r="H6342" t="str">
            <v>U</v>
          </cell>
          <cell r="I6342" t="str">
            <v>France</v>
          </cell>
          <cell r="J6342" t="str">
            <v>France</v>
          </cell>
          <cell r="K6342" t="str">
            <v>Languedoc-Roussillon</v>
          </cell>
          <cell r="L6342" t="str">
            <v>Still Red</v>
          </cell>
          <cell r="M6342" t="str">
            <v>Good</v>
          </cell>
          <cell r="N6342">
            <v>3.6017000000000001</v>
          </cell>
          <cell r="O6342">
            <v>2.6718999999999999</v>
          </cell>
        </row>
        <row r="6343">
          <cell r="B6343">
            <v>43496</v>
          </cell>
          <cell r="C6343" t="str">
            <v>ORG MARIS MERLOT-SYRAH 75X6</v>
          </cell>
          <cell r="D6343" t="str">
            <v>Maris Organic Merlot-Syrah , Pays d'Oc</v>
          </cell>
          <cell r="E6343" t="str">
            <v>EA</v>
          </cell>
          <cell r="F6343">
            <v>6</v>
          </cell>
          <cell r="G6343" t="str">
            <v>75 cl x 6</v>
          </cell>
          <cell r="H6343" t="str">
            <v>U</v>
          </cell>
          <cell r="I6343" t="str">
            <v>France</v>
          </cell>
          <cell r="J6343" t="str">
            <v>France</v>
          </cell>
          <cell r="K6343" t="str">
            <v>Languedoc-Roussillon</v>
          </cell>
          <cell r="M6343" t="str">
            <v>Good</v>
          </cell>
          <cell r="N6343">
            <v>3.7844000000000002</v>
          </cell>
          <cell r="O6343">
            <v>2.6718999999999999</v>
          </cell>
        </row>
        <row r="6344">
          <cell r="B6344">
            <v>29118</v>
          </cell>
          <cell r="C6344" t="str">
            <v>ORG PIAN DI SITO FIANO 50X6</v>
          </cell>
          <cell r="D6344" t="str">
            <v>San Salvatore Pian di Stio Fiano, Organic, Paestum</v>
          </cell>
          <cell r="E6344" t="str">
            <v>EA</v>
          </cell>
          <cell r="F6344">
            <v>6</v>
          </cell>
          <cell r="G6344" t="str">
            <v>50 cl x 6</v>
          </cell>
          <cell r="H6344" t="str">
            <v>U</v>
          </cell>
          <cell r="I6344" t="str">
            <v>Italy</v>
          </cell>
          <cell r="J6344" t="str">
            <v>Italy</v>
          </cell>
          <cell r="K6344" t="str">
            <v>Campania</v>
          </cell>
          <cell r="L6344" t="str">
            <v>Still White</v>
          </cell>
          <cell r="M6344" t="str">
            <v>Best</v>
          </cell>
          <cell r="N6344">
            <v>8.7843999999999998</v>
          </cell>
          <cell r="O6344">
            <v>1.7813000000000001</v>
          </cell>
        </row>
        <row r="6345">
          <cell r="B6345">
            <v>29363</v>
          </cell>
          <cell r="C6345" t="str">
            <v>SHIRAUME UMESHU (PLUM) 50X6</v>
          </cell>
          <cell r="D6345" t="str">
            <v>Akashi Tai Shiraume Umeshu</v>
          </cell>
          <cell r="E6345" t="str">
            <v>EA</v>
          </cell>
          <cell r="F6345">
            <v>6</v>
          </cell>
          <cell r="G6345" t="str">
            <v>50 cl x 6</v>
          </cell>
          <cell r="H6345" t="str">
            <v>S</v>
          </cell>
          <cell r="I6345" t="str">
            <v>Japan</v>
          </cell>
          <cell r="J6345" t="str">
            <v>Japan</v>
          </cell>
          <cell r="K6345" t="str">
            <v>Japan</v>
          </cell>
          <cell r="M6345" t="str">
            <v>Sake</v>
          </cell>
          <cell r="N6345">
            <v>11.919600000000001</v>
          </cell>
          <cell r="O6345">
            <v>1.7813000000000001</v>
          </cell>
        </row>
        <row r="6346">
          <cell r="B6346">
            <v>31590</v>
          </cell>
          <cell r="C6346" t="str">
            <v>DOISY-DAENE SAUTERNES 37.5X24</v>
          </cell>
          <cell r="D6346" t="str">
            <v>Château Doisy Daëne, Sauternes</v>
          </cell>
          <cell r="E6346" t="str">
            <v>EA</v>
          </cell>
          <cell r="F6346">
            <v>24</v>
          </cell>
          <cell r="G6346" t="str">
            <v>37.5 cl x 24</v>
          </cell>
          <cell r="H6346" t="str">
            <v>U</v>
          </cell>
          <cell r="I6346" t="str">
            <v>France</v>
          </cell>
          <cell r="J6346" t="str">
            <v>France</v>
          </cell>
          <cell r="K6346" t="str">
            <v>Bordeaux</v>
          </cell>
          <cell r="L6346" t="str">
            <v>Still White</v>
          </cell>
          <cell r="M6346" t="str">
            <v>Best</v>
          </cell>
          <cell r="N6346">
            <v>11.8056</v>
          </cell>
          <cell r="O6346">
            <v>1.3359000000000001</v>
          </cell>
        </row>
        <row r="6347">
          <cell r="B6347">
            <v>31591</v>
          </cell>
          <cell r="C6347" t="str">
            <v>FW DOISY-DAENE BAR GC 13 75X12</v>
          </cell>
          <cell r="D6347" t="str">
            <v>Château Doisy Daëne, Barsac</v>
          </cell>
          <cell r="E6347" t="str">
            <v>EA</v>
          </cell>
          <cell r="F6347">
            <v>12</v>
          </cell>
          <cell r="G6347" t="str">
            <v>75 cl x 12</v>
          </cell>
          <cell r="H6347" t="str">
            <v>U</v>
          </cell>
          <cell r="I6347" t="str">
            <v>France</v>
          </cell>
          <cell r="J6347" t="str">
            <v>France</v>
          </cell>
          <cell r="K6347" t="str">
            <v>Bordeaux</v>
          </cell>
          <cell r="L6347" t="str">
            <v>Still White</v>
          </cell>
          <cell r="M6347" t="str">
            <v>Fine Wine</v>
          </cell>
          <cell r="N6347">
            <v>22.829599999999999</v>
          </cell>
          <cell r="O6347">
            <v>2.6718999999999999</v>
          </cell>
        </row>
        <row r="6348">
          <cell r="B6348">
            <v>39302</v>
          </cell>
          <cell r="C6348" t="str">
            <v>DOISY-DAENE SAUTERNES 37.5X12</v>
          </cell>
          <cell r="D6348" t="str">
            <v>Château Doisy Daëne Sauternes</v>
          </cell>
          <cell r="E6348" t="str">
            <v>EA</v>
          </cell>
          <cell r="F6348">
            <v>12</v>
          </cell>
          <cell r="G6348" t="str">
            <v>37.5 cl x 12</v>
          </cell>
          <cell r="H6348" t="str">
            <v>U</v>
          </cell>
          <cell r="I6348" t="str">
            <v>France</v>
          </cell>
          <cell r="J6348" t="str">
            <v>France</v>
          </cell>
          <cell r="K6348" t="str">
            <v>Bordeaux</v>
          </cell>
          <cell r="L6348" t="str">
            <v>Still White</v>
          </cell>
          <cell r="M6348" t="str">
            <v>Best</v>
          </cell>
          <cell r="N6348">
            <v>11.8832</v>
          </cell>
          <cell r="O6348">
            <v>1.3359000000000001</v>
          </cell>
        </row>
        <row r="6349">
          <cell r="B6349">
            <v>45062</v>
          </cell>
          <cell r="C6349" t="str">
            <v>IMPERATIVO PROSECCO 10.5% 75X6</v>
          </cell>
          <cell r="D6349" t="str">
            <v>Imperativo Prosecco Extra Dry 10.5%</v>
          </cell>
          <cell r="E6349" t="str">
            <v>EA</v>
          </cell>
          <cell r="F6349">
            <v>6</v>
          </cell>
          <cell r="G6349" t="str">
            <v>75 cl x 6</v>
          </cell>
          <cell r="H6349" t="str">
            <v>S</v>
          </cell>
          <cell r="I6349" t="str">
            <v>Italy</v>
          </cell>
          <cell r="J6349" t="str">
            <v>Italy</v>
          </cell>
          <cell r="K6349" t="str">
            <v>Prosecco</v>
          </cell>
          <cell r="L6349" t="str">
            <v>Sparkling White</v>
          </cell>
          <cell r="M6349" t="str">
            <v>Price Fighter</v>
          </cell>
          <cell r="N6349">
            <v>2.8205</v>
          </cell>
          <cell r="O6349">
            <v>2.2444000000000002</v>
          </cell>
        </row>
        <row r="6350">
          <cell r="B6350">
            <v>38490</v>
          </cell>
          <cell r="C6350" t="str">
            <v>CHACRA BARDA PINOT NOIR 75X12</v>
          </cell>
          <cell r="D6350" t="str">
            <v>Bodegas Chacra Barda Pinot Noir, Patagonia (Gaucho)</v>
          </cell>
          <cell r="E6350" t="str">
            <v>EA</v>
          </cell>
          <cell r="F6350">
            <v>12</v>
          </cell>
          <cell r="G6350" t="str">
            <v>75 cl x 12</v>
          </cell>
          <cell r="H6350" t="str">
            <v>U</v>
          </cell>
          <cell r="I6350" t="str">
            <v>Argentina</v>
          </cell>
          <cell r="J6350" t="str">
            <v>Argentina</v>
          </cell>
          <cell r="K6350" t="str">
            <v>Patagonia</v>
          </cell>
          <cell r="L6350" t="str">
            <v>Still Red</v>
          </cell>
          <cell r="M6350" t="str">
            <v>Best</v>
          </cell>
          <cell r="N6350">
            <v>12.064500000000001</v>
          </cell>
          <cell r="O6350">
            <v>2.6718999999999999</v>
          </cell>
        </row>
        <row r="6351">
          <cell r="B6351">
            <v>38492</v>
          </cell>
          <cell r="C6351" t="str">
            <v>CHACRA MAINQUE CHARD 75X6</v>
          </cell>
          <cell r="D6351" t="str">
            <v>Bodegas Chacra Mainque Chardonnay, Patagonia (Gaucho)</v>
          </cell>
          <cell r="E6351" t="str">
            <v>EA</v>
          </cell>
          <cell r="F6351">
            <v>6</v>
          </cell>
          <cell r="G6351" t="str">
            <v>75 cl x 6</v>
          </cell>
          <cell r="H6351" t="str">
            <v>U</v>
          </cell>
          <cell r="I6351" t="str">
            <v>Argentina</v>
          </cell>
          <cell r="J6351" t="str">
            <v>Argentina</v>
          </cell>
          <cell r="K6351" t="str">
            <v>Patagonia</v>
          </cell>
          <cell r="L6351" t="str">
            <v>Still White</v>
          </cell>
          <cell r="M6351" t="str">
            <v>Best</v>
          </cell>
          <cell r="N6351">
            <v>21.314499999999999</v>
          </cell>
          <cell r="O6351">
            <v>2.6718999999999999</v>
          </cell>
        </row>
        <row r="6352">
          <cell r="B6352">
            <v>32549</v>
          </cell>
          <cell r="C6352" t="str">
            <v>RESONANCE PINOT NOIR 75X6</v>
          </cell>
          <cell r="D6352" t="str">
            <v>Résonance Vineyard Pinot Noir, Yamhill-Carlton, Oregon</v>
          </cell>
          <cell r="E6352" t="str">
            <v>EA</v>
          </cell>
          <cell r="F6352">
            <v>6</v>
          </cell>
          <cell r="G6352" t="str">
            <v>75 cl x 6</v>
          </cell>
          <cell r="H6352" t="str">
            <v>S</v>
          </cell>
          <cell r="I6352" t="str">
            <v>United States</v>
          </cell>
          <cell r="J6352" t="str">
            <v>USA</v>
          </cell>
          <cell r="K6352" t="str">
            <v>Oregon</v>
          </cell>
          <cell r="L6352" t="str">
            <v>Still Red</v>
          </cell>
          <cell r="M6352" t="str">
            <v>Best</v>
          </cell>
          <cell r="N6352">
            <v>27.214400000000001</v>
          </cell>
          <cell r="O6352">
            <v>2.6718999999999999</v>
          </cell>
        </row>
        <row r="6353">
          <cell r="B6353">
            <v>40862</v>
          </cell>
          <cell r="C6353" t="str">
            <v>RESONANCE CHARDONNAY 75X6</v>
          </cell>
          <cell r="D6353" t="str">
            <v>Résonance Decouverte Vineyard Chardonnay, Oregon</v>
          </cell>
          <cell r="E6353" t="str">
            <v>EA</v>
          </cell>
          <cell r="F6353">
            <v>6</v>
          </cell>
          <cell r="G6353" t="str">
            <v>75 cl x 6</v>
          </cell>
          <cell r="H6353" t="str">
            <v>S</v>
          </cell>
          <cell r="I6353" t="str">
            <v>United States</v>
          </cell>
          <cell r="J6353" t="str">
            <v>USA</v>
          </cell>
          <cell r="K6353" t="str">
            <v>Oregon</v>
          </cell>
          <cell r="L6353" t="str">
            <v>Still White</v>
          </cell>
          <cell r="M6353" t="str">
            <v>Best</v>
          </cell>
          <cell r="N6353">
            <v>23.7744</v>
          </cell>
          <cell r="O6353">
            <v>2.6718999999999999</v>
          </cell>
        </row>
        <row r="6354">
          <cell r="B6354">
            <v>33827</v>
          </cell>
          <cell r="C6354" t="str">
            <v>VISTALBA CORTE A 75X6</v>
          </cell>
          <cell r="D6354" t="str">
            <v>Vistalba Corte A, Luján de Cuyo, Mendoza</v>
          </cell>
          <cell r="E6354" t="str">
            <v>EA</v>
          </cell>
          <cell r="F6354">
            <v>6</v>
          </cell>
          <cell r="G6354" t="str">
            <v>75 cl x 6</v>
          </cell>
          <cell r="H6354" t="str">
            <v>U</v>
          </cell>
          <cell r="I6354" t="str">
            <v>Argentina</v>
          </cell>
          <cell r="J6354" t="str">
            <v>Argentina</v>
          </cell>
          <cell r="K6354" t="str">
            <v>Mendoza</v>
          </cell>
          <cell r="L6354" t="str">
            <v>Still Red</v>
          </cell>
          <cell r="M6354" t="str">
            <v>Best</v>
          </cell>
          <cell r="N6354">
            <v>16.3124</v>
          </cell>
          <cell r="O6354">
            <v>2.6718999999999999</v>
          </cell>
        </row>
        <row r="6355">
          <cell r="B6355">
            <v>33828</v>
          </cell>
          <cell r="C6355" t="str">
            <v>FC VISTALBA CORTE B 75X6</v>
          </cell>
          <cell r="D6355" t="str">
            <v>Vistalba Corte B, Luján de Cuyo, Mendoza</v>
          </cell>
          <cell r="E6355" t="str">
            <v>EA</v>
          </cell>
          <cell r="F6355">
            <v>6</v>
          </cell>
          <cell r="G6355" t="str">
            <v>75 cl x 6</v>
          </cell>
          <cell r="H6355" t="str">
            <v>U</v>
          </cell>
          <cell r="I6355" t="str">
            <v>Argentina</v>
          </cell>
          <cell r="J6355" t="str">
            <v>Argentina</v>
          </cell>
          <cell r="K6355" t="str">
            <v>Mendoza</v>
          </cell>
          <cell r="L6355" t="str">
            <v>Still Red</v>
          </cell>
          <cell r="M6355" t="str">
            <v>Better</v>
          </cell>
          <cell r="N6355">
            <v>7.1593999999999998</v>
          </cell>
          <cell r="O6355">
            <v>3.2063000000000001</v>
          </cell>
        </row>
        <row r="6356">
          <cell r="B6356">
            <v>33829</v>
          </cell>
          <cell r="C6356" t="str">
            <v>FC VISTALBA CORTE C 75X6</v>
          </cell>
          <cell r="D6356" t="str">
            <v>Vistalba Corte C, Luján de Cuyo, Mendoza</v>
          </cell>
          <cell r="E6356" t="str">
            <v>EA</v>
          </cell>
          <cell r="F6356">
            <v>6</v>
          </cell>
          <cell r="G6356" t="str">
            <v>75 cl x 6</v>
          </cell>
          <cell r="H6356" t="str">
            <v>U</v>
          </cell>
          <cell r="I6356" t="str">
            <v>Argentina</v>
          </cell>
          <cell r="J6356" t="str">
            <v>Argentina</v>
          </cell>
          <cell r="K6356" t="str">
            <v>Mendoza</v>
          </cell>
          <cell r="L6356" t="str">
            <v>Still Red</v>
          </cell>
          <cell r="M6356" t="str">
            <v>Better</v>
          </cell>
          <cell r="N6356">
            <v>4.1060999999999996</v>
          </cell>
          <cell r="O6356">
            <v>2.6718999999999999</v>
          </cell>
        </row>
        <row r="6357">
          <cell r="B6357">
            <v>35036</v>
          </cell>
          <cell r="C6357" t="str">
            <v>ORG BEYER EUIGESHEI GEW 75X12</v>
          </cell>
          <cell r="D6357" t="str">
            <v>Gewürztraminer Alsace Eguisheim Organic, Emile Beyer</v>
          </cell>
          <cell r="E6357" t="str">
            <v>EA</v>
          </cell>
          <cell r="F6357">
            <v>12</v>
          </cell>
          <cell r="G6357" t="str">
            <v>75 cl x 12</v>
          </cell>
          <cell r="H6357" t="str">
            <v>U</v>
          </cell>
          <cell r="I6357" t="str">
            <v>France</v>
          </cell>
          <cell r="J6357" t="str">
            <v>France</v>
          </cell>
          <cell r="K6357" t="str">
            <v>Alsace</v>
          </cell>
          <cell r="L6357" t="str">
            <v>Still White</v>
          </cell>
          <cell r="M6357" t="str">
            <v>Better</v>
          </cell>
          <cell r="N6357">
            <v>8.4603999999999999</v>
          </cell>
          <cell r="O6357">
            <v>2.6718999999999999</v>
          </cell>
        </row>
        <row r="6358">
          <cell r="B6358">
            <v>70496</v>
          </cell>
          <cell r="C6358" t="str">
            <v>SPINIFEX LOLA 20 75X12</v>
          </cell>
          <cell r="D6358" t="str">
            <v>Spinifex Lola White, Barossa Valley,</v>
          </cell>
          <cell r="E6358" t="str">
            <v>EA</v>
          </cell>
          <cell r="F6358">
            <v>12</v>
          </cell>
          <cell r="G6358" t="str">
            <v>75 cl x 12</v>
          </cell>
          <cell r="H6358" t="str">
            <v>U</v>
          </cell>
          <cell r="I6358" t="str">
            <v>Australia</v>
          </cell>
          <cell r="J6358" t="str">
            <v>Australia</v>
          </cell>
          <cell r="K6358" t="str">
            <v>South Australia</v>
          </cell>
          <cell r="L6358" t="str">
            <v>Still Red</v>
          </cell>
          <cell r="M6358" t="str">
            <v>Better</v>
          </cell>
          <cell r="N6358">
            <v>5.4592000000000001</v>
          </cell>
          <cell r="O6358">
            <v>2.6718999999999999</v>
          </cell>
        </row>
        <row r="6359">
          <cell r="B6359">
            <v>73374</v>
          </cell>
          <cell r="C6359" t="str">
            <v>SPINIFEX SYRAH 18 75X12</v>
          </cell>
          <cell r="D6359" t="str">
            <v>Spinifex Syrah, Barossa, 2018</v>
          </cell>
          <cell r="E6359" t="str">
            <v>EA</v>
          </cell>
          <cell r="F6359">
            <v>12</v>
          </cell>
          <cell r="G6359" t="str">
            <v>75 cl x 12</v>
          </cell>
          <cell r="H6359" t="str">
            <v>U</v>
          </cell>
          <cell r="I6359" t="str">
            <v>Australia</v>
          </cell>
          <cell r="J6359" t="str">
            <v>Australia</v>
          </cell>
          <cell r="K6359" t="str">
            <v>South Australia</v>
          </cell>
          <cell r="L6359" t="str">
            <v>Still Red</v>
          </cell>
          <cell r="M6359" t="str">
            <v>Good</v>
          </cell>
          <cell r="N6359">
            <v>6.8371000000000004</v>
          </cell>
          <cell r="O6359">
            <v>2.6718999999999999</v>
          </cell>
        </row>
        <row r="6360">
          <cell r="B6360">
            <v>75214</v>
          </cell>
          <cell r="C6360" t="str">
            <v>SPINIFEX SYRAH 75X12</v>
          </cell>
          <cell r="D6360" t="str">
            <v>Spinifex Syrah</v>
          </cell>
          <cell r="E6360" t="str">
            <v>EA</v>
          </cell>
          <cell r="F6360">
            <v>12</v>
          </cell>
          <cell r="G6360" t="str">
            <v>75 cl x 12</v>
          </cell>
          <cell r="H6360" t="str">
            <v>U</v>
          </cell>
          <cell r="I6360" t="str">
            <v>Australia</v>
          </cell>
          <cell r="J6360" t="str">
            <v>Australia</v>
          </cell>
          <cell r="K6360" t="str">
            <v>South Australia</v>
          </cell>
          <cell r="L6360" t="str">
            <v>Still Red</v>
          </cell>
          <cell r="M6360" t="str">
            <v>Good</v>
          </cell>
          <cell r="N6360">
            <v>6.6170999999999998</v>
          </cell>
          <cell r="O6360">
            <v>2.6718999999999999</v>
          </cell>
        </row>
        <row r="6361">
          <cell r="B6361">
            <v>75938</v>
          </cell>
          <cell r="C6361" t="str">
            <v>SPINIFEX PAPILLON 75X12</v>
          </cell>
          <cell r="D6361" t="str">
            <v>Spinifex Papillon Red</v>
          </cell>
          <cell r="E6361" t="str">
            <v>EA</v>
          </cell>
          <cell r="F6361">
            <v>12</v>
          </cell>
          <cell r="G6361" t="str">
            <v>75 cl x 12</v>
          </cell>
          <cell r="H6361" t="str">
            <v>S</v>
          </cell>
          <cell r="I6361" t="str">
            <v>Australia</v>
          </cell>
          <cell r="J6361" t="str">
            <v>Australia</v>
          </cell>
          <cell r="K6361" t="str">
            <v>South Australia</v>
          </cell>
          <cell r="L6361" t="str">
            <v>Still Red</v>
          </cell>
          <cell r="M6361" t="str">
            <v>Good</v>
          </cell>
          <cell r="N6361">
            <v>5.8379000000000003</v>
          </cell>
          <cell r="O6361">
            <v>2.6718999999999999</v>
          </cell>
        </row>
        <row r="6362">
          <cell r="B6362">
            <v>37561</v>
          </cell>
          <cell r="C6362" t="str">
            <v>ORG CHATEAU ESCALETTE 75X12</v>
          </cell>
          <cell r="D6362" t="str">
            <v>Château Escalette Organic, Côtes de Bourg</v>
          </cell>
          <cell r="E6362" t="str">
            <v>EA</v>
          </cell>
          <cell r="F6362">
            <v>12</v>
          </cell>
          <cell r="G6362" t="str">
            <v>75 cl x 12</v>
          </cell>
          <cell r="H6362" t="str">
            <v>S</v>
          </cell>
          <cell r="I6362" t="str">
            <v>France</v>
          </cell>
          <cell r="J6362" t="str">
            <v>France</v>
          </cell>
          <cell r="K6362" t="str">
            <v>Bordeaux</v>
          </cell>
          <cell r="L6362" t="str">
            <v>Still Red</v>
          </cell>
          <cell r="M6362" t="str">
            <v>Good</v>
          </cell>
          <cell r="N6362">
            <v>4.1182999999999996</v>
          </cell>
          <cell r="O6362">
            <v>2.6718999999999999</v>
          </cell>
        </row>
        <row r="6363">
          <cell r="B6363">
            <v>22061</v>
          </cell>
          <cell r="C6363" t="str">
            <v>SOLERA 1847 OLOROSO DULCE 75x6</v>
          </cell>
          <cell r="D6363" t="str">
            <v>Gonzalez Byass Solera 1847, Oloroso Dulce</v>
          </cell>
          <cell r="E6363" t="str">
            <v>EA</v>
          </cell>
          <cell r="F6363">
            <v>6</v>
          </cell>
          <cell r="G6363" t="str">
            <v>75 cl x 6</v>
          </cell>
          <cell r="H6363" t="str">
            <v>S</v>
          </cell>
          <cell r="I6363" t="str">
            <v>Spain</v>
          </cell>
          <cell r="J6363" t="str">
            <v>Spain</v>
          </cell>
          <cell r="K6363" t="str">
            <v>Andalucía</v>
          </cell>
          <cell r="M6363" t="str">
            <v>Better</v>
          </cell>
          <cell r="N6363">
            <v>6.6890999999999998</v>
          </cell>
          <cell r="O6363">
            <v>3.8475000000000001</v>
          </cell>
        </row>
        <row r="6364">
          <cell r="B6364">
            <v>22067</v>
          </cell>
          <cell r="C6364" t="str">
            <v>NECTAR PEDRO XIMENEZ DULC 75x6</v>
          </cell>
          <cell r="D6364" t="str">
            <v>Gonzalez Byass Nectar, Pedro Ximénez Dulce</v>
          </cell>
          <cell r="E6364" t="str">
            <v>EA</v>
          </cell>
          <cell r="F6364">
            <v>6</v>
          </cell>
          <cell r="G6364" t="str">
            <v>75 cl x 6</v>
          </cell>
          <cell r="H6364" t="str">
            <v>S</v>
          </cell>
          <cell r="I6364" t="str">
            <v>Spain</v>
          </cell>
          <cell r="J6364" t="str">
            <v>Spain</v>
          </cell>
          <cell r="K6364" t="str">
            <v>Andalucía</v>
          </cell>
          <cell r="M6364" t="str">
            <v>Better</v>
          </cell>
          <cell r="N6364">
            <v>6.9757999999999996</v>
          </cell>
          <cell r="O6364">
            <v>3.2063000000000001</v>
          </cell>
        </row>
        <row r="6365">
          <cell r="B6365">
            <v>22069</v>
          </cell>
          <cell r="C6365" t="str">
            <v>VINA AB AMONTILLADO SECO 75x6</v>
          </cell>
          <cell r="D6365" t="str">
            <v>Gonzalez Byass Viña AB, Amontillado Seco</v>
          </cell>
          <cell r="E6365" t="str">
            <v>EA</v>
          </cell>
          <cell r="F6365">
            <v>6</v>
          </cell>
          <cell r="G6365" t="str">
            <v>75 cl x 6</v>
          </cell>
          <cell r="H6365" t="str">
            <v>S</v>
          </cell>
          <cell r="I6365" t="str">
            <v>Spain</v>
          </cell>
          <cell r="J6365" t="str">
            <v>Spain</v>
          </cell>
          <cell r="K6365" t="str">
            <v>Andalucía</v>
          </cell>
          <cell r="M6365" t="str">
            <v>Best</v>
          </cell>
          <cell r="N6365">
            <v>7.0240999999999998</v>
          </cell>
          <cell r="O6365">
            <v>3.5268999999999999</v>
          </cell>
        </row>
        <row r="6366">
          <cell r="B6366">
            <v>37635</v>
          </cell>
          <cell r="C6366" t="str">
            <v>ALFONSO OLOROSO SECO 75X6</v>
          </cell>
          <cell r="D6366" t="str">
            <v>Gonzalez Byass Viña Alfonso, Oloroso Seco</v>
          </cell>
          <cell r="E6366" t="str">
            <v>EA</v>
          </cell>
          <cell r="F6366">
            <v>6</v>
          </cell>
          <cell r="G6366" t="str">
            <v>75 cl x 6</v>
          </cell>
          <cell r="H6366" t="str">
            <v>S</v>
          </cell>
          <cell r="I6366" t="str">
            <v>Spain</v>
          </cell>
          <cell r="J6366" t="str">
            <v>Spain</v>
          </cell>
          <cell r="K6366" t="str">
            <v>Andalucía</v>
          </cell>
          <cell r="L6366" t="str">
            <v>Still White</v>
          </cell>
          <cell r="M6366" t="str">
            <v>Best</v>
          </cell>
          <cell r="N6366">
            <v>7.0957999999999997</v>
          </cell>
          <cell r="O6366">
            <v>3.8475000000000001</v>
          </cell>
        </row>
        <row r="6367">
          <cell r="B6367">
            <v>37605</v>
          </cell>
          <cell r="C6367" t="str">
            <v>MIONETTO LUXURY 75X6</v>
          </cell>
          <cell r="D6367" t="str">
            <v>Mionetto Luxury Extra Dry Prosecco</v>
          </cell>
          <cell r="E6367" t="str">
            <v>EA</v>
          </cell>
          <cell r="F6367">
            <v>6</v>
          </cell>
          <cell r="G6367" t="str">
            <v>75 cl x 6</v>
          </cell>
          <cell r="H6367" t="str">
            <v>U</v>
          </cell>
          <cell r="I6367" t="str">
            <v>Italy</v>
          </cell>
          <cell r="J6367" t="str">
            <v>Italy</v>
          </cell>
          <cell r="K6367" t="str">
            <v>Prosecco</v>
          </cell>
          <cell r="L6367" t="str">
            <v>Sparkling White</v>
          </cell>
          <cell r="M6367" t="str">
            <v>Good</v>
          </cell>
          <cell r="N6367">
            <v>4.0884999999999998</v>
          </cell>
          <cell r="O6367">
            <v>2.3513000000000002</v>
          </cell>
        </row>
        <row r="6368">
          <cell r="B6368">
            <v>37648</v>
          </cell>
          <cell r="C6368" t="str">
            <v>MIONETTO LUXURY DOCG 75X6</v>
          </cell>
          <cell r="D6368" t="str">
            <v>Mionetto Luxury Valdobbiadene DOCG Prosecco</v>
          </cell>
          <cell r="E6368" t="str">
            <v>EA</v>
          </cell>
          <cell r="F6368">
            <v>6</v>
          </cell>
          <cell r="G6368" t="str">
            <v>75 cl x 6</v>
          </cell>
          <cell r="H6368" t="str">
            <v>U</v>
          </cell>
          <cell r="I6368" t="str">
            <v>Italy</v>
          </cell>
          <cell r="J6368" t="str">
            <v>Italy</v>
          </cell>
          <cell r="K6368" t="str">
            <v>Prosecco</v>
          </cell>
          <cell r="L6368" t="str">
            <v>Sparkling White</v>
          </cell>
          <cell r="M6368" t="str">
            <v>Good</v>
          </cell>
          <cell r="N6368">
            <v>4.8205</v>
          </cell>
          <cell r="O6368">
            <v>2.3513000000000002</v>
          </cell>
        </row>
        <row r="6369">
          <cell r="B6369">
            <v>35781</v>
          </cell>
          <cell r="C6369" t="str">
            <v>SEREMOS MALBEC ROSE 75X12</v>
          </cell>
          <cell r="D6369" t="str">
            <v>Finca Las Moras Seremos Malbec Rosé, San Juan</v>
          </cell>
          <cell r="E6369" t="str">
            <v>EA</v>
          </cell>
          <cell r="F6369">
            <v>12</v>
          </cell>
          <cell r="G6369" t="str">
            <v>75 cl x 12</v>
          </cell>
          <cell r="H6369" t="str">
            <v>U</v>
          </cell>
          <cell r="I6369" t="str">
            <v>Argentina</v>
          </cell>
          <cell r="J6369" t="str">
            <v>Argentina</v>
          </cell>
          <cell r="K6369" t="str">
            <v>San Juan</v>
          </cell>
          <cell r="L6369" t="str">
            <v>Still Rose</v>
          </cell>
          <cell r="M6369" t="str">
            <v>Price Fighter</v>
          </cell>
          <cell r="N6369">
            <v>2.0655000000000001</v>
          </cell>
          <cell r="O6369">
            <v>2.6718999999999999</v>
          </cell>
        </row>
        <row r="6370">
          <cell r="B6370">
            <v>35782</v>
          </cell>
          <cell r="C6370" t="str">
            <v>SEREMOS MALBEC SYRAH 75X12</v>
          </cell>
          <cell r="D6370" t="str">
            <v>Finca Las Moras Seremos Malbec Syrah, San Juan</v>
          </cell>
          <cell r="E6370" t="str">
            <v>EA</v>
          </cell>
          <cell r="F6370">
            <v>12</v>
          </cell>
          <cell r="G6370" t="str">
            <v>75 cl x 12</v>
          </cell>
          <cell r="H6370" t="str">
            <v>U</v>
          </cell>
          <cell r="I6370" t="str">
            <v>Argentina</v>
          </cell>
          <cell r="J6370" t="str">
            <v>Argentina</v>
          </cell>
          <cell r="K6370" t="str">
            <v>San Juan</v>
          </cell>
          <cell r="L6370" t="str">
            <v>Still Red</v>
          </cell>
          <cell r="M6370" t="str">
            <v>Price Fighter</v>
          </cell>
          <cell r="N6370">
            <v>2.0655000000000001</v>
          </cell>
          <cell r="O6370">
            <v>2.6718999999999999</v>
          </cell>
        </row>
        <row r="6371">
          <cell r="B6371">
            <v>35783</v>
          </cell>
          <cell r="C6371" t="str">
            <v>FC SEREMOS MALBEC 75X12</v>
          </cell>
          <cell r="D6371" t="str">
            <v>Finca Las Moras Seremos Malbec, San Juan</v>
          </cell>
          <cell r="E6371" t="str">
            <v>EA</v>
          </cell>
          <cell r="F6371">
            <v>12</v>
          </cell>
          <cell r="G6371" t="str">
            <v>75 cl x 12</v>
          </cell>
          <cell r="H6371" t="str">
            <v>U</v>
          </cell>
          <cell r="I6371" t="str">
            <v>Argentina</v>
          </cell>
          <cell r="J6371" t="str">
            <v>Argentina</v>
          </cell>
          <cell r="K6371" t="str">
            <v>San Juan</v>
          </cell>
          <cell r="L6371" t="str">
            <v>Still Red</v>
          </cell>
          <cell r="M6371" t="str">
            <v>Price Fighter</v>
          </cell>
          <cell r="N6371">
            <v>2.0655000000000001</v>
          </cell>
          <cell r="O6371">
            <v>2.6718999999999999</v>
          </cell>
        </row>
        <row r="6372">
          <cell r="B6372">
            <v>35784</v>
          </cell>
          <cell r="C6372" t="str">
            <v>SEREMOS TORRONTES 75X12</v>
          </cell>
          <cell r="D6372" t="str">
            <v>Finca Las Moras Seremos Torrontés, San Juan</v>
          </cell>
          <cell r="E6372" t="str">
            <v>EA</v>
          </cell>
          <cell r="F6372">
            <v>12</v>
          </cell>
          <cell r="G6372" t="str">
            <v>75 cl x 12</v>
          </cell>
          <cell r="H6372" t="str">
            <v>U</v>
          </cell>
          <cell r="I6372" t="str">
            <v>Argentina</v>
          </cell>
          <cell r="J6372" t="str">
            <v>Argentina</v>
          </cell>
          <cell r="K6372" t="str">
            <v>San Juan</v>
          </cell>
          <cell r="L6372" t="str">
            <v>Still White</v>
          </cell>
          <cell r="M6372" t="str">
            <v>Price Fighter</v>
          </cell>
          <cell r="N6372">
            <v>1.7858000000000001</v>
          </cell>
          <cell r="O6372">
            <v>2.6718999999999999</v>
          </cell>
        </row>
        <row r="6373">
          <cell r="B6373">
            <v>38475</v>
          </cell>
          <cell r="C6373" t="str">
            <v>JOSE ZUCCARDI MALBEC 75X6</v>
          </cell>
          <cell r="D6373" t="str">
            <v>Jose Zuccardi Malbec, Mendoza</v>
          </cell>
          <cell r="E6373" t="str">
            <v>EA</v>
          </cell>
          <cell r="F6373">
            <v>6</v>
          </cell>
          <cell r="G6373" t="str">
            <v>75 cl x 6</v>
          </cell>
          <cell r="H6373" t="str">
            <v>S</v>
          </cell>
          <cell r="I6373" t="str">
            <v>Argentina</v>
          </cell>
          <cell r="J6373" t="str">
            <v>Argentina</v>
          </cell>
          <cell r="K6373" t="str">
            <v>Mendoza</v>
          </cell>
          <cell r="L6373" t="str">
            <v>Still Red</v>
          </cell>
          <cell r="M6373" t="str">
            <v>Best</v>
          </cell>
          <cell r="N6373">
            <v>19.891100000000002</v>
          </cell>
          <cell r="O6373">
            <v>2.6718999999999999</v>
          </cell>
        </row>
        <row r="6374">
          <cell r="B6374">
            <v>39655</v>
          </cell>
          <cell r="C6374" t="str">
            <v>ORG PINK FLAMINGO ROSE 75X6</v>
          </cell>
          <cell r="D6374" t="str">
            <v>Pink Flamingo Organic Grenache Gris Rosé, Sable de Camargue</v>
          </cell>
          <cell r="E6374" t="str">
            <v>EA</v>
          </cell>
          <cell r="F6374">
            <v>6</v>
          </cell>
          <cell r="G6374" t="str">
            <v>75 cl x 6</v>
          </cell>
          <cell r="H6374" t="str">
            <v>S</v>
          </cell>
          <cell r="I6374" t="str">
            <v>France</v>
          </cell>
          <cell r="J6374" t="str">
            <v>France</v>
          </cell>
          <cell r="K6374" t="str">
            <v>Languedoc-Roussillon</v>
          </cell>
          <cell r="L6374" t="str">
            <v>Still Rose</v>
          </cell>
          <cell r="M6374" t="str">
            <v>Good</v>
          </cell>
          <cell r="N6374">
            <v>7.1866000000000003</v>
          </cell>
          <cell r="O6374">
            <v>2.6718999999999999</v>
          </cell>
        </row>
        <row r="6375">
          <cell r="B6375">
            <v>38521</v>
          </cell>
          <cell r="C6375" t="str">
            <v>FW VALL LLACH EMBRUIX 75X6</v>
          </cell>
          <cell r="D6375" t="str">
            <v>FW Embruix de Vall Llach, Celler Vall Llach, Priorat</v>
          </cell>
          <cell r="E6375" t="str">
            <v>EA</v>
          </cell>
          <cell r="F6375">
            <v>6</v>
          </cell>
          <cell r="G6375" t="str">
            <v>75 cl x 6</v>
          </cell>
          <cell r="H6375" t="str">
            <v>S</v>
          </cell>
          <cell r="I6375" t="str">
            <v>Spain</v>
          </cell>
          <cell r="J6375" t="str">
            <v>Spain</v>
          </cell>
          <cell r="K6375" t="str">
            <v>Catalunya</v>
          </cell>
          <cell r="L6375" t="str">
            <v>Still Red</v>
          </cell>
          <cell r="M6375" t="str">
            <v>Fine Wine</v>
          </cell>
          <cell r="N6375">
            <v>9.9437999999999995</v>
          </cell>
          <cell r="O6375">
            <v>3.3130999999999999</v>
          </cell>
        </row>
        <row r="6376">
          <cell r="B6376">
            <v>38522</v>
          </cell>
          <cell r="C6376" t="str">
            <v>FW MAS DE LA ROSA VALL 19 75X6</v>
          </cell>
          <cell r="D6376" t="str">
            <v>Mas de la Rosa Vi de Finca, Vall Llach, Priorat</v>
          </cell>
          <cell r="E6376" t="str">
            <v>EA</v>
          </cell>
          <cell r="F6376">
            <v>6</v>
          </cell>
          <cell r="G6376" t="str">
            <v>75 cl x 6</v>
          </cell>
          <cell r="H6376" t="str">
            <v>S</v>
          </cell>
          <cell r="I6376" t="str">
            <v>Spain</v>
          </cell>
          <cell r="J6376" t="str">
            <v>Spain</v>
          </cell>
          <cell r="K6376" t="str">
            <v>Catalunya</v>
          </cell>
          <cell r="L6376" t="str">
            <v>Still Red</v>
          </cell>
          <cell r="M6376" t="str">
            <v>Fine Wine</v>
          </cell>
          <cell r="N6376">
            <v>130.67189999999999</v>
          </cell>
          <cell r="O6376">
            <v>3.3130999999999999</v>
          </cell>
        </row>
        <row r="6377">
          <cell r="B6377">
            <v>38523</v>
          </cell>
          <cell r="C6377" t="str">
            <v>FW PORRERA VALL LLACH 75X6</v>
          </cell>
          <cell r="D6377" t="str">
            <v>FW Porrera vi de Vila Vall Llach, Priorat</v>
          </cell>
          <cell r="E6377" t="str">
            <v>EA</v>
          </cell>
          <cell r="F6377">
            <v>6</v>
          </cell>
          <cell r="G6377" t="str">
            <v>75 cl x 6</v>
          </cell>
          <cell r="H6377" t="str">
            <v>S</v>
          </cell>
          <cell r="I6377" t="str">
            <v>Spain</v>
          </cell>
          <cell r="J6377" t="str">
            <v>Spain</v>
          </cell>
          <cell r="K6377" t="str">
            <v>Catalunya</v>
          </cell>
          <cell r="L6377" t="str">
            <v>Still Red</v>
          </cell>
          <cell r="M6377" t="str">
            <v>Fine Wine</v>
          </cell>
          <cell r="N6377">
            <v>25.777100000000001</v>
          </cell>
          <cell r="O6377">
            <v>3.3130999999999999</v>
          </cell>
        </row>
        <row r="6378">
          <cell r="B6378">
            <v>38524</v>
          </cell>
          <cell r="C6378" t="str">
            <v>FW IDUS VALL LLACH 75X6</v>
          </cell>
          <cell r="D6378" t="str">
            <v>FW Idus Vall Llach, Priorat</v>
          </cell>
          <cell r="E6378" t="str">
            <v>EA</v>
          </cell>
          <cell r="F6378">
            <v>6</v>
          </cell>
          <cell r="G6378" t="str">
            <v>75 cl x 6</v>
          </cell>
          <cell r="H6378" t="str">
            <v>S</v>
          </cell>
          <cell r="I6378" t="str">
            <v>Spain</v>
          </cell>
          <cell r="J6378" t="str">
            <v>Spain</v>
          </cell>
          <cell r="K6378" t="str">
            <v>Catalunya</v>
          </cell>
          <cell r="L6378" t="str">
            <v>Still Red</v>
          </cell>
          <cell r="M6378" t="str">
            <v>Fine Wine</v>
          </cell>
          <cell r="N6378">
            <v>20.285900000000002</v>
          </cell>
          <cell r="O6378">
            <v>3.3130999999999999</v>
          </cell>
        </row>
        <row r="6379">
          <cell r="B6379">
            <v>38520</v>
          </cell>
          <cell r="C6379" t="str">
            <v>FW VA LLACH AIGUA DE LLUM 75X4</v>
          </cell>
          <cell r="D6379" t="str">
            <v>FW Aigua de Llum Viognier, Celler Vall Llach, Priorat</v>
          </cell>
          <cell r="E6379" t="str">
            <v>EA</v>
          </cell>
          <cell r="F6379">
            <v>4</v>
          </cell>
          <cell r="G6379" t="str">
            <v>75 cl x 4</v>
          </cell>
          <cell r="H6379" t="str">
            <v>S</v>
          </cell>
          <cell r="I6379" t="str">
            <v>Spain</v>
          </cell>
          <cell r="J6379" t="str">
            <v>Spain</v>
          </cell>
          <cell r="K6379" t="str">
            <v>Catalunya</v>
          </cell>
          <cell r="L6379" t="str">
            <v>Still White</v>
          </cell>
          <cell r="M6379" t="str">
            <v>Fine Wine</v>
          </cell>
          <cell r="N6379">
            <v>24.863499999999998</v>
          </cell>
          <cell r="O6379">
            <v>2.6718999999999999</v>
          </cell>
        </row>
        <row r="6380">
          <cell r="B6380">
            <v>39584</v>
          </cell>
          <cell r="C6380" t="str">
            <v>NICE PALE ROSE CAN 187X12</v>
          </cell>
          <cell r="D6380" t="str">
            <v>Nice Pale Rosé Can, Languedoc-Roussillon</v>
          </cell>
          <cell r="E6380" t="str">
            <v>CS</v>
          </cell>
          <cell r="F6380">
            <v>1</v>
          </cell>
          <cell r="G6380" t="str">
            <v>187 ml  x 12</v>
          </cell>
          <cell r="H6380" t="str">
            <v>S</v>
          </cell>
          <cell r="I6380" t="str">
            <v>France</v>
          </cell>
          <cell r="J6380" t="str">
            <v>France</v>
          </cell>
          <cell r="K6380" t="str">
            <v>Languedoc-Roussillon</v>
          </cell>
          <cell r="L6380" t="str">
            <v>Still Rose</v>
          </cell>
          <cell r="M6380" t="str">
            <v>Good</v>
          </cell>
          <cell r="N6380">
            <v>9.8872</v>
          </cell>
          <cell r="O6380">
            <v>7.0349000000000004</v>
          </cell>
        </row>
        <row r="6381">
          <cell r="B6381">
            <v>39585</v>
          </cell>
          <cell r="C6381" t="str">
            <v>NICE SAUV BLANC CAN 187X12</v>
          </cell>
          <cell r="D6381" t="str">
            <v>Nice Sauvignon Blanc Can, La Mancha</v>
          </cell>
          <cell r="E6381" t="str">
            <v>CS</v>
          </cell>
          <cell r="F6381">
            <v>1</v>
          </cell>
          <cell r="G6381" t="str">
            <v>187 ml  x 12</v>
          </cell>
          <cell r="H6381" t="str">
            <v>S</v>
          </cell>
          <cell r="I6381" t="str">
            <v>France</v>
          </cell>
          <cell r="J6381" t="str">
            <v>France</v>
          </cell>
          <cell r="K6381" t="str">
            <v>Castilla - La Mancha</v>
          </cell>
          <cell r="L6381" t="str">
            <v>Still White</v>
          </cell>
          <cell r="M6381" t="str">
            <v>Good</v>
          </cell>
          <cell r="N6381">
            <v>9.8872</v>
          </cell>
          <cell r="O6381">
            <v>7.0349000000000004</v>
          </cell>
        </row>
        <row r="6382">
          <cell r="B6382">
            <v>39614</v>
          </cell>
          <cell r="C6382" t="str">
            <v>NICE MALBEC CAN 187X12</v>
          </cell>
          <cell r="D6382" t="str">
            <v>Nice Malbec Can, Mendoza</v>
          </cell>
          <cell r="E6382" t="str">
            <v>CS</v>
          </cell>
          <cell r="F6382">
            <v>1</v>
          </cell>
          <cell r="G6382" t="str">
            <v>187 ml  x 12</v>
          </cell>
          <cell r="H6382" t="str">
            <v>S</v>
          </cell>
          <cell r="I6382" t="str">
            <v>Argentina</v>
          </cell>
          <cell r="J6382" t="str">
            <v>France</v>
          </cell>
          <cell r="K6382" t="str">
            <v>Languedoc-Roussillon</v>
          </cell>
          <cell r="L6382" t="str">
            <v>Still Red</v>
          </cell>
          <cell r="M6382" t="str">
            <v>Good</v>
          </cell>
          <cell r="N6382">
            <v>9.8878000000000004</v>
          </cell>
          <cell r="O6382">
            <v>7.9943</v>
          </cell>
        </row>
        <row r="6383">
          <cell r="B6383">
            <v>39314</v>
          </cell>
          <cell r="C6383" t="str">
            <v>POSTALES MALBEC 75X6</v>
          </cell>
          <cell r="D6383" t="str">
            <v>Postales del Fin del Mundo Malbec, Patagonia</v>
          </cell>
          <cell r="E6383" t="str">
            <v>EA</v>
          </cell>
          <cell r="F6383">
            <v>6</v>
          </cell>
          <cell r="G6383" t="str">
            <v>75 cl x 6</v>
          </cell>
          <cell r="H6383" t="str">
            <v>S</v>
          </cell>
          <cell r="I6383" t="str">
            <v>Argentina</v>
          </cell>
          <cell r="J6383" t="str">
            <v>Argentina</v>
          </cell>
          <cell r="K6383" t="str">
            <v>Patagonia</v>
          </cell>
          <cell r="L6383" t="str">
            <v>Still Red</v>
          </cell>
          <cell r="M6383" t="str">
            <v>Good</v>
          </cell>
          <cell r="N6383">
            <v>2.4462999999999999</v>
          </cell>
          <cell r="O6383">
            <v>2.6718999999999999</v>
          </cell>
        </row>
        <row r="6384">
          <cell r="B6384">
            <v>39315</v>
          </cell>
          <cell r="C6384" t="str">
            <v>POSTALES PINOT NOIR 75X6</v>
          </cell>
          <cell r="D6384" t="str">
            <v>Postales del Fin del Mundo Pinot Noir, Patagonia</v>
          </cell>
          <cell r="E6384" t="str">
            <v>EA</v>
          </cell>
          <cell r="F6384">
            <v>6</v>
          </cell>
          <cell r="G6384" t="str">
            <v>75 cl x 6</v>
          </cell>
          <cell r="H6384" t="str">
            <v>S</v>
          </cell>
          <cell r="I6384" t="str">
            <v>Argentina</v>
          </cell>
          <cell r="J6384" t="str">
            <v>Argentina</v>
          </cell>
          <cell r="K6384" t="str">
            <v>Patagonia</v>
          </cell>
          <cell r="L6384" t="str">
            <v>Still Red</v>
          </cell>
          <cell r="M6384" t="str">
            <v>Good</v>
          </cell>
          <cell r="N6384">
            <v>2.4462999999999999</v>
          </cell>
          <cell r="O6384">
            <v>2.6718999999999999</v>
          </cell>
        </row>
        <row r="6385">
          <cell r="B6385">
            <v>39364</v>
          </cell>
          <cell r="C6385" t="str">
            <v>SERRE DEL LAGO PROSECCO 20X24</v>
          </cell>
          <cell r="D6385" t="str">
            <v>Serre del Lago Prosecco Extra Dry</v>
          </cell>
          <cell r="E6385" t="str">
            <v>CS</v>
          </cell>
          <cell r="F6385">
            <v>1</v>
          </cell>
          <cell r="G6385" t="str">
            <v>20 cl x 24</v>
          </cell>
          <cell r="H6385" t="str">
            <v>U</v>
          </cell>
          <cell r="I6385" t="str">
            <v>Italy</v>
          </cell>
          <cell r="J6385" t="str">
            <v>Italy</v>
          </cell>
          <cell r="K6385" t="str">
            <v>Prosecco</v>
          </cell>
          <cell r="L6385" t="str">
            <v>Sparkling White</v>
          </cell>
          <cell r="M6385" t="str">
            <v>Price Fighter</v>
          </cell>
          <cell r="N6385">
            <v>19.298500000000001</v>
          </cell>
          <cell r="O6385">
            <v>14.364000000000001</v>
          </cell>
        </row>
        <row r="6386">
          <cell r="B6386">
            <v>39365</v>
          </cell>
          <cell r="C6386" t="str">
            <v>SERRE DEL LAGO ROSE SPK 20X24</v>
          </cell>
          <cell r="D6386" t="str">
            <v>Serre del Lago Spumante Rosato, Veneto</v>
          </cell>
          <cell r="E6386" t="str">
            <v>CS</v>
          </cell>
          <cell r="F6386">
            <v>1</v>
          </cell>
          <cell r="G6386" t="str">
            <v>20 cl x 24</v>
          </cell>
          <cell r="H6386" t="str">
            <v>U</v>
          </cell>
          <cell r="I6386" t="str">
            <v>Italy</v>
          </cell>
          <cell r="J6386" t="str">
            <v>Italy</v>
          </cell>
          <cell r="K6386" t="str">
            <v>Veneto</v>
          </cell>
          <cell r="L6386" t="str">
            <v>Sparkling Rose</v>
          </cell>
          <cell r="M6386" t="str">
            <v>Price Fighter</v>
          </cell>
          <cell r="N6386">
            <v>15.9194</v>
          </cell>
          <cell r="O6386">
            <v>15.048</v>
          </cell>
        </row>
        <row r="6387">
          <cell r="B6387">
            <v>39523</v>
          </cell>
          <cell r="C6387" t="str">
            <v>ARRAEZ BALA PERDIDA 14% 75X6</v>
          </cell>
          <cell r="D6387" t="str">
            <v>Bodegas Arraez Bala Perdida, Alicante</v>
          </cell>
          <cell r="E6387" t="str">
            <v>EA</v>
          </cell>
          <cell r="F6387">
            <v>6</v>
          </cell>
          <cell r="G6387" t="str">
            <v>75 cl x 6</v>
          </cell>
          <cell r="H6387" t="str">
            <v>S</v>
          </cell>
          <cell r="I6387" t="str">
            <v>Spain</v>
          </cell>
          <cell r="J6387" t="str">
            <v>Spain</v>
          </cell>
          <cell r="K6387" t="str">
            <v>Valencia</v>
          </cell>
          <cell r="L6387" t="str">
            <v>Still Red</v>
          </cell>
          <cell r="M6387" t="str">
            <v>Good</v>
          </cell>
          <cell r="N6387">
            <v>3.2683</v>
          </cell>
          <cell r="O6387">
            <v>2.6718999999999999</v>
          </cell>
        </row>
        <row r="6388">
          <cell r="B6388">
            <v>39524</v>
          </cell>
          <cell r="C6388" t="str">
            <v>ARRAEZ MALA VIDA 75X6</v>
          </cell>
          <cell r="D6388" t="str">
            <v>Bodegas Arraez Mala Vida, Valencia</v>
          </cell>
          <cell r="E6388" t="str">
            <v>EA</v>
          </cell>
          <cell r="F6388">
            <v>6</v>
          </cell>
          <cell r="G6388" t="str">
            <v>75 cl x 6</v>
          </cell>
          <cell r="H6388" t="str">
            <v>S</v>
          </cell>
          <cell r="I6388" t="str">
            <v>Spain</v>
          </cell>
          <cell r="J6388" t="str">
            <v>Spain</v>
          </cell>
          <cell r="K6388" t="str">
            <v>Valencia</v>
          </cell>
          <cell r="L6388" t="str">
            <v>Still Red</v>
          </cell>
          <cell r="M6388" t="str">
            <v>Good</v>
          </cell>
          <cell r="N6388">
            <v>3.2683</v>
          </cell>
          <cell r="O6388">
            <v>2.6718999999999999</v>
          </cell>
        </row>
        <row r="6389">
          <cell r="B6389">
            <v>39525</v>
          </cell>
          <cell r="C6389" t="str">
            <v>ANTONIO ARRAEZ VIVIDOR 75X6</v>
          </cell>
          <cell r="D6389" t="str">
            <v>Bodegas Arraez Vividor, Utiel-Requena</v>
          </cell>
          <cell r="E6389" t="str">
            <v>EA</v>
          </cell>
          <cell r="F6389">
            <v>6</v>
          </cell>
          <cell r="G6389" t="str">
            <v>75 cl x 6</v>
          </cell>
          <cell r="H6389" t="str">
            <v>S</v>
          </cell>
          <cell r="I6389" t="str">
            <v>Spain</v>
          </cell>
          <cell r="J6389" t="str">
            <v>Spain</v>
          </cell>
          <cell r="K6389" t="str">
            <v>Valencia</v>
          </cell>
          <cell r="L6389" t="str">
            <v>Still Red</v>
          </cell>
          <cell r="M6389" t="str">
            <v>Good</v>
          </cell>
          <cell r="N6389">
            <v>3.2683</v>
          </cell>
          <cell r="O6389">
            <v>2.6718999999999999</v>
          </cell>
        </row>
        <row r="6390">
          <cell r="B6390">
            <v>39526</v>
          </cell>
          <cell r="C6390" t="str">
            <v>ORG ARRAEZ VIVIR DORMIR 75X6</v>
          </cell>
          <cell r="D6390" t="str">
            <v>Antonio Arraez Organic Vivir Sin Dormir Monastrell, Jumilla</v>
          </cell>
          <cell r="E6390" t="str">
            <v>EA</v>
          </cell>
          <cell r="F6390">
            <v>6</v>
          </cell>
          <cell r="G6390" t="str">
            <v>75 cl x 6</v>
          </cell>
          <cell r="H6390" t="str">
            <v>S</v>
          </cell>
          <cell r="I6390" t="str">
            <v>Spain</v>
          </cell>
          <cell r="J6390" t="str">
            <v>Spain</v>
          </cell>
          <cell r="K6390" t="str">
            <v>Murcia</v>
          </cell>
          <cell r="L6390" t="str">
            <v>Still Red</v>
          </cell>
          <cell r="M6390" t="str">
            <v>Good</v>
          </cell>
          <cell r="N6390">
            <v>3.2683</v>
          </cell>
          <cell r="O6390">
            <v>2.6718999999999999</v>
          </cell>
        </row>
        <row r="6391">
          <cell r="B6391">
            <v>41851</v>
          </cell>
          <cell r="C6391" t="str">
            <v>ARRAEZ CANALLAS 75X6</v>
          </cell>
          <cell r="D6391" t="str">
            <v>Bodegas Arraez Canallas, Valencia</v>
          </cell>
          <cell r="E6391" t="str">
            <v>EA</v>
          </cell>
          <cell r="F6391">
            <v>6</v>
          </cell>
          <cell r="G6391" t="str">
            <v>75 cl x 6</v>
          </cell>
          <cell r="H6391" t="str">
            <v>S</v>
          </cell>
          <cell r="I6391" t="str">
            <v>Spain</v>
          </cell>
          <cell r="J6391" t="str">
            <v>Spain</v>
          </cell>
          <cell r="K6391" t="str">
            <v>Valencia</v>
          </cell>
          <cell r="L6391" t="str">
            <v>Still White</v>
          </cell>
          <cell r="M6391" t="str">
            <v>Price Fighter</v>
          </cell>
          <cell r="N6391">
            <v>2.3912</v>
          </cell>
          <cell r="O6391">
            <v>2.6718999999999999</v>
          </cell>
        </row>
        <row r="6392">
          <cell r="B6392">
            <v>39574</v>
          </cell>
          <cell r="C6392" t="str">
            <v>BARNABE CHARDONNAY 75X6</v>
          </cell>
          <cell r="D6392" t="str">
            <v>Barnabe Oak Aged Chardonnay, Pays d’Oc</v>
          </cell>
          <cell r="E6392" t="str">
            <v>EA</v>
          </cell>
          <cell r="F6392">
            <v>6</v>
          </cell>
          <cell r="G6392" t="str">
            <v>75 cl x 6</v>
          </cell>
          <cell r="H6392" t="str">
            <v>S</v>
          </cell>
          <cell r="I6392" t="str">
            <v>France</v>
          </cell>
          <cell r="J6392" t="str">
            <v>France</v>
          </cell>
          <cell r="K6392" t="str">
            <v>Languedoc-Roussillon</v>
          </cell>
          <cell r="L6392" t="str">
            <v>Still White</v>
          </cell>
          <cell r="M6392" t="str">
            <v>Good</v>
          </cell>
          <cell r="N6392">
            <v>2.5028999999999999</v>
          </cell>
          <cell r="O6392">
            <v>2.6718999999999999</v>
          </cell>
        </row>
        <row r="6393">
          <cell r="B6393">
            <v>39575</v>
          </cell>
          <cell r="C6393" t="str">
            <v>BARNABE PINOT NOIR 75X6</v>
          </cell>
          <cell r="D6393" t="str">
            <v>Barnabe Oak Aged Pinot Noir, IGP Pays d'Oc</v>
          </cell>
          <cell r="E6393" t="str">
            <v>EA</v>
          </cell>
          <cell r="F6393">
            <v>6</v>
          </cell>
          <cell r="G6393" t="str">
            <v>75 cl x 6</v>
          </cell>
          <cell r="H6393" t="str">
            <v>S</v>
          </cell>
          <cell r="I6393" t="str">
            <v>France</v>
          </cell>
          <cell r="J6393" t="str">
            <v>France</v>
          </cell>
          <cell r="K6393" t="str">
            <v>Languedoc-Roussillon</v>
          </cell>
          <cell r="L6393" t="str">
            <v>Still Red</v>
          </cell>
          <cell r="M6393" t="str">
            <v>Good</v>
          </cell>
          <cell r="N6393">
            <v>2.5291999999999999</v>
          </cell>
          <cell r="O6393">
            <v>2.6718999999999999</v>
          </cell>
        </row>
        <row r="6394">
          <cell r="B6394">
            <v>39576</v>
          </cell>
          <cell r="C6394" t="str">
            <v>BARNABE PINOT ROSE 75X6</v>
          </cell>
          <cell r="D6394" t="str">
            <v>Barnabe Pinot Noir Rosé, Vin de France</v>
          </cell>
          <cell r="E6394" t="str">
            <v>EA</v>
          </cell>
          <cell r="F6394">
            <v>6</v>
          </cell>
          <cell r="G6394" t="str">
            <v>75 cl x 6</v>
          </cell>
          <cell r="H6394" t="str">
            <v>U</v>
          </cell>
          <cell r="I6394" t="str">
            <v>France</v>
          </cell>
          <cell r="J6394" t="str">
            <v>France</v>
          </cell>
          <cell r="K6394" t="str">
            <v>Languedoc-Roussillon</v>
          </cell>
          <cell r="L6394" t="str">
            <v>Still Rose</v>
          </cell>
          <cell r="M6394" t="str">
            <v>Good</v>
          </cell>
          <cell r="N6394">
            <v>2.6959</v>
          </cell>
          <cell r="O6394">
            <v>2.6718999999999999</v>
          </cell>
        </row>
        <row r="6395">
          <cell r="B6395">
            <v>39622</v>
          </cell>
          <cell r="C6395" t="str">
            <v>COULY DUTHEIL CHENIN 75X6</v>
          </cell>
          <cell r="D6395" t="str">
            <v>Chinon Blanc, Le Chenin, Couly Dutheil</v>
          </cell>
          <cell r="E6395" t="str">
            <v>EA</v>
          </cell>
          <cell r="F6395">
            <v>6</v>
          </cell>
          <cell r="G6395" t="str">
            <v>75 cl x 6</v>
          </cell>
          <cell r="H6395" t="str">
            <v>U</v>
          </cell>
          <cell r="I6395" t="str">
            <v>France</v>
          </cell>
          <cell r="J6395" t="str">
            <v>France</v>
          </cell>
          <cell r="K6395" t="str">
            <v>Loire Valley</v>
          </cell>
          <cell r="L6395" t="str">
            <v>Still White</v>
          </cell>
          <cell r="M6395" t="str">
            <v>Good</v>
          </cell>
          <cell r="N6395">
            <v>4.3361999999999998</v>
          </cell>
          <cell r="O6395">
            <v>2.6718999999999999</v>
          </cell>
        </row>
        <row r="6396">
          <cell r="B6396">
            <v>39623</v>
          </cell>
          <cell r="C6396" t="str">
            <v>COULY DUTHEIL CHANTEAUX 75X6</v>
          </cell>
          <cell r="D6396" t="str">
            <v>Chinon Blanc, Les Chanteaux, Couly Dutheil</v>
          </cell>
          <cell r="E6396" t="str">
            <v>EA</v>
          </cell>
          <cell r="F6396">
            <v>6</v>
          </cell>
          <cell r="G6396" t="str">
            <v>75 cl x 6</v>
          </cell>
          <cell r="H6396" t="str">
            <v>S</v>
          </cell>
          <cell r="I6396" t="str">
            <v>France</v>
          </cell>
          <cell r="J6396" t="str">
            <v>France</v>
          </cell>
          <cell r="K6396" t="str">
            <v>Loire Valley</v>
          </cell>
          <cell r="L6396" t="str">
            <v>Still White</v>
          </cell>
          <cell r="M6396" t="str">
            <v>Better</v>
          </cell>
          <cell r="N6396">
            <v>7.0555000000000003</v>
          </cell>
          <cell r="O6396">
            <v>3.42</v>
          </cell>
        </row>
        <row r="6397">
          <cell r="B6397">
            <v>39624</v>
          </cell>
          <cell r="C6397" t="str">
            <v>COULTY DUTHERIL BARONNIE 75X6</v>
          </cell>
          <cell r="D6397" t="str">
            <v>Couly Dutheil Chinon Baronnie Madeleine, Couly Dutheil</v>
          </cell>
          <cell r="E6397" t="str">
            <v>EA</v>
          </cell>
          <cell r="F6397">
            <v>6</v>
          </cell>
          <cell r="G6397" t="str">
            <v>75 cl x 6</v>
          </cell>
          <cell r="H6397" t="str">
            <v>S</v>
          </cell>
          <cell r="I6397" t="str">
            <v>France</v>
          </cell>
          <cell r="J6397" t="str">
            <v>France</v>
          </cell>
          <cell r="K6397" t="str">
            <v>Loire Valley</v>
          </cell>
          <cell r="L6397" t="str">
            <v>Still Red</v>
          </cell>
          <cell r="M6397" t="str">
            <v>Better</v>
          </cell>
          <cell r="N6397">
            <v>6.8800999999999997</v>
          </cell>
          <cell r="O6397">
            <v>3.3130999999999999</v>
          </cell>
        </row>
        <row r="6398">
          <cell r="B6398">
            <v>39625</v>
          </cell>
          <cell r="C6398" t="str">
            <v>COULY DUTHEIL CLOS l'ECHO 75X6</v>
          </cell>
          <cell r="D6398" t="str">
            <v>Chinon Le Clos de l'Echo, Couly Dutheil</v>
          </cell>
          <cell r="E6398" t="str">
            <v>EA</v>
          </cell>
          <cell r="F6398">
            <v>6</v>
          </cell>
          <cell r="G6398" t="str">
            <v>75 cl x 6</v>
          </cell>
          <cell r="H6398" t="str">
            <v>S</v>
          </cell>
          <cell r="I6398" t="str">
            <v>France</v>
          </cell>
          <cell r="J6398" t="str">
            <v>France</v>
          </cell>
          <cell r="K6398" t="str">
            <v>Loire Valley</v>
          </cell>
          <cell r="L6398" t="str">
            <v>Still Red</v>
          </cell>
          <cell r="M6398" t="str">
            <v>Best</v>
          </cell>
          <cell r="N6398">
            <v>11.880100000000001</v>
          </cell>
          <cell r="O6398">
            <v>3.3130999999999999</v>
          </cell>
        </row>
        <row r="6399">
          <cell r="B6399">
            <v>39626</v>
          </cell>
          <cell r="C6399" t="str">
            <v>COULY DUTHEIL GRAVIERES 75X6</v>
          </cell>
          <cell r="D6399" t="str">
            <v>Chinon Les Gravieres, Couly Dutheil</v>
          </cell>
          <cell r="E6399" t="str">
            <v>EA</v>
          </cell>
          <cell r="F6399">
            <v>6</v>
          </cell>
          <cell r="G6399" t="str">
            <v>75 cl x 6</v>
          </cell>
          <cell r="H6399" t="str">
            <v>S</v>
          </cell>
          <cell r="I6399" t="str">
            <v>France</v>
          </cell>
          <cell r="J6399" t="str">
            <v>France</v>
          </cell>
          <cell r="K6399" t="str">
            <v>Loire Valley</v>
          </cell>
          <cell r="L6399" t="str">
            <v>Still Red</v>
          </cell>
          <cell r="M6399" t="str">
            <v>Good</v>
          </cell>
          <cell r="N6399">
            <v>4.9503000000000004</v>
          </cell>
          <cell r="O6399">
            <v>2.6718999999999999</v>
          </cell>
        </row>
        <row r="6400">
          <cell r="B6400">
            <v>39627</v>
          </cell>
          <cell r="C6400" t="str">
            <v>COULY DUTHEIL ST NICOLAS 75X6</v>
          </cell>
          <cell r="D6400" t="str">
            <v>Chinon Saint Nicolas de Bourgueil Les Aisselieres, Couly Dutheil</v>
          </cell>
          <cell r="E6400" t="str">
            <v>EA</v>
          </cell>
          <cell r="F6400">
            <v>6</v>
          </cell>
          <cell r="G6400" t="str">
            <v>75 cl x 6</v>
          </cell>
          <cell r="H6400" t="str">
            <v>U</v>
          </cell>
          <cell r="I6400" t="str">
            <v>France</v>
          </cell>
          <cell r="J6400" t="str">
            <v>France</v>
          </cell>
          <cell r="K6400" t="str">
            <v>Loire Valley</v>
          </cell>
          <cell r="L6400" t="str">
            <v>Still Red</v>
          </cell>
          <cell r="M6400" t="str">
            <v>Better</v>
          </cell>
          <cell r="N6400">
            <v>5.3888999999999996</v>
          </cell>
          <cell r="O6400">
            <v>2.6718999999999999</v>
          </cell>
        </row>
        <row r="6401">
          <cell r="B6401">
            <v>39716</v>
          </cell>
          <cell r="C6401" t="str">
            <v>ARNEGUI RIOJA CRIANZA 75X6</v>
          </cell>
          <cell r="D6401" t="str">
            <v>Arnegui Rioja Crianza</v>
          </cell>
          <cell r="E6401" t="str">
            <v>EA</v>
          </cell>
          <cell r="F6401">
            <v>6</v>
          </cell>
          <cell r="G6401" t="str">
            <v>75 cl x 6</v>
          </cell>
          <cell r="H6401" t="str">
            <v>S</v>
          </cell>
          <cell r="I6401" t="str">
            <v>Spain</v>
          </cell>
          <cell r="J6401" t="str">
            <v>Spain</v>
          </cell>
          <cell r="K6401" t="str">
            <v>Rioja</v>
          </cell>
          <cell r="L6401" t="str">
            <v>Still Red</v>
          </cell>
          <cell r="M6401" t="str">
            <v>Good</v>
          </cell>
          <cell r="N6401">
            <v>2.2157</v>
          </cell>
          <cell r="O6401">
            <v>2.6718999999999999</v>
          </cell>
        </row>
        <row r="6402">
          <cell r="B6402">
            <v>39717</v>
          </cell>
          <cell r="C6402" t="str">
            <v>ARNEGUI RESERVA RIOJA 75X6</v>
          </cell>
          <cell r="D6402" t="str">
            <v>Arnegui Rioja Reserva</v>
          </cell>
          <cell r="E6402" t="str">
            <v>EA</v>
          </cell>
          <cell r="F6402">
            <v>6</v>
          </cell>
          <cell r="G6402" t="str">
            <v>75 cl x 6</v>
          </cell>
          <cell r="H6402" t="str">
            <v>S</v>
          </cell>
          <cell r="I6402" t="str">
            <v>Spain</v>
          </cell>
          <cell r="J6402" t="str">
            <v>Spain</v>
          </cell>
          <cell r="K6402" t="str">
            <v>Rioja</v>
          </cell>
          <cell r="L6402" t="str">
            <v>Still Red</v>
          </cell>
          <cell r="M6402" t="str">
            <v>Good</v>
          </cell>
          <cell r="N6402">
            <v>2.9788999999999999</v>
          </cell>
          <cell r="O6402">
            <v>2.6718999999999999</v>
          </cell>
        </row>
        <row r="6403">
          <cell r="B6403">
            <v>39718</v>
          </cell>
          <cell r="C6403" t="str">
            <v>ARNEGUI JOVEN RIOJA 75X6</v>
          </cell>
          <cell r="D6403" t="str">
            <v>Arnegui Rioja Joven</v>
          </cell>
          <cell r="E6403" t="str">
            <v>EA</v>
          </cell>
          <cell r="F6403">
            <v>6</v>
          </cell>
          <cell r="G6403" t="str">
            <v>75 cl x 6</v>
          </cell>
          <cell r="H6403" t="str">
            <v>S</v>
          </cell>
          <cell r="I6403" t="str">
            <v>Spain</v>
          </cell>
          <cell r="J6403" t="str">
            <v>Spain</v>
          </cell>
          <cell r="K6403" t="str">
            <v>Rioja</v>
          </cell>
          <cell r="L6403" t="str">
            <v>Still Red</v>
          </cell>
          <cell r="M6403" t="str">
            <v>Price Fighter</v>
          </cell>
          <cell r="N6403">
            <v>1.742</v>
          </cell>
          <cell r="O6403">
            <v>2.6718999999999999</v>
          </cell>
        </row>
        <row r="6404">
          <cell r="B6404">
            <v>41947</v>
          </cell>
          <cell r="C6404" t="str">
            <v>LE BIJOU SOPHIE ROSE 75X12</v>
          </cell>
          <cell r="D6404" t="str">
            <v>Le Bijou de Sophie Valrose Rosé Coteaux de Béziers</v>
          </cell>
          <cell r="E6404" t="str">
            <v>EA</v>
          </cell>
          <cell r="F6404">
            <v>12</v>
          </cell>
          <cell r="G6404" t="str">
            <v>75 cl x 12</v>
          </cell>
          <cell r="H6404" t="str">
            <v>U</v>
          </cell>
          <cell r="I6404" t="str">
            <v>France</v>
          </cell>
          <cell r="J6404" t="str">
            <v>France</v>
          </cell>
          <cell r="K6404" t="str">
            <v>Languedoc-Roussillon</v>
          </cell>
          <cell r="L6404" t="str">
            <v>Still Rose</v>
          </cell>
          <cell r="M6404" t="str">
            <v>Good</v>
          </cell>
          <cell r="N6404">
            <v>2.9146000000000001</v>
          </cell>
          <cell r="O6404">
            <v>2.6718999999999999</v>
          </cell>
        </row>
        <row r="6405">
          <cell r="B6405">
            <v>40243</v>
          </cell>
          <cell r="C6405" t="str">
            <v>LE BIJOU SOPHIE ROSE 75X6</v>
          </cell>
          <cell r="D6405" t="str">
            <v>Le Bijou de Sophie Valrose Rosé Coteaux de Béziers</v>
          </cell>
          <cell r="E6405" t="str">
            <v>EA</v>
          </cell>
          <cell r="F6405">
            <v>6</v>
          </cell>
          <cell r="G6405" t="str">
            <v>75 cl x 6</v>
          </cell>
          <cell r="H6405" t="str">
            <v>U</v>
          </cell>
          <cell r="I6405" t="str">
            <v>United Kingdom</v>
          </cell>
          <cell r="J6405" t="str">
            <v>France</v>
          </cell>
          <cell r="K6405" t="str">
            <v>Languedoc-Roussillon</v>
          </cell>
          <cell r="L6405" t="str">
            <v>Still Rose</v>
          </cell>
          <cell r="M6405" t="str">
            <v>Good</v>
          </cell>
          <cell r="N6405">
            <v>2.7320000000000002</v>
          </cell>
          <cell r="O6405">
            <v>2.6718999999999999</v>
          </cell>
        </row>
        <row r="6406">
          <cell r="B6406">
            <v>45511</v>
          </cell>
          <cell r="C6406" t="str">
            <v>FW TOKAJI DRY SZAMORO 50 50X6</v>
          </cell>
          <cell r="D6406" t="str">
            <v>OW TOKAJI DRY SZAMORO 50 50x6</v>
          </cell>
          <cell r="E6406" t="str">
            <v>EA</v>
          </cell>
          <cell r="F6406">
            <v>6</v>
          </cell>
          <cell r="G6406" t="str">
            <v>50 cl x 6</v>
          </cell>
          <cell r="H6406" t="str">
            <v>U</v>
          </cell>
          <cell r="I6406" t="str">
            <v>Hungary</v>
          </cell>
          <cell r="J6406" t="str">
            <v>Hungary</v>
          </cell>
          <cell r="K6406" t="str">
            <v>Tokaj</v>
          </cell>
          <cell r="L6406" t="str">
            <v>Still White</v>
          </cell>
          <cell r="M6406" t="str">
            <v>Fine Wine</v>
          </cell>
          <cell r="N6406">
            <v>13.557</v>
          </cell>
          <cell r="O6406">
            <v>1.7813000000000001</v>
          </cell>
        </row>
        <row r="6407">
          <cell r="B6407">
            <v>44155</v>
          </cell>
          <cell r="C6407" t="str">
            <v>TELMONT RES BRUT CHAMPGNE 75X6</v>
          </cell>
          <cell r="D6407" t="str">
            <v>Telmont Reserve Brut Champagne</v>
          </cell>
          <cell r="E6407" t="str">
            <v>EA</v>
          </cell>
          <cell r="F6407">
            <v>6</v>
          </cell>
          <cell r="G6407" t="str">
            <v>75 cl x 6</v>
          </cell>
          <cell r="H6407" t="str">
            <v>S</v>
          </cell>
          <cell r="I6407" t="str">
            <v>France</v>
          </cell>
          <cell r="J6407" t="str">
            <v>France</v>
          </cell>
          <cell r="K6407" t="str">
            <v>France</v>
          </cell>
          <cell r="L6407" t="str">
            <v>Champagne White</v>
          </cell>
          <cell r="M6407" t="str">
            <v>Good</v>
          </cell>
          <cell r="N6407">
            <v>23.0444</v>
          </cell>
          <cell r="O6407">
            <v>2.6718999999999999</v>
          </cell>
        </row>
        <row r="6408">
          <cell r="B6408">
            <v>44297</v>
          </cell>
          <cell r="C6408" t="str">
            <v>TELMONT ROSE CHAMPAGNE 75X6</v>
          </cell>
          <cell r="D6408" t="str">
            <v>Telmont Rose Champagne</v>
          </cell>
          <cell r="E6408" t="str">
            <v>EA</v>
          </cell>
          <cell r="F6408">
            <v>6</v>
          </cell>
          <cell r="G6408" t="str">
            <v>75 cl x 6</v>
          </cell>
          <cell r="H6408" t="str">
            <v>S</v>
          </cell>
          <cell r="I6408" t="str">
            <v>France</v>
          </cell>
          <cell r="J6408" t="str">
            <v>France</v>
          </cell>
          <cell r="K6408" t="str">
            <v>Champagne</v>
          </cell>
          <cell r="L6408" t="str">
            <v>Sparkling Rose</v>
          </cell>
          <cell r="M6408" t="str">
            <v>Better</v>
          </cell>
          <cell r="N6408">
            <v>27.524799999999999</v>
          </cell>
          <cell r="O6408">
            <v>2.6718999999999999</v>
          </cell>
        </row>
        <row r="6409">
          <cell r="B6409">
            <v>44055</v>
          </cell>
          <cell r="C6409" t="str">
            <v>LOGES BEAUJOLAIS VILLA 20 75X6</v>
          </cell>
          <cell r="D6409" t="str">
            <v>Beaujolais-Villages Abeille Charpentière 2020, Cave du Château des Loges</v>
          </cell>
          <cell r="E6409" t="str">
            <v>EA</v>
          </cell>
          <cell r="F6409">
            <v>6</v>
          </cell>
          <cell r="G6409" t="str">
            <v>75 cl x 6</v>
          </cell>
          <cell r="H6409" t="str">
            <v>S</v>
          </cell>
          <cell r="I6409" t="str">
            <v>France</v>
          </cell>
          <cell r="J6409" t="str">
            <v>France</v>
          </cell>
          <cell r="K6409" t="str">
            <v>France</v>
          </cell>
          <cell r="L6409" t="str">
            <v>Still Red</v>
          </cell>
          <cell r="M6409" t="str">
            <v>Good</v>
          </cell>
          <cell r="N6409">
            <v>5.9151999999999996</v>
          </cell>
          <cell r="O6409">
            <v>2.6718999999999999</v>
          </cell>
        </row>
        <row r="6410">
          <cell r="B6410">
            <v>44110</v>
          </cell>
          <cell r="C6410" t="str">
            <v>LA CAMPAGNE CABERNET 75x6</v>
          </cell>
          <cell r="D6410" t="str">
            <v>La Campagne Cabernet Sauvignon, Pays d’Oc</v>
          </cell>
          <cell r="E6410" t="str">
            <v>EA</v>
          </cell>
          <cell r="F6410">
            <v>6</v>
          </cell>
          <cell r="G6410" t="str">
            <v>75 cl x 6</v>
          </cell>
          <cell r="H6410" t="str">
            <v>S</v>
          </cell>
          <cell r="I6410" t="str">
            <v>France</v>
          </cell>
          <cell r="J6410" t="str">
            <v>France</v>
          </cell>
          <cell r="K6410" t="str">
            <v>Languedoc</v>
          </cell>
          <cell r="M6410" t="str">
            <v>Price Fighter</v>
          </cell>
          <cell r="N6410">
            <v>1.8889</v>
          </cell>
          <cell r="O6410">
            <v>2.6718999999999999</v>
          </cell>
        </row>
        <row r="6411">
          <cell r="B6411">
            <v>44617</v>
          </cell>
          <cell r="C6411" t="str">
            <v>AMANDLA SHIRAZ ZINFANDEL 75x6</v>
          </cell>
          <cell r="D6411" t="str">
            <v xml:space="preserve">Amandla Shiraz Zinfandel
</v>
          </cell>
          <cell r="E6411" t="str">
            <v>EA</v>
          </cell>
          <cell r="F6411">
            <v>6</v>
          </cell>
          <cell r="G6411" t="str">
            <v>75 cl x 6</v>
          </cell>
          <cell r="H6411" t="str">
            <v>S</v>
          </cell>
          <cell r="I6411" t="str">
            <v>South Africa</v>
          </cell>
          <cell r="J6411" t="str">
            <v>South Africa</v>
          </cell>
          <cell r="K6411" t="str">
            <v>Western Cape</v>
          </cell>
          <cell r="L6411" t="str">
            <v>Still Red</v>
          </cell>
          <cell r="M6411" t="str">
            <v>Price Fighter</v>
          </cell>
          <cell r="N6411">
            <v>2.9079000000000002</v>
          </cell>
          <cell r="O6411">
            <v>2.6718999999999999</v>
          </cell>
        </row>
        <row r="6412">
          <cell r="B6412">
            <v>44618</v>
          </cell>
          <cell r="C6412" t="str">
            <v>AMANDLA PINOTAGE MALBEC 75x6</v>
          </cell>
          <cell r="D6412" t="str">
            <v>Amandla Pinotage Malbec</v>
          </cell>
          <cell r="E6412" t="str">
            <v>EA</v>
          </cell>
          <cell r="F6412">
            <v>6</v>
          </cell>
          <cell r="G6412" t="str">
            <v>75 cl x 6</v>
          </cell>
          <cell r="H6412" t="str">
            <v>S</v>
          </cell>
          <cell r="J6412" t="str">
            <v>South Africa</v>
          </cell>
          <cell r="K6412" t="str">
            <v>Western Cape</v>
          </cell>
          <cell r="L6412" t="str">
            <v>Still Red</v>
          </cell>
          <cell r="M6412" t="str">
            <v>Price Fighter</v>
          </cell>
          <cell r="N6412">
            <v>2.8929</v>
          </cell>
          <cell r="O6412">
            <v>2.6718999999999999</v>
          </cell>
        </row>
        <row r="6413">
          <cell r="B6413">
            <v>44649</v>
          </cell>
          <cell r="C6413" t="str">
            <v>AMANDLA SAUVIGNON BLANC 75x6</v>
          </cell>
          <cell r="D6413" t="str">
            <v>Amandla Sauvignon Blanc</v>
          </cell>
          <cell r="E6413" t="str">
            <v>EA</v>
          </cell>
          <cell r="F6413">
            <v>6</v>
          </cell>
          <cell r="G6413" t="str">
            <v>75 cl x 6</v>
          </cell>
          <cell r="H6413" t="str">
            <v>S</v>
          </cell>
          <cell r="I6413" t="str">
            <v>South Africa</v>
          </cell>
          <cell r="J6413" t="str">
            <v>South Africa</v>
          </cell>
          <cell r="K6413" t="str">
            <v>Western Cape</v>
          </cell>
          <cell r="L6413" t="str">
            <v>Still Rose</v>
          </cell>
          <cell r="M6413" t="str">
            <v>Price Fighter</v>
          </cell>
          <cell r="N6413">
            <v>2.8929</v>
          </cell>
          <cell r="O6413">
            <v>2.6718999999999999</v>
          </cell>
        </row>
        <row r="6414">
          <cell r="B6414">
            <v>44650</v>
          </cell>
          <cell r="C6414" t="str">
            <v>AMANDLA BLUSH 75x6</v>
          </cell>
          <cell r="D6414" t="str">
            <v>Amandla Blush</v>
          </cell>
          <cell r="E6414" t="str">
            <v>EA</v>
          </cell>
          <cell r="F6414">
            <v>6</v>
          </cell>
          <cell r="G6414" t="str">
            <v>75 cl x 6</v>
          </cell>
          <cell r="H6414" t="str">
            <v>S</v>
          </cell>
          <cell r="I6414" t="str">
            <v>South Africa</v>
          </cell>
          <cell r="J6414" t="str">
            <v>South Africa</v>
          </cell>
          <cell r="K6414" t="str">
            <v>Western Cape</v>
          </cell>
          <cell r="L6414" t="str">
            <v>Still Rose</v>
          </cell>
          <cell r="M6414" t="str">
            <v>Price Fighter</v>
          </cell>
          <cell r="N6414">
            <v>2.8929</v>
          </cell>
          <cell r="O6414">
            <v>2.6718999999999999</v>
          </cell>
        </row>
        <row r="6415">
          <cell r="B6415">
            <v>44691</v>
          </cell>
          <cell r="C6415" t="str">
            <v>AMANDLA CHENIN BLANC 75X6</v>
          </cell>
          <cell r="D6415" t="str">
            <v>Amandla Chenin Blanc</v>
          </cell>
          <cell r="E6415" t="str">
            <v>EA</v>
          </cell>
          <cell r="F6415">
            <v>6</v>
          </cell>
          <cell r="G6415" t="str">
            <v>75 cl x 6</v>
          </cell>
          <cell r="H6415" t="str">
            <v>S</v>
          </cell>
          <cell r="I6415" t="str">
            <v>South Africa</v>
          </cell>
          <cell r="J6415" t="str">
            <v>South Africa</v>
          </cell>
          <cell r="L6415" t="str">
            <v>Still White</v>
          </cell>
          <cell r="M6415" t="str">
            <v>Price Fighter</v>
          </cell>
          <cell r="N6415">
            <v>2.8929</v>
          </cell>
          <cell r="O6415">
            <v>2.6718999999999999</v>
          </cell>
        </row>
        <row r="6416">
          <cell r="B6416">
            <v>44641</v>
          </cell>
          <cell r="C6416" t="str">
            <v>YEALANDS RESERVE SAUV BL 75X6</v>
          </cell>
          <cell r="D6416" t="str">
            <v>Yealands Reserve Sauvignon Blanc</v>
          </cell>
          <cell r="E6416" t="str">
            <v>EA</v>
          </cell>
          <cell r="F6416">
            <v>6</v>
          </cell>
          <cell r="G6416" t="str">
            <v>75 cl x 6</v>
          </cell>
          <cell r="H6416" t="str">
            <v>S</v>
          </cell>
          <cell r="I6416" t="str">
            <v>New Zealand</v>
          </cell>
          <cell r="J6416" t="str">
            <v>New Zealand</v>
          </cell>
          <cell r="L6416" t="str">
            <v>Still White</v>
          </cell>
          <cell r="M6416" t="str">
            <v>Best</v>
          </cell>
          <cell r="N6416">
            <v>3.5343</v>
          </cell>
          <cell r="O6416">
            <v>2.6718999999999999</v>
          </cell>
        </row>
        <row r="6417">
          <cell r="B6417">
            <v>44642</v>
          </cell>
          <cell r="C6417" t="str">
            <v>YEALANDS EST SV SAUV BL 75X6</v>
          </cell>
          <cell r="D6417" t="str">
            <v>Yealands Estate Single Vineyard Sauvignon Blanc</v>
          </cell>
          <cell r="E6417" t="str">
            <v>EA</v>
          </cell>
          <cell r="F6417">
            <v>6</v>
          </cell>
          <cell r="G6417" t="str">
            <v>75 cl x 6</v>
          </cell>
          <cell r="H6417" t="str">
            <v>S</v>
          </cell>
          <cell r="I6417" t="str">
            <v>New Zealand</v>
          </cell>
          <cell r="J6417" t="str">
            <v>New Zealand</v>
          </cell>
          <cell r="K6417" t="str">
            <v>Marlborough</v>
          </cell>
          <cell r="L6417" t="str">
            <v>Still White</v>
          </cell>
          <cell r="M6417" t="str">
            <v>Best</v>
          </cell>
          <cell r="N6417">
            <v>3.9222999999999999</v>
          </cell>
          <cell r="O6417">
            <v>2.6718999999999999</v>
          </cell>
        </row>
        <row r="6418">
          <cell r="B6418">
            <v>44651</v>
          </cell>
          <cell r="C6418" t="str">
            <v>YEALANDS EST SV P NOIR 75X6</v>
          </cell>
          <cell r="D6418" t="str">
            <v>Yealands Estate Single Vineyard Pinot Noir</v>
          </cell>
          <cell r="E6418" t="str">
            <v>EA</v>
          </cell>
          <cell r="F6418">
            <v>6</v>
          </cell>
          <cell r="G6418" t="str">
            <v>75 cl x 6</v>
          </cell>
          <cell r="H6418" t="str">
            <v>S</v>
          </cell>
          <cell r="I6418" t="str">
            <v>New Zealand</v>
          </cell>
          <cell r="J6418" t="str">
            <v>New Zealand</v>
          </cell>
          <cell r="K6418" t="str">
            <v>Marlborough</v>
          </cell>
          <cell r="L6418" t="str">
            <v>Still Red</v>
          </cell>
          <cell r="M6418" t="str">
            <v>Best</v>
          </cell>
          <cell r="N6418">
            <v>5.6928999999999998</v>
          </cell>
          <cell r="O6418">
            <v>2.6718999999999999</v>
          </cell>
        </row>
        <row r="6419">
          <cell r="B6419">
            <v>44652</v>
          </cell>
          <cell r="C6419" t="str">
            <v>YEALANDS EST SV ALBARINO 75X6</v>
          </cell>
          <cell r="D6419" t="str">
            <v>Yealands Estate Single Vineyard Albarino</v>
          </cell>
          <cell r="E6419" t="str">
            <v>EA</v>
          </cell>
          <cell r="F6419">
            <v>6</v>
          </cell>
          <cell r="G6419" t="str">
            <v>75 cl x 6</v>
          </cell>
          <cell r="H6419" t="str">
            <v>S</v>
          </cell>
          <cell r="I6419" t="str">
            <v>New Zealand</v>
          </cell>
          <cell r="J6419" t="str">
            <v>New Zealand</v>
          </cell>
          <cell r="K6419" t="str">
            <v>Marlborough</v>
          </cell>
          <cell r="L6419" t="str">
            <v>Still White</v>
          </cell>
          <cell r="M6419" t="str">
            <v>Best</v>
          </cell>
          <cell r="N6419">
            <v>4.3315999999999999</v>
          </cell>
          <cell r="O6419">
            <v>2.6718999999999999</v>
          </cell>
        </row>
        <row r="6420">
          <cell r="B6420">
            <v>44653</v>
          </cell>
          <cell r="C6420" t="str">
            <v>YEALANDS EST SV PGR 75X6</v>
          </cell>
          <cell r="D6420" t="str">
            <v>Yealands Estate Single Vineyard PGR</v>
          </cell>
          <cell r="E6420" t="str">
            <v>EA</v>
          </cell>
          <cell r="F6420">
            <v>6</v>
          </cell>
          <cell r="G6420" t="str">
            <v>75 cl x 6</v>
          </cell>
          <cell r="H6420" t="str">
            <v>S</v>
          </cell>
          <cell r="I6420" t="str">
            <v>New Zealand</v>
          </cell>
          <cell r="J6420" t="str">
            <v>New Zealand</v>
          </cell>
          <cell r="K6420" t="str">
            <v>Marlborough</v>
          </cell>
          <cell r="L6420" t="str">
            <v>Still White</v>
          </cell>
          <cell r="M6420" t="str">
            <v>Best</v>
          </cell>
          <cell r="N6420">
            <v>4.3315999999999999</v>
          </cell>
          <cell r="O6420">
            <v>2.6718999999999999</v>
          </cell>
        </row>
        <row r="6421">
          <cell r="B6421">
            <v>44656</v>
          </cell>
          <cell r="C6421" t="str">
            <v>YEALANDS EST L5 SAUV BL 75X6</v>
          </cell>
          <cell r="D6421" t="str">
            <v>Yealands Estate Single Block L5 Sauvignon Blanc</v>
          </cell>
          <cell r="E6421" t="str">
            <v>EA</v>
          </cell>
          <cell r="F6421">
            <v>6</v>
          </cell>
          <cell r="G6421" t="str">
            <v>75 cl x 6</v>
          </cell>
          <cell r="H6421" t="str">
            <v>S</v>
          </cell>
          <cell r="I6421" t="str">
            <v>New Zealand</v>
          </cell>
          <cell r="J6421" t="str">
            <v>New Zealand</v>
          </cell>
          <cell r="K6421" t="str">
            <v>Marlborough</v>
          </cell>
          <cell r="L6421" t="str">
            <v>Still White</v>
          </cell>
          <cell r="M6421" t="str">
            <v>Good</v>
          </cell>
          <cell r="N6421">
            <v>4.7409999999999997</v>
          </cell>
          <cell r="O6421">
            <v>2.6718999999999999</v>
          </cell>
        </row>
        <row r="6422">
          <cell r="B6422">
            <v>44657</v>
          </cell>
          <cell r="C6422" t="str">
            <v>PETAL AND STEM SAUV BL 75x6</v>
          </cell>
          <cell r="D6422" t="str">
            <v>Petal &amp; Stem Sauvignon Blanc</v>
          </cell>
          <cell r="E6422" t="str">
            <v>EA</v>
          </cell>
          <cell r="F6422">
            <v>6</v>
          </cell>
          <cell r="G6422" t="str">
            <v>75 cl x 6</v>
          </cell>
          <cell r="H6422" t="str">
            <v>S</v>
          </cell>
          <cell r="I6422" t="str">
            <v>New Zealand</v>
          </cell>
          <cell r="J6422" t="str">
            <v>New Zealand</v>
          </cell>
          <cell r="K6422" t="str">
            <v>Marlborough</v>
          </cell>
          <cell r="L6422" t="str">
            <v>Still White</v>
          </cell>
          <cell r="M6422" t="str">
            <v>Price Fighter</v>
          </cell>
          <cell r="N6422">
            <v>3.0985999999999998</v>
          </cell>
          <cell r="O6422">
            <v>2.6718999999999999</v>
          </cell>
        </row>
        <row r="6423">
          <cell r="B6423">
            <v>44692</v>
          </cell>
          <cell r="C6423" t="str">
            <v>YEALANDS LAND MADE PN 75X6</v>
          </cell>
          <cell r="D6423" t="str">
            <v xml:space="preserve">Yealands Estate Land Made Pinot Noir								
</v>
          </cell>
          <cell r="E6423" t="str">
            <v>EA</v>
          </cell>
          <cell r="F6423">
            <v>6</v>
          </cell>
          <cell r="G6423" t="str">
            <v>75 cl x 6</v>
          </cell>
          <cell r="H6423" t="str">
            <v>S</v>
          </cell>
          <cell r="I6423" t="str">
            <v>New Zealand</v>
          </cell>
          <cell r="J6423" t="str">
            <v>New Zealand</v>
          </cell>
          <cell r="K6423" t="str">
            <v>Marlborough</v>
          </cell>
          <cell r="L6423" t="str">
            <v>Still Red</v>
          </cell>
          <cell r="M6423" t="str">
            <v>Good</v>
          </cell>
          <cell r="N6423">
            <v>5.3724999999999996</v>
          </cell>
          <cell r="O6423">
            <v>2.6718999999999999</v>
          </cell>
        </row>
        <row r="6424">
          <cell r="B6424">
            <v>44693</v>
          </cell>
          <cell r="C6424" t="str">
            <v>YEALANDS GRUNER VELTLINER 75X6</v>
          </cell>
          <cell r="D6424" t="str">
            <v>Yealands Estate Single Vineyard Gruner Veltliner</v>
          </cell>
          <cell r="E6424" t="str">
            <v>EA</v>
          </cell>
          <cell r="F6424">
            <v>6</v>
          </cell>
          <cell r="G6424" t="str">
            <v>75 cl x 6</v>
          </cell>
          <cell r="H6424" t="str">
            <v>S</v>
          </cell>
          <cell r="I6424" t="str">
            <v>New Zealand</v>
          </cell>
          <cell r="J6424" t="str">
            <v>New Zealand</v>
          </cell>
          <cell r="K6424" t="str">
            <v>Marlborough</v>
          </cell>
          <cell r="L6424" t="str">
            <v>Still White</v>
          </cell>
          <cell r="M6424" t="str">
            <v>Good</v>
          </cell>
          <cell r="N6424">
            <v>4.8891999999999998</v>
          </cell>
          <cell r="O6424">
            <v>2.6718999999999999</v>
          </cell>
        </row>
        <row r="6425">
          <cell r="B6425">
            <v>44701</v>
          </cell>
          <cell r="C6425" t="str">
            <v>YEALANDS FLUX CHARD 75x6</v>
          </cell>
          <cell r="D6425" t="str">
            <v xml:space="preserve">Yealands Estate State of Flux Chardonnay								
</v>
          </cell>
          <cell r="E6425" t="str">
            <v>EA</v>
          </cell>
          <cell r="F6425">
            <v>6</v>
          </cell>
          <cell r="G6425" t="str">
            <v>75 cl x 6</v>
          </cell>
          <cell r="H6425" t="str">
            <v>U</v>
          </cell>
          <cell r="I6425" t="str">
            <v>New Zealand</v>
          </cell>
          <cell r="J6425" t="str">
            <v>New Zealand</v>
          </cell>
          <cell r="K6425" t="str">
            <v>New Zealand</v>
          </cell>
          <cell r="L6425" t="str">
            <v>Still White</v>
          </cell>
          <cell r="M6425" t="str">
            <v>Better</v>
          </cell>
          <cell r="N6425">
            <v>10.664199999999999</v>
          </cell>
          <cell r="O6425">
            <v>2.6718999999999999</v>
          </cell>
        </row>
        <row r="6426">
          <cell r="B6426">
            <v>44702</v>
          </cell>
          <cell r="C6426" t="str">
            <v>YEALANDS FLUX SAUV BL 75x6</v>
          </cell>
          <cell r="D6426" t="str">
            <v>Yealands Estate State of Flux Sauvignon Blanc</v>
          </cell>
          <cell r="E6426" t="str">
            <v>EA</v>
          </cell>
          <cell r="F6426">
            <v>6</v>
          </cell>
          <cell r="G6426" t="str">
            <v>75 cl x 6</v>
          </cell>
          <cell r="H6426" t="str">
            <v>U</v>
          </cell>
          <cell r="I6426" t="str">
            <v>New Zealand</v>
          </cell>
          <cell r="J6426" t="str">
            <v>New Zealand</v>
          </cell>
          <cell r="K6426" t="str">
            <v>New Zealand</v>
          </cell>
          <cell r="L6426" t="str">
            <v>Still White</v>
          </cell>
          <cell r="M6426" t="str">
            <v>Better</v>
          </cell>
          <cell r="N6426">
            <v>9.4092000000000002</v>
          </cell>
          <cell r="O6426">
            <v>2.6718999999999999</v>
          </cell>
        </row>
        <row r="6427">
          <cell r="B6427">
            <v>44704</v>
          </cell>
          <cell r="C6427" t="str">
            <v>YEALANDS RESERVE PN 75x6</v>
          </cell>
          <cell r="D6427" t="str">
            <v>Yealands Estate Winemaker's Reserve Pinot Noir</v>
          </cell>
          <cell r="E6427" t="str">
            <v>EA</v>
          </cell>
          <cell r="F6427">
            <v>6</v>
          </cell>
          <cell r="G6427" t="str">
            <v>75 cl x 6</v>
          </cell>
          <cell r="H6427" t="str">
            <v>S</v>
          </cell>
          <cell r="I6427" t="str">
            <v>New Zealand</v>
          </cell>
          <cell r="J6427" t="str">
            <v>New Zealand</v>
          </cell>
          <cell r="K6427" t="str">
            <v>New Zealand</v>
          </cell>
          <cell r="L6427" t="str">
            <v>Still Red</v>
          </cell>
          <cell r="M6427" t="str">
            <v>Better</v>
          </cell>
          <cell r="N6427">
            <v>7.4924999999999997</v>
          </cell>
          <cell r="O6427">
            <v>2.6718999999999999</v>
          </cell>
        </row>
        <row r="6428">
          <cell r="B6428">
            <v>44715</v>
          </cell>
          <cell r="C6428" t="str">
            <v>YEALANDS LATE PICK RIESL 75x6</v>
          </cell>
          <cell r="D6428" t="str">
            <v>Yealands Estate Single Vineyard Late Pick Riesling</v>
          </cell>
          <cell r="E6428" t="str">
            <v>EA</v>
          </cell>
          <cell r="F6428">
            <v>6</v>
          </cell>
          <cell r="G6428" t="str">
            <v>75 cl x 6</v>
          </cell>
          <cell r="H6428" t="str">
            <v>S</v>
          </cell>
          <cell r="I6428" t="str">
            <v>New Zealand</v>
          </cell>
          <cell r="J6428" t="str">
            <v>New Zealand</v>
          </cell>
          <cell r="K6428" t="str">
            <v>New Zealand</v>
          </cell>
          <cell r="L6428" t="str">
            <v>Still White</v>
          </cell>
          <cell r="M6428" t="str">
            <v>Good</v>
          </cell>
          <cell r="N6428">
            <v>5.7542</v>
          </cell>
          <cell r="O6428">
            <v>2.6718999999999999</v>
          </cell>
        </row>
        <row r="6429">
          <cell r="B6429">
            <v>44841</v>
          </cell>
          <cell r="C6429" t="str">
            <v>ORG YEALANDS EST SAUV BL 75X6</v>
          </cell>
          <cell r="D6429" t="str">
            <v>Yealands Estate Single Block Organic Sauvignon Blanc</v>
          </cell>
          <cell r="E6429" t="str">
            <v>EA</v>
          </cell>
          <cell r="F6429">
            <v>6</v>
          </cell>
          <cell r="G6429" t="str">
            <v>75 cl x 6</v>
          </cell>
          <cell r="H6429" t="str">
            <v>S</v>
          </cell>
          <cell r="I6429" t="str">
            <v>New Zealand</v>
          </cell>
          <cell r="J6429" t="str">
            <v>New Zealand</v>
          </cell>
          <cell r="K6429" t="str">
            <v>Marlborough</v>
          </cell>
          <cell r="L6429" t="str">
            <v>Still White</v>
          </cell>
          <cell r="M6429" t="str">
            <v>Good</v>
          </cell>
          <cell r="N6429">
            <v>4.7409999999999997</v>
          </cell>
          <cell r="O6429">
            <v>2.6718999999999999</v>
          </cell>
        </row>
        <row r="6430">
          <cell r="B6430">
            <v>44946</v>
          </cell>
          <cell r="C6430" t="str">
            <v>YEALAND SBLANC BLUSH 75X6</v>
          </cell>
          <cell r="D6430" t="str">
            <v>Yealands Sauvignon Blanc Blush</v>
          </cell>
          <cell r="E6430" t="str">
            <v>CS</v>
          </cell>
          <cell r="F6430">
            <v>1</v>
          </cell>
          <cell r="G6430" t="str">
            <v>75 cl x 6</v>
          </cell>
          <cell r="H6430" t="str">
            <v>U</v>
          </cell>
          <cell r="I6430" t="str">
            <v>New Zealand</v>
          </cell>
          <cell r="J6430" t="str">
            <v>New Zealand</v>
          </cell>
          <cell r="K6430" t="str">
            <v>Marlborough</v>
          </cell>
          <cell r="L6430" t="str">
            <v>Still Rose</v>
          </cell>
          <cell r="M6430" t="str">
            <v>Price Fighter</v>
          </cell>
          <cell r="N6430">
            <v>18.000499999999999</v>
          </cell>
          <cell r="O6430">
            <v>13.390700000000001</v>
          </cell>
        </row>
        <row r="6431">
          <cell r="B6431">
            <v>44946</v>
          </cell>
          <cell r="C6431" t="str">
            <v>YEALAND SBLANC BLUSH 75X6</v>
          </cell>
          <cell r="D6431" t="str">
            <v>Yealands Sauvignon Blanc Blush</v>
          </cell>
          <cell r="E6431" t="str">
            <v>CS</v>
          </cell>
          <cell r="F6431">
            <v>1</v>
          </cell>
          <cell r="G6431" t="str">
            <v>75 cl x 6</v>
          </cell>
          <cell r="H6431" t="str">
            <v>U</v>
          </cell>
          <cell r="I6431" t="str">
            <v>New Zealand</v>
          </cell>
          <cell r="J6431" t="str">
            <v>New Zealand</v>
          </cell>
          <cell r="K6431" t="str">
            <v>Marlborough</v>
          </cell>
          <cell r="L6431" t="str">
            <v>Still Rose</v>
          </cell>
          <cell r="M6431" t="str">
            <v>Price Fighter</v>
          </cell>
          <cell r="N6431">
            <v>18.000499999999999</v>
          </cell>
          <cell r="O6431">
            <v>13.390700000000001</v>
          </cell>
        </row>
        <row r="6432">
          <cell r="B6432">
            <v>44946</v>
          </cell>
          <cell r="C6432" t="str">
            <v>YEALAND SBLANC BLUSH 75X6</v>
          </cell>
          <cell r="D6432" t="str">
            <v>Yealands Sauvignon Blanc Blush</v>
          </cell>
          <cell r="E6432" t="str">
            <v>CS</v>
          </cell>
          <cell r="F6432">
            <v>1</v>
          </cell>
          <cell r="G6432" t="str">
            <v>75 cl x 6</v>
          </cell>
          <cell r="H6432" t="str">
            <v>U</v>
          </cell>
          <cell r="I6432" t="str">
            <v>New Zealand</v>
          </cell>
          <cell r="J6432" t="str">
            <v>New Zealand</v>
          </cell>
          <cell r="K6432" t="str">
            <v>Marlborough</v>
          </cell>
          <cell r="L6432" t="str">
            <v>Still Rose</v>
          </cell>
          <cell r="M6432" t="str">
            <v>Price Fighter</v>
          </cell>
          <cell r="N6432">
            <v>18.000499999999999</v>
          </cell>
          <cell r="O6432">
            <v>13.390700000000001</v>
          </cell>
        </row>
        <row r="6433">
          <cell r="B6433">
            <v>44947</v>
          </cell>
          <cell r="C6433" t="str">
            <v>YEALAND SAUV BLANC 75X6</v>
          </cell>
          <cell r="D6433" t="str">
            <v>Yealands Sauvignon Blanc</v>
          </cell>
          <cell r="E6433" t="str">
            <v>EA</v>
          </cell>
          <cell r="F6433">
            <v>6</v>
          </cell>
          <cell r="G6433" t="str">
            <v>75 cl x 6</v>
          </cell>
          <cell r="H6433" t="str">
            <v>U</v>
          </cell>
          <cell r="I6433" t="str">
            <v>New Zealand</v>
          </cell>
          <cell r="J6433" t="str">
            <v>New Zealand</v>
          </cell>
          <cell r="K6433" t="str">
            <v>Marlborough</v>
          </cell>
          <cell r="L6433" t="str">
            <v>Still White</v>
          </cell>
          <cell r="M6433" t="str">
            <v>Price Fighter</v>
          </cell>
          <cell r="N6433">
            <v>3.0124</v>
          </cell>
          <cell r="O6433">
            <v>2.2317999999999998</v>
          </cell>
        </row>
        <row r="6434">
          <cell r="B6434">
            <v>44996</v>
          </cell>
          <cell r="C6434" t="str">
            <v>YEALAND SBLANC BLUSH 75X6</v>
          </cell>
          <cell r="D6434" t="str">
            <v>Yealands Sauvignon Blanc Blush</v>
          </cell>
          <cell r="E6434" t="str">
            <v>EA</v>
          </cell>
          <cell r="F6434">
            <v>6</v>
          </cell>
          <cell r="G6434" t="str">
            <v>75 cl x 6</v>
          </cell>
          <cell r="H6434" t="str">
            <v>U</v>
          </cell>
          <cell r="I6434" t="str">
            <v>New Zealand</v>
          </cell>
          <cell r="J6434" t="str">
            <v>New Zealand</v>
          </cell>
          <cell r="K6434" t="str">
            <v>Marlborough</v>
          </cell>
          <cell r="L6434" t="str">
            <v>Still Rose</v>
          </cell>
          <cell r="M6434" t="str">
            <v>Price Fighter</v>
          </cell>
          <cell r="N6434">
            <v>3.0124</v>
          </cell>
          <cell r="O6434">
            <v>2.6718999999999999</v>
          </cell>
        </row>
        <row r="6435">
          <cell r="B6435">
            <v>45280</v>
          </cell>
          <cell r="C6435" t="str">
            <v>YEALAND SAUV BLANC 23 75X6</v>
          </cell>
          <cell r="D6435" t="str">
            <v>Yealands Sauvignon Blanc 2023</v>
          </cell>
          <cell r="E6435" t="str">
            <v>EA</v>
          </cell>
          <cell r="F6435">
            <v>6</v>
          </cell>
          <cell r="G6435" t="str">
            <v>75 cl x 6</v>
          </cell>
          <cell r="H6435" t="str">
            <v>S</v>
          </cell>
          <cell r="I6435" t="str">
            <v>New Zealand</v>
          </cell>
          <cell r="J6435" t="str">
            <v>New Zealand</v>
          </cell>
          <cell r="K6435" t="str">
            <v>Marlborough</v>
          </cell>
          <cell r="L6435" t="str">
            <v>Still White</v>
          </cell>
          <cell r="M6435" t="str">
            <v>Price Fighter</v>
          </cell>
          <cell r="N6435">
            <v>2.7881</v>
          </cell>
          <cell r="O6435">
            <v>2.6718999999999999</v>
          </cell>
        </row>
        <row r="6436">
          <cell r="B6436">
            <v>45289</v>
          </cell>
          <cell r="C6436" t="str">
            <v>YEALAND SBLANC BLUSH 23 75X6</v>
          </cell>
          <cell r="D6436" t="str">
            <v>Yealands Sauvignon Blanc Blush 2023</v>
          </cell>
          <cell r="E6436" t="str">
            <v>EA</v>
          </cell>
          <cell r="F6436">
            <v>6</v>
          </cell>
          <cell r="G6436" t="str">
            <v>75 cl x 6</v>
          </cell>
          <cell r="H6436" t="str">
            <v>S</v>
          </cell>
          <cell r="I6436" t="str">
            <v>New Zealand</v>
          </cell>
          <cell r="J6436" t="str">
            <v>New Zealand</v>
          </cell>
          <cell r="K6436" t="str">
            <v>Marlborough</v>
          </cell>
          <cell r="L6436" t="str">
            <v>Still Rose</v>
          </cell>
          <cell r="M6436" t="str">
            <v>Price Fighter</v>
          </cell>
          <cell r="N6436">
            <v>3.0124</v>
          </cell>
          <cell r="O6436">
            <v>2.6718999999999999</v>
          </cell>
        </row>
        <row r="6437">
          <cell r="B6437">
            <v>44703</v>
          </cell>
          <cell r="C6437" t="str">
            <v>YEALANDS NOBLE RIESLING 37.5x6</v>
          </cell>
          <cell r="D6437" t="str">
            <v>Yealands Estate Winemaker's Reserve Noble Riesling</v>
          </cell>
          <cell r="E6437" t="str">
            <v>EA</v>
          </cell>
          <cell r="F6437">
            <v>6</v>
          </cell>
          <cell r="G6437" t="str">
            <v>37.5 cl x 6</v>
          </cell>
          <cell r="H6437" t="str">
            <v>S</v>
          </cell>
          <cell r="I6437" t="str">
            <v>New Zealand</v>
          </cell>
          <cell r="J6437" t="str">
            <v>New Zealand</v>
          </cell>
          <cell r="K6437" t="str">
            <v>New Zealand</v>
          </cell>
          <cell r="L6437" t="str">
            <v>Still White</v>
          </cell>
          <cell r="M6437" t="str">
            <v>Price Fighter</v>
          </cell>
          <cell r="N6437">
            <v>6.1746999999999996</v>
          </cell>
          <cell r="O6437">
            <v>1.0153000000000001</v>
          </cell>
        </row>
        <row r="6438">
          <cell r="B6438">
            <v>44910</v>
          </cell>
          <cell r="C6438" t="str">
            <v>PETIT MOUTON ROTH 14 75X6</v>
          </cell>
          <cell r="D6438" t="str">
            <v>Petite Mouton de Mouton Rothschild 2014</v>
          </cell>
          <cell r="E6438" t="str">
            <v>EA</v>
          </cell>
          <cell r="F6438">
            <v>6</v>
          </cell>
          <cell r="G6438" t="str">
            <v>75 cl x 6</v>
          </cell>
          <cell r="H6438" t="str">
            <v>U</v>
          </cell>
          <cell r="I6438" t="str">
            <v>France</v>
          </cell>
          <cell r="J6438" t="str">
            <v>France</v>
          </cell>
          <cell r="K6438" t="str">
            <v>Bordeaux</v>
          </cell>
          <cell r="L6438" t="str">
            <v>Still Red</v>
          </cell>
          <cell r="M6438" t="str">
            <v>Fine Wine</v>
          </cell>
          <cell r="N6438">
            <v>202.23099999999999</v>
          </cell>
          <cell r="O6438">
            <v>2.6718999999999999</v>
          </cell>
        </row>
        <row r="6439">
          <cell r="B6439">
            <v>44911</v>
          </cell>
          <cell r="C6439" t="str">
            <v>PETIT MOUTON ROTH 10 75X6</v>
          </cell>
          <cell r="D6439" t="str">
            <v>Petite Mouton de Mouton Rothschild 2010</v>
          </cell>
          <cell r="E6439" t="str">
            <v>EA</v>
          </cell>
          <cell r="F6439">
            <v>6</v>
          </cell>
          <cell r="G6439" t="str">
            <v>75 cl x 6</v>
          </cell>
          <cell r="H6439" t="str">
            <v>U</v>
          </cell>
          <cell r="I6439" t="str">
            <v>France</v>
          </cell>
          <cell r="J6439" t="str">
            <v>France</v>
          </cell>
          <cell r="K6439" t="str">
            <v>Bordeaux</v>
          </cell>
          <cell r="L6439" t="str">
            <v>Still Red</v>
          </cell>
          <cell r="M6439" t="str">
            <v>Fine Wine</v>
          </cell>
          <cell r="N6439">
            <v>242.58189999999999</v>
          </cell>
          <cell r="O6439">
            <v>2.6718999999999999</v>
          </cell>
        </row>
        <row r="6440">
          <cell r="B6440">
            <v>44920</v>
          </cell>
          <cell r="C6440" t="str">
            <v>OPALIE COUTET 19 75X6</v>
          </cell>
          <cell r="D6440" t="str">
            <v>Opalie de Chateau Coutet 2019</v>
          </cell>
          <cell r="E6440" t="str">
            <v>EA</v>
          </cell>
          <cell r="F6440">
            <v>6</v>
          </cell>
          <cell r="G6440" t="str">
            <v>75 cl x 6</v>
          </cell>
          <cell r="H6440" t="str">
            <v>U</v>
          </cell>
          <cell r="I6440" t="str">
            <v>France</v>
          </cell>
          <cell r="J6440" t="str">
            <v>France</v>
          </cell>
          <cell r="K6440" t="str">
            <v>Bordeaux</v>
          </cell>
          <cell r="L6440" t="str">
            <v>Still White</v>
          </cell>
          <cell r="M6440" t="str">
            <v>Fine Wine</v>
          </cell>
          <cell r="N6440">
            <v>18.8977</v>
          </cell>
          <cell r="O6440">
            <v>2.6718999999999999</v>
          </cell>
        </row>
        <row r="6441">
          <cell r="B6441">
            <v>45662</v>
          </cell>
          <cell r="C6441" t="str">
            <v>LE BEAU SUD WHITE 11% 75X6</v>
          </cell>
          <cell r="D6441" t="str">
            <v>Le Beau Sud Sauvignon Blanc Colombard Gros manseng IGP Côtes de Gascogne Blanc 75cl</v>
          </cell>
          <cell r="E6441" t="str">
            <v>EA</v>
          </cell>
          <cell r="F6441">
            <v>6</v>
          </cell>
          <cell r="G6441" t="str">
            <v>75 cl x 6</v>
          </cell>
          <cell r="H6441" t="str">
            <v>Z</v>
          </cell>
          <cell r="I6441" t="str">
            <v>France</v>
          </cell>
          <cell r="J6441" t="str">
            <v>France</v>
          </cell>
          <cell r="L6441" t="str">
            <v>Still White</v>
          </cell>
          <cell r="M6441" t="str">
            <v>Good</v>
          </cell>
          <cell r="N6441">
            <v>2.3361999999999998</v>
          </cell>
          <cell r="O6441">
            <v>2.3513000000000002</v>
          </cell>
        </row>
        <row r="6442">
          <cell r="B6442">
            <v>45210</v>
          </cell>
          <cell r="C6442" t="str">
            <v>WAGAMAMA CARIGNAN BIB 3LX4</v>
          </cell>
          <cell r="D6442" t="str">
            <v>Wagamama Carignan Vieilles Vignes 3L BIB, Languedoc</v>
          </cell>
          <cell r="E6442" t="str">
            <v>EA</v>
          </cell>
          <cell r="F6442">
            <v>4</v>
          </cell>
          <cell r="G6442" t="str">
            <v>3 lt x 4</v>
          </cell>
          <cell r="H6442" t="str">
            <v>S</v>
          </cell>
          <cell r="I6442" t="str">
            <v>France</v>
          </cell>
          <cell r="J6442" t="str">
            <v>France</v>
          </cell>
          <cell r="K6442" t="str">
            <v>Languedoc</v>
          </cell>
          <cell r="L6442" t="str">
            <v>Still Red</v>
          </cell>
          <cell r="M6442" t="str">
            <v>Price Fighter</v>
          </cell>
          <cell r="N6442">
            <v>6.2337999999999996</v>
          </cell>
          <cell r="O6442">
            <v>10.6875</v>
          </cell>
        </row>
        <row r="6443">
          <cell r="B6443">
            <v>45330</v>
          </cell>
          <cell r="C6443" t="str">
            <v>BEAUJ NOVEAU TERRASSE 23 75X6</v>
          </cell>
          <cell r="D6443" t="str">
            <v>Beaujolais Nouveau 2023 Terrasse des Pierres Dorées</v>
          </cell>
          <cell r="E6443" t="str">
            <v>EA</v>
          </cell>
          <cell r="F6443">
            <v>6</v>
          </cell>
          <cell r="G6443" t="str">
            <v>75 cl x 6</v>
          </cell>
          <cell r="H6443" t="str">
            <v>A</v>
          </cell>
          <cell r="I6443" t="str">
            <v>France</v>
          </cell>
          <cell r="J6443" t="str">
            <v>France</v>
          </cell>
          <cell r="K6443" t="str">
            <v>Beaujolais</v>
          </cell>
          <cell r="L6443" t="str">
            <v>Still Red</v>
          </cell>
          <cell r="M6443" t="str">
            <v>Good</v>
          </cell>
          <cell r="N6443">
            <v>3.9152</v>
          </cell>
          <cell r="O6443">
            <v>2.6718999999999999</v>
          </cell>
        </row>
        <row r="6444">
          <cell r="B6444">
            <v>45691</v>
          </cell>
          <cell r="C6444" t="str">
            <v>CANON CHAIG LALANDE 15 75x6</v>
          </cell>
          <cell r="D6444" t="str">
            <v>Château Canon Chaigneau Lalande de Pomerol 2015</v>
          </cell>
          <cell r="E6444" t="str">
            <v>EA</v>
          </cell>
          <cell r="F6444">
            <v>6</v>
          </cell>
          <cell r="G6444" t="str">
            <v>75 cl x 6</v>
          </cell>
          <cell r="H6444" t="str">
            <v>S</v>
          </cell>
          <cell r="I6444" t="str">
            <v>France</v>
          </cell>
          <cell r="J6444" t="str">
            <v>France</v>
          </cell>
          <cell r="K6444" t="str">
            <v>Bordeaux</v>
          </cell>
          <cell r="L6444" t="str">
            <v>Still Red</v>
          </cell>
          <cell r="M6444" t="str">
            <v>Best</v>
          </cell>
          <cell r="N6444">
            <v>10.064299999999999</v>
          </cell>
          <cell r="O6444">
            <v>2.6718999999999999</v>
          </cell>
        </row>
        <row r="6445">
          <cell r="B6445">
            <v>46065</v>
          </cell>
          <cell r="C6445" t="str">
            <v>CANON CUVE 8a LALANDE 19 75x6</v>
          </cell>
          <cell r="D6445" t="str">
            <v>Château Canon Chaigneau Cuve 8a Lalande de Pomerol 2019</v>
          </cell>
          <cell r="E6445" t="str">
            <v>EA</v>
          </cell>
          <cell r="F6445">
            <v>6</v>
          </cell>
          <cell r="G6445" t="str">
            <v>75 cl x 6</v>
          </cell>
          <cell r="H6445" t="str">
            <v>S</v>
          </cell>
          <cell r="I6445" t="str">
            <v>France</v>
          </cell>
          <cell r="J6445" t="str">
            <v>France</v>
          </cell>
          <cell r="K6445" t="str">
            <v>Bordeaux</v>
          </cell>
          <cell r="L6445" t="str">
            <v>Still Red</v>
          </cell>
          <cell r="M6445" t="str">
            <v>Best</v>
          </cell>
          <cell r="N6445">
            <v>6.3287000000000004</v>
          </cell>
          <cell r="O6445">
            <v>2.6718999999999999</v>
          </cell>
        </row>
        <row r="6446">
          <cell r="B6446">
            <v>45684</v>
          </cell>
          <cell r="C6446" t="str">
            <v>FW ORG CLIMENS LILIUM 22 75x6</v>
          </cell>
          <cell r="D6446" t="str">
            <v>Château Climens Lilium 2022, Organic</v>
          </cell>
          <cell r="E6446" t="str">
            <v>EA</v>
          </cell>
          <cell r="F6446">
            <v>6</v>
          </cell>
          <cell r="G6446" t="str">
            <v>75 cl x 6</v>
          </cell>
          <cell r="H6446" t="str">
            <v>S</v>
          </cell>
          <cell r="I6446" t="str">
            <v>France</v>
          </cell>
          <cell r="J6446" t="str">
            <v>France</v>
          </cell>
          <cell r="K6446" t="str">
            <v>Bordeaux</v>
          </cell>
          <cell r="L6446" t="str">
            <v>Still White</v>
          </cell>
          <cell r="M6446" t="str">
            <v>Fine Wine</v>
          </cell>
          <cell r="N6446">
            <v>31.1784</v>
          </cell>
          <cell r="O6446">
            <v>2.6718999999999999</v>
          </cell>
        </row>
        <row r="6447">
          <cell r="B6447">
            <v>45688</v>
          </cell>
          <cell r="C6447" t="str">
            <v>FW ORG CLIMENS ASPH  20 75x6</v>
          </cell>
          <cell r="D6447" t="str">
            <v>Château Climens Asphodele 2020</v>
          </cell>
          <cell r="E6447" t="str">
            <v>EA</v>
          </cell>
          <cell r="F6447">
            <v>6</v>
          </cell>
          <cell r="G6447" t="str">
            <v>75 cl x 6</v>
          </cell>
          <cell r="H6447" t="str">
            <v>S</v>
          </cell>
          <cell r="I6447" t="str">
            <v>France</v>
          </cell>
          <cell r="J6447" t="str">
            <v>France</v>
          </cell>
          <cell r="K6447" t="str">
            <v>Bordeaux</v>
          </cell>
          <cell r="L6447" t="str">
            <v>Still White</v>
          </cell>
          <cell r="M6447" t="str">
            <v>Fine Wine</v>
          </cell>
          <cell r="N6447">
            <v>13.634499999999999</v>
          </cell>
          <cell r="O6447">
            <v>2.6718999999999999</v>
          </cell>
        </row>
        <row r="6448">
          <cell r="B6448">
            <v>45689</v>
          </cell>
          <cell r="C6448" t="str">
            <v>ORG CLIMENS PETIT LILY 22 75x6</v>
          </cell>
          <cell r="D6448" t="str">
            <v>Château Climens Petite Lily 2022, Organic</v>
          </cell>
          <cell r="E6448" t="str">
            <v>EA</v>
          </cell>
          <cell r="F6448">
            <v>6</v>
          </cell>
          <cell r="G6448" t="str">
            <v>75 cl x 6</v>
          </cell>
          <cell r="H6448" t="str">
            <v>S</v>
          </cell>
          <cell r="I6448" t="str">
            <v>France</v>
          </cell>
          <cell r="J6448" t="str">
            <v>France</v>
          </cell>
          <cell r="K6448" t="str">
            <v>Bordeaux</v>
          </cell>
          <cell r="L6448" t="str">
            <v>Still White</v>
          </cell>
          <cell r="M6448" t="str">
            <v>Best</v>
          </cell>
          <cell r="N6448">
            <v>7.4941000000000004</v>
          </cell>
          <cell r="O6448">
            <v>2.6718999999999999</v>
          </cell>
        </row>
        <row r="6449">
          <cell r="B6449">
            <v>45527</v>
          </cell>
          <cell r="C6449" t="str">
            <v>CH JEANNONIER SAUTERN 37.5X6</v>
          </cell>
          <cell r="D6449" t="str">
            <v>Château Jeannonier Sauternes</v>
          </cell>
          <cell r="E6449" t="str">
            <v>EA</v>
          </cell>
          <cell r="F6449">
            <v>6</v>
          </cell>
          <cell r="G6449" t="str">
            <v>37.5 cl x 6</v>
          </cell>
          <cell r="H6449" t="str">
            <v>S</v>
          </cell>
          <cell r="I6449" t="str">
            <v>France</v>
          </cell>
          <cell r="J6449" t="str">
            <v>France</v>
          </cell>
          <cell r="K6449" t="str">
            <v>Bordeaux</v>
          </cell>
          <cell r="L6449" t="str">
            <v>Still White</v>
          </cell>
          <cell r="M6449" t="str">
            <v>Better</v>
          </cell>
          <cell r="N6449">
            <v>5.2515999999999998</v>
          </cell>
          <cell r="O6449">
            <v>1.3359000000000001</v>
          </cell>
        </row>
        <row r="6450">
          <cell r="B6450">
            <v>45528</v>
          </cell>
          <cell r="C6450" t="str">
            <v>CH VIEUX BARRAIL 20 75X6</v>
          </cell>
          <cell r="D6450" t="str">
            <v>Chateau Vieux Barrail, AOC Bordeaux Supérieur 2020</v>
          </cell>
          <cell r="E6450" t="str">
            <v>EA</v>
          </cell>
          <cell r="F6450">
            <v>6</v>
          </cell>
          <cell r="G6450" t="str">
            <v>75 cl x 6</v>
          </cell>
          <cell r="H6450" t="str">
            <v>S</v>
          </cell>
          <cell r="I6450" t="str">
            <v>France</v>
          </cell>
          <cell r="J6450" t="str">
            <v>France</v>
          </cell>
          <cell r="K6450" t="str">
            <v>Bordeaux</v>
          </cell>
          <cell r="L6450" t="str">
            <v>Still Red</v>
          </cell>
          <cell r="M6450" t="str">
            <v>Good</v>
          </cell>
          <cell r="N6450">
            <v>2.7572999999999999</v>
          </cell>
          <cell r="O6450">
            <v>2.6718999999999999</v>
          </cell>
        </row>
        <row r="6451">
          <cell r="B6451">
            <v>45740</v>
          </cell>
          <cell r="C6451" t="str">
            <v>ELIA ROSE 9% 75x6</v>
          </cell>
          <cell r="D6451" t="str">
            <v>Elia Rosé</v>
          </cell>
          <cell r="E6451" t="str">
            <v>EA</v>
          </cell>
          <cell r="F6451">
            <v>6</v>
          </cell>
          <cell r="G6451" t="str">
            <v>75 cl x 6</v>
          </cell>
          <cell r="H6451" t="str">
            <v>S</v>
          </cell>
          <cell r="I6451" t="str">
            <v>France</v>
          </cell>
          <cell r="J6451" t="str">
            <v>France</v>
          </cell>
          <cell r="K6451" t="str">
            <v>South West France</v>
          </cell>
          <cell r="L6451" t="str">
            <v>Still Red</v>
          </cell>
          <cell r="M6451" t="str">
            <v>Good</v>
          </cell>
          <cell r="N6451">
            <v>2.3626</v>
          </cell>
          <cell r="O6451">
            <v>1.9238</v>
          </cell>
        </row>
        <row r="6452">
          <cell r="B6452">
            <v>45741</v>
          </cell>
          <cell r="C6452" t="str">
            <v>ELIA WHITE 9% 75x6</v>
          </cell>
          <cell r="D6452" t="str">
            <v>ELIA White</v>
          </cell>
          <cell r="E6452" t="str">
            <v>CS</v>
          </cell>
          <cell r="F6452">
            <v>1</v>
          </cell>
          <cell r="G6452" t="str">
            <v>75 cl x 6</v>
          </cell>
          <cell r="H6452" t="str">
            <v>U</v>
          </cell>
          <cell r="I6452" t="str">
            <v>France</v>
          </cell>
          <cell r="J6452" t="str">
            <v>France</v>
          </cell>
          <cell r="K6452" t="str">
            <v>South West France</v>
          </cell>
          <cell r="L6452" t="str">
            <v>Still White</v>
          </cell>
          <cell r="M6452" t="str">
            <v>Good</v>
          </cell>
          <cell r="N6452">
            <v>12.655900000000001</v>
          </cell>
          <cell r="O6452">
            <v>11.5425</v>
          </cell>
        </row>
        <row r="6453">
          <cell r="B6453">
            <v>45946</v>
          </cell>
          <cell r="C6453" t="str">
            <v>ELIA WHITE 9% 75x6</v>
          </cell>
          <cell r="D6453" t="str">
            <v>Elia White, IGP Côtes de Gascogne</v>
          </cell>
          <cell r="E6453" t="str">
            <v>EA</v>
          </cell>
          <cell r="F6453">
            <v>6</v>
          </cell>
          <cell r="G6453" t="str">
            <v>75 cl x 6</v>
          </cell>
          <cell r="H6453" t="str">
            <v>S</v>
          </cell>
          <cell r="I6453" t="str">
            <v>France</v>
          </cell>
          <cell r="J6453" t="str">
            <v>France</v>
          </cell>
          <cell r="K6453" t="str">
            <v>South West France</v>
          </cell>
          <cell r="L6453" t="str">
            <v>Still White</v>
          </cell>
          <cell r="M6453" t="str">
            <v>Good</v>
          </cell>
          <cell r="N6453">
            <v>2.3353999999999999</v>
          </cell>
          <cell r="O6453">
            <v>1.9238</v>
          </cell>
        </row>
        <row r="6454">
          <cell r="B6454">
            <v>45598</v>
          </cell>
          <cell r="C6454" t="str">
            <v>DOM LABRY BEAUNE BLANC 21 75x6</v>
          </cell>
          <cell r="D6454" t="str">
            <v>Domaine André &amp; Bernard Labry Hautes-Côtes de Beaune Blanc 2021</v>
          </cell>
          <cell r="E6454" t="str">
            <v>EA</v>
          </cell>
          <cell r="F6454">
            <v>6</v>
          </cell>
          <cell r="G6454" t="str">
            <v>75 cl x 6</v>
          </cell>
          <cell r="H6454" t="str">
            <v>S</v>
          </cell>
          <cell r="I6454" t="str">
            <v>France</v>
          </cell>
          <cell r="J6454" t="str">
            <v>France</v>
          </cell>
          <cell r="L6454" t="str">
            <v>Still White</v>
          </cell>
          <cell r="M6454" t="str">
            <v>Best</v>
          </cell>
          <cell r="N6454">
            <v>9.2924000000000007</v>
          </cell>
          <cell r="O6454">
            <v>2.6718999999999999</v>
          </cell>
        </row>
        <row r="6455">
          <cell r="B6455">
            <v>45628</v>
          </cell>
          <cell r="C6455" t="str">
            <v>AUXEY-DURESSES BLANC 21 75X6</v>
          </cell>
          <cell r="D6455" t="str">
            <v>Domaine André &amp; Bernard Labry Auxey-Duresses Blanc 2021</v>
          </cell>
          <cell r="E6455" t="str">
            <v>EA</v>
          </cell>
          <cell r="F6455">
            <v>6</v>
          </cell>
          <cell r="G6455" t="str">
            <v>75 cl x 6</v>
          </cell>
          <cell r="H6455" t="str">
            <v>S</v>
          </cell>
          <cell r="I6455" t="str">
            <v>France</v>
          </cell>
          <cell r="J6455" t="str">
            <v>France</v>
          </cell>
          <cell r="L6455" t="str">
            <v>Still White</v>
          </cell>
          <cell r="M6455" t="str">
            <v>Best</v>
          </cell>
          <cell r="N6455">
            <v>13.3538</v>
          </cell>
          <cell r="O6455">
            <v>2.6718999999999999</v>
          </cell>
        </row>
        <row r="6456">
          <cell r="B6456">
            <v>45629</v>
          </cell>
          <cell r="C6456" t="str">
            <v>AUXEY DURESSES RED 21 75x6</v>
          </cell>
          <cell r="D6456" t="str">
            <v>Domaine André &amp; Bernard Labry Auxey-Duresses Rouge 2021</v>
          </cell>
          <cell r="E6456" t="str">
            <v>EA</v>
          </cell>
          <cell r="F6456">
            <v>6</v>
          </cell>
          <cell r="G6456" t="str">
            <v>75 cl x 6</v>
          </cell>
          <cell r="H6456" t="str">
            <v>S</v>
          </cell>
          <cell r="I6456" t="str">
            <v>France</v>
          </cell>
          <cell r="J6456" t="str">
            <v>France</v>
          </cell>
          <cell r="L6456" t="str">
            <v>Still Red</v>
          </cell>
          <cell r="M6456" t="str">
            <v>Best</v>
          </cell>
          <cell r="N6456">
            <v>11.3012</v>
          </cell>
          <cell r="O6456">
            <v>2.6718999999999999</v>
          </cell>
        </row>
        <row r="6457">
          <cell r="B6457">
            <v>45632</v>
          </cell>
          <cell r="C6457" t="str">
            <v>DOM LABRY BEAUNE ROUGE 22 75X6</v>
          </cell>
          <cell r="D6457" t="str">
            <v>Domaine André &amp; Bernard Labry Hautes-Côtes de Beaune Rouge 2022</v>
          </cell>
          <cell r="E6457" t="str">
            <v>EA</v>
          </cell>
          <cell r="F6457">
            <v>6</v>
          </cell>
          <cell r="G6457" t="str">
            <v>75 cl x 6</v>
          </cell>
          <cell r="H6457" t="str">
            <v>S</v>
          </cell>
          <cell r="I6457" t="str">
            <v>France</v>
          </cell>
          <cell r="J6457" t="str">
            <v>France</v>
          </cell>
          <cell r="L6457" t="str">
            <v>Still Red</v>
          </cell>
          <cell r="M6457" t="str">
            <v>Best</v>
          </cell>
          <cell r="N6457">
            <v>9.4327000000000005</v>
          </cell>
          <cell r="O6457">
            <v>2.6718999999999999</v>
          </cell>
        </row>
        <row r="6458">
          <cell r="B6458">
            <v>45634</v>
          </cell>
          <cell r="C6458" t="str">
            <v>LABRY MONTHELIE RED 19 75X6</v>
          </cell>
          <cell r="D6458" t="str">
            <v>Domaine André &amp; Bernard Labry Monthélie 1er cru Rouge 2019</v>
          </cell>
          <cell r="E6458" t="str">
            <v>EA</v>
          </cell>
          <cell r="F6458">
            <v>6</v>
          </cell>
          <cell r="G6458" t="str">
            <v>75 cl x 6</v>
          </cell>
          <cell r="H6458" t="str">
            <v>S</v>
          </cell>
          <cell r="I6458" t="str">
            <v>France</v>
          </cell>
          <cell r="J6458" t="str">
            <v>France</v>
          </cell>
          <cell r="L6458" t="str">
            <v>Still Red</v>
          </cell>
          <cell r="M6458" t="str">
            <v>Best</v>
          </cell>
          <cell r="N6458">
            <v>19.2485</v>
          </cell>
          <cell r="O6458">
            <v>2.6718999999999999</v>
          </cell>
        </row>
        <row r="6459">
          <cell r="B6459">
            <v>45627</v>
          </cell>
          <cell r="C6459" t="str">
            <v>VIRE-CLESSE BLANC 21 75X6</v>
          </cell>
          <cell r="D6459" t="str">
            <v>Domaine des Tourterelles Viré-Clessé Blanc 2021</v>
          </cell>
          <cell r="E6459" t="str">
            <v>EA</v>
          </cell>
          <cell r="F6459">
            <v>6</v>
          </cell>
          <cell r="G6459" t="str">
            <v>75 cl x 6</v>
          </cell>
          <cell r="H6459" t="str">
            <v>S</v>
          </cell>
          <cell r="I6459" t="str">
            <v>France</v>
          </cell>
          <cell r="J6459" t="str">
            <v>France</v>
          </cell>
          <cell r="L6459" t="str">
            <v>Still White</v>
          </cell>
          <cell r="M6459" t="str">
            <v>Best</v>
          </cell>
          <cell r="N6459">
            <v>8.4854000000000003</v>
          </cell>
          <cell r="O6459">
            <v>2.6718999999999999</v>
          </cell>
        </row>
        <row r="6460">
          <cell r="B6460">
            <v>45596</v>
          </cell>
          <cell r="C6460" t="str">
            <v>CHAMPY VERGLES 1ER RED 19 75x6</v>
          </cell>
          <cell r="D6460" t="str">
            <v>Maison Champy Pernad- Vereglesses Ile des Vergelesses Red 2019</v>
          </cell>
          <cell r="E6460" t="str">
            <v>EA</v>
          </cell>
          <cell r="F6460">
            <v>6</v>
          </cell>
          <cell r="G6460" t="str">
            <v>75 cl x 6</v>
          </cell>
          <cell r="H6460" t="str">
            <v>S</v>
          </cell>
          <cell r="I6460" t="str">
            <v>France</v>
          </cell>
          <cell r="J6460" t="str">
            <v>France</v>
          </cell>
          <cell r="K6460" t="str">
            <v>Burgundy</v>
          </cell>
          <cell r="L6460" t="str">
            <v>Still Red</v>
          </cell>
          <cell r="M6460" t="str">
            <v>Best</v>
          </cell>
          <cell r="N6460">
            <v>25.915199999999999</v>
          </cell>
          <cell r="O6460">
            <v>2.6718999999999999</v>
          </cell>
        </row>
        <row r="6461">
          <cell r="B6461">
            <v>45597</v>
          </cell>
          <cell r="C6461" t="str">
            <v>CHAMPY VERGLES WHITE 22 75x6</v>
          </cell>
          <cell r="D6461" t="str">
            <v>Maison Champy Pernand- Vergelesses White 2022</v>
          </cell>
          <cell r="E6461" t="str">
            <v>EA</v>
          </cell>
          <cell r="F6461">
            <v>6</v>
          </cell>
          <cell r="G6461" t="str">
            <v>75 cl x 6</v>
          </cell>
          <cell r="H6461" t="str">
            <v>S</v>
          </cell>
          <cell r="I6461" t="str">
            <v>France</v>
          </cell>
          <cell r="J6461" t="str">
            <v>France</v>
          </cell>
          <cell r="K6461" t="str">
            <v>Burgundy</v>
          </cell>
          <cell r="L6461" t="str">
            <v>Still White</v>
          </cell>
          <cell r="M6461" t="str">
            <v>Best</v>
          </cell>
          <cell r="N6461">
            <v>16.704699999999999</v>
          </cell>
          <cell r="O6461">
            <v>2.6718999999999999</v>
          </cell>
        </row>
        <row r="6462">
          <cell r="B6462">
            <v>45661</v>
          </cell>
          <cell r="C6462" t="str">
            <v>CHAMPY VERG 1ER CDX 22 75X6</v>
          </cell>
          <cell r="D6462" t="str">
            <v>Maison Champy Pernand-Vergelesses 1er Cru En Cardeux White 2022</v>
          </cell>
          <cell r="E6462" t="str">
            <v>EA</v>
          </cell>
          <cell r="F6462">
            <v>6</v>
          </cell>
          <cell r="G6462" t="str">
            <v>75 cl x 6</v>
          </cell>
          <cell r="H6462" t="str">
            <v>S</v>
          </cell>
          <cell r="I6462" t="str">
            <v>France</v>
          </cell>
          <cell r="J6462" t="str">
            <v>France</v>
          </cell>
          <cell r="K6462" t="str">
            <v>Burgundy</v>
          </cell>
          <cell r="L6462" t="str">
            <v>Still White</v>
          </cell>
          <cell r="M6462" t="str">
            <v>Best</v>
          </cell>
          <cell r="N6462">
            <v>25.915199999999999</v>
          </cell>
          <cell r="O6462">
            <v>2.6718999999999999</v>
          </cell>
        </row>
        <row r="6463">
          <cell r="B6463">
            <v>45705</v>
          </cell>
          <cell r="C6463" t="str">
            <v>FW CHAMPY CORTON ROGN 20 75x6</v>
          </cell>
          <cell r="D6463" t="str">
            <v>Mason Champy Corton Rognet Red 2020</v>
          </cell>
          <cell r="E6463" t="str">
            <v>EA</v>
          </cell>
          <cell r="F6463">
            <v>6</v>
          </cell>
          <cell r="G6463" t="str">
            <v>75 cl x 6</v>
          </cell>
          <cell r="H6463" t="str">
            <v>S</v>
          </cell>
          <cell r="I6463" t="str">
            <v>France</v>
          </cell>
          <cell r="J6463" t="str">
            <v>France</v>
          </cell>
          <cell r="K6463" t="str">
            <v>Burgundy</v>
          </cell>
          <cell r="L6463" t="str">
            <v>Still Red</v>
          </cell>
          <cell r="M6463" t="str">
            <v>Fine Wine</v>
          </cell>
          <cell r="N6463">
            <v>63.634500000000003</v>
          </cell>
          <cell r="O6463">
            <v>2.6718999999999999</v>
          </cell>
        </row>
        <row r="6464">
          <cell r="B6464">
            <v>45737</v>
          </cell>
          <cell r="C6464" t="str">
            <v>ORG H.COSTAL CHAB VAL 22 75x12</v>
          </cell>
          <cell r="D6464" t="str">
            <v>Henri Costal Chablis Vallée de Valvan Organic 2022</v>
          </cell>
          <cell r="E6464" t="str">
            <v>EA</v>
          </cell>
          <cell r="F6464">
            <v>12</v>
          </cell>
          <cell r="G6464" t="str">
            <v>75 cl x 12</v>
          </cell>
          <cell r="H6464" t="str">
            <v>S</v>
          </cell>
          <cell r="I6464" t="str">
            <v>France</v>
          </cell>
          <cell r="J6464" t="str">
            <v>France</v>
          </cell>
          <cell r="K6464" t="str">
            <v>Chablis Grand Cru AOC</v>
          </cell>
          <cell r="L6464" t="str">
            <v>Still White</v>
          </cell>
          <cell r="M6464" t="str">
            <v>Best</v>
          </cell>
          <cell r="N6464">
            <v>9.6006999999999998</v>
          </cell>
          <cell r="O6464">
            <v>2.6718999999999999</v>
          </cell>
        </row>
        <row r="6465">
          <cell r="B6465">
            <v>46213</v>
          </cell>
          <cell r="C6465" t="str">
            <v>FW WEYBORNE FAM RES 18 75x6</v>
          </cell>
          <cell r="D6465" t="str">
            <v>Weyborne Estate Family Reserve Brut 2018</v>
          </cell>
          <cell r="E6465" t="str">
            <v>EA</v>
          </cell>
          <cell r="F6465">
            <v>6</v>
          </cell>
          <cell r="G6465" t="str">
            <v>75 cl x 6</v>
          </cell>
          <cell r="H6465" t="str">
            <v>U</v>
          </cell>
          <cell r="I6465" t="str">
            <v>United Kingdom</v>
          </cell>
          <cell r="J6465" t="str">
            <v>UK</v>
          </cell>
          <cell r="K6465" t="str">
            <v>UK</v>
          </cell>
          <cell r="M6465" t="str">
            <v>Best</v>
          </cell>
          <cell r="N6465">
            <v>21.324400000000001</v>
          </cell>
          <cell r="O6465">
            <v>2.6718999999999999</v>
          </cell>
        </row>
        <row r="6466">
          <cell r="B6466">
            <v>46638</v>
          </cell>
          <cell r="C6466" t="str">
            <v>FW WEYBORNE ORIANA 19 75X6</v>
          </cell>
          <cell r="D6466" t="str">
            <v>The Weyborne Oriana 2019</v>
          </cell>
          <cell r="E6466" t="str">
            <v>EA</v>
          </cell>
          <cell r="F6466">
            <v>6</v>
          </cell>
          <cell r="G6466" t="str">
            <v>75 cl x 6</v>
          </cell>
          <cell r="H6466" t="str">
            <v>Z</v>
          </cell>
          <cell r="I6466" t="str">
            <v>United Kingdom</v>
          </cell>
          <cell r="J6466" t="str">
            <v>UK</v>
          </cell>
          <cell r="K6466" t="str">
            <v>UK</v>
          </cell>
          <cell r="M6466" t="str">
            <v>Best</v>
          </cell>
          <cell r="N6466">
            <v>21.324400000000001</v>
          </cell>
          <cell r="O6466">
            <v>2.6718999999999999</v>
          </cell>
        </row>
        <row r="6467">
          <cell r="B6467">
            <v>46020</v>
          </cell>
          <cell r="C6467" t="str">
            <v>ADHOC CRUELL MISS P NOIR 75X6</v>
          </cell>
          <cell r="D6467" t="str">
            <v>Ad Hoc Cruel Mistress Pinot Noir Easter Australia, Larry Cherubino</v>
          </cell>
          <cell r="E6467" t="str">
            <v>EA</v>
          </cell>
          <cell r="F6467">
            <v>6</v>
          </cell>
          <cell r="G6467" t="str">
            <v>75 cl x 6</v>
          </cell>
          <cell r="H6467" t="str">
            <v>S</v>
          </cell>
          <cell r="I6467" t="str">
            <v>Australia</v>
          </cell>
          <cell r="J6467" t="str">
            <v>Australia</v>
          </cell>
          <cell r="K6467" t="str">
            <v>South Australia</v>
          </cell>
          <cell r="L6467" t="str">
            <v>Still Red</v>
          </cell>
          <cell r="M6467" t="str">
            <v>Better</v>
          </cell>
          <cell r="N6467">
            <v>5.4562999999999997</v>
          </cell>
          <cell r="O6467">
            <v>2.6718999999999999</v>
          </cell>
        </row>
        <row r="6468">
          <cell r="B6468">
            <v>46021</v>
          </cell>
          <cell r="C6468" t="str">
            <v>LAISSEZ FAIRE RIESLING 75X6</v>
          </cell>
          <cell r="D6468" t="str">
            <v>Laissez Faire Riesling Western Australia, Larry Cherubino</v>
          </cell>
          <cell r="E6468" t="str">
            <v>EA</v>
          </cell>
          <cell r="F6468">
            <v>6</v>
          </cell>
          <cell r="G6468" t="str">
            <v>75 cl x 6</v>
          </cell>
          <cell r="H6468" t="str">
            <v>S</v>
          </cell>
          <cell r="I6468" t="str">
            <v>Australia</v>
          </cell>
          <cell r="J6468" t="str">
            <v>Australia</v>
          </cell>
          <cell r="K6468" t="str">
            <v>South Australia</v>
          </cell>
          <cell r="L6468" t="str">
            <v>Still White</v>
          </cell>
          <cell r="M6468" t="str">
            <v>Better</v>
          </cell>
          <cell r="N6468">
            <v>7.6562999999999999</v>
          </cell>
          <cell r="O6468">
            <v>2.6718999999999999</v>
          </cell>
        </row>
        <row r="6469">
          <cell r="B6469">
            <v>46022</v>
          </cell>
          <cell r="C6469" t="str">
            <v>ADHOC MIDDLE OF EW SHIRAZ 75X6</v>
          </cell>
          <cell r="D6469" t="str">
            <v>Ad Hoc Middle of Everywhere Shiraz Western Australia, Larry Cherubino</v>
          </cell>
          <cell r="E6469" t="str">
            <v>EA</v>
          </cell>
          <cell r="F6469">
            <v>6</v>
          </cell>
          <cell r="G6469" t="str">
            <v>75 cl x 6</v>
          </cell>
          <cell r="H6469" t="str">
            <v>S</v>
          </cell>
          <cell r="I6469" t="str">
            <v>Australia</v>
          </cell>
          <cell r="J6469" t="str">
            <v>Australia</v>
          </cell>
          <cell r="L6469" t="str">
            <v>Still Red</v>
          </cell>
          <cell r="M6469" t="str">
            <v>Better</v>
          </cell>
          <cell r="N6469">
            <v>5.4562999999999997</v>
          </cell>
          <cell r="O6469">
            <v>2.6718999999999999</v>
          </cell>
        </row>
        <row r="6470">
          <cell r="B6470">
            <v>46027</v>
          </cell>
          <cell r="C6470" t="str">
            <v>LAISSEZ FAIRE SYRAH 75X6</v>
          </cell>
          <cell r="D6470" t="str">
            <v>Laissez Faire Frankland Syrah Western Australia, Larry Cherubino</v>
          </cell>
          <cell r="E6470" t="str">
            <v>EA</v>
          </cell>
          <cell r="F6470">
            <v>6</v>
          </cell>
          <cell r="G6470" t="str">
            <v>75 cl x 6</v>
          </cell>
          <cell r="H6470" t="str">
            <v>S</v>
          </cell>
          <cell r="I6470" t="str">
            <v>Australia</v>
          </cell>
          <cell r="J6470" t="str">
            <v>Australia</v>
          </cell>
          <cell r="K6470" t="str">
            <v>Western Australia</v>
          </cell>
          <cell r="L6470" t="str">
            <v>Still Red</v>
          </cell>
          <cell r="M6470" t="str">
            <v>Best</v>
          </cell>
          <cell r="N6470">
            <v>8.0363000000000007</v>
          </cell>
          <cell r="O6470">
            <v>2.6718999999999999</v>
          </cell>
        </row>
        <row r="6471">
          <cell r="B6471">
            <v>46029</v>
          </cell>
          <cell r="C6471" t="str">
            <v>LAISSEZ FAIRE PINOT NOIR 75X6</v>
          </cell>
          <cell r="D6471" t="str">
            <v>Laissez Faire Foudre Pinot Noir Western Australia, Larry Cherubino</v>
          </cell>
          <cell r="E6471" t="str">
            <v>EA</v>
          </cell>
          <cell r="F6471">
            <v>6</v>
          </cell>
          <cell r="G6471" t="str">
            <v>75 cl x 6</v>
          </cell>
          <cell r="H6471" t="str">
            <v>S</v>
          </cell>
          <cell r="I6471" t="str">
            <v>Australia</v>
          </cell>
          <cell r="J6471" t="str">
            <v>Australia</v>
          </cell>
          <cell r="K6471" t="str">
            <v>Western Australia</v>
          </cell>
          <cell r="L6471" t="str">
            <v>Still Red</v>
          </cell>
          <cell r="M6471" t="str">
            <v>Best</v>
          </cell>
          <cell r="N6471">
            <v>8.0363000000000007</v>
          </cell>
          <cell r="O6471">
            <v>2.6718999999999999</v>
          </cell>
        </row>
        <row r="6472">
          <cell r="B6472">
            <v>46030</v>
          </cell>
          <cell r="C6472" t="str">
            <v>LAISSZ FAIRE WHITE BLEND 75X6</v>
          </cell>
          <cell r="D6472" t="str">
            <v>Laissez Faire Field White Blend Western Australia, Larry Cherubino</v>
          </cell>
          <cell r="E6472" t="str">
            <v>EA</v>
          </cell>
          <cell r="F6472">
            <v>6</v>
          </cell>
          <cell r="G6472" t="str">
            <v>75 cl x 6</v>
          </cell>
          <cell r="H6472" t="str">
            <v>S</v>
          </cell>
          <cell r="I6472" t="str">
            <v>Australia</v>
          </cell>
          <cell r="J6472" t="str">
            <v>Australia</v>
          </cell>
          <cell r="K6472" t="str">
            <v>Western Australia</v>
          </cell>
          <cell r="L6472" t="str">
            <v>Still White</v>
          </cell>
          <cell r="M6472" t="str">
            <v>Better</v>
          </cell>
          <cell r="N6472">
            <v>7.6562999999999999</v>
          </cell>
          <cell r="O6472">
            <v>2.6718999999999999</v>
          </cell>
        </row>
        <row r="6473">
          <cell r="B6473">
            <v>46031</v>
          </cell>
          <cell r="C6473" t="str">
            <v>LAISSEZ FAIRE FIANO 75X6</v>
          </cell>
          <cell r="D6473" t="str">
            <v>Laissez Faire Fiano Western Australia, Larry Cherubino</v>
          </cell>
          <cell r="E6473" t="str">
            <v>EA</v>
          </cell>
          <cell r="F6473">
            <v>6</v>
          </cell>
          <cell r="G6473" t="str">
            <v>75 cl x 6</v>
          </cell>
          <cell r="H6473" t="str">
            <v>S</v>
          </cell>
          <cell r="I6473" t="str">
            <v>Australia</v>
          </cell>
          <cell r="J6473" t="str">
            <v>Australia</v>
          </cell>
          <cell r="K6473" t="str">
            <v>South Australia</v>
          </cell>
          <cell r="L6473" t="str">
            <v>Still White</v>
          </cell>
          <cell r="M6473" t="str">
            <v>Better</v>
          </cell>
          <cell r="N6473">
            <v>7.6562999999999999</v>
          </cell>
          <cell r="O6473">
            <v>2.6718999999999999</v>
          </cell>
        </row>
        <row r="6474">
          <cell r="B6474">
            <v>46032</v>
          </cell>
          <cell r="C6474" t="str">
            <v>PEDESTAL CAB SAUVIGNON 75X6</v>
          </cell>
          <cell r="D6474" t="str">
            <v>Pedestal Cabernet TSauvignon Margaret River, Larry Cherubino</v>
          </cell>
          <cell r="E6474" t="str">
            <v>EA</v>
          </cell>
          <cell r="F6474">
            <v>6</v>
          </cell>
          <cell r="G6474" t="str">
            <v>75 cl x 6</v>
          </cell>
          <cell r="H6474" t="str">
            <v>S</v>
          </cell>
          <cell r="I6474" t="str">
            <v>Australia</v>
          </cell>
          <cell r="J6474" t="str">
            <v>Australia</v>
          </cell>
          <cell r="K6474" t="str">
            <v>Margaret River</v>
          </cell>
          <cell r="L6474" t="str">
            <v>Still Red</v>
          </cell>
          <cell r="M6474" t="str">
            <v>Better</v>
          </cell>
          <cell r="N6474">
            <v>6.1763000000000003</v>
          </cell>
          <cell r="O6474">
            <v>2.6718999999999999</v>
          </cell>
        </row>
        <row r="6475">
          <cell r="B6475">
            <v>46033</v>
          </cell>
          <cell r="C6475" t="str">
            <v>PEDESTAL CHARDONNAY 75X6</v>
          </cell>
          <cell r="D6475" t="str">
            <v>Pedestal Chardonnay Margaret River, Larry Cherubino</v>
          </cell>
          <cell r="E6475" t="str">
            <v>EA</v>
          </cell>
          <cell r="F6475">
            <v>6</v>
          </cell>
          <cell r="G6475" t="str">
            <v>75 cl x 6</v>
          </cell>
          <cell r="H6475" t="str">
            <v>S</v>
          </cell>
          <cell r="I6475" t="str">
            <v>Australia</v>
          </cell>
          <cell r="J6475" t="str">
            <v>Australia</v>
          </cell>
          <cell r="K6475" t="str">
            <v>Margaret River</v>
          </cell>
          <cell r="L6475" t="str">
            <v>Still White</v>
          </cell>
          <cell r="M6475" t="str">
            <v>Better</v>
          </cell>
          <cell r="N6475">
            <v>6.1763000000000003</v>
          </cell>
          <cell r="O6475">
            <v>2.6718999999999999</v>
          </cell>
        </row>
        <row r="6476">
          <cell r="B6476">
            <v>46034</v>
          </cell>
          <cell r="C6476" t="str">
            <v>PEDESTAL SEMILL-SAUV BL 75X6</v>
          </cell>
          <cell r="D6476" t="str">
            <v>Pedestal Semillon Sauvignon Blanc Margaret River, Larry Cherubino</v>
          </cell>
          <cell r="E6476" t="str">
            <v>EA</v>
          </cell>
          <cell r="F6476">
            <v>6</v>
          </cell>
          <cell r="G6476" t="str">
            <v>75 cl x 6</v>
          </cell>
          <cell r="H6476" t="str">
            <v>S</v>
          </cell>
          <cell r="I6476" t="str">
            <v>Australia</v>
          </cell>
          <cell r="J6476" t="str">
            <v>Australia</v>
          </cell>
          <cell r="K6476" t="str">
            <v>Margaret River</v>
          </cell>
          <cell r="L6476" t="str">
            <v>Still White</v>
          </cell>
          <cell r="M6476" t="str">
            <v>Better</v>
          </cell>
          <cell r="N6476">
            <v>6.1756000000000002</v>
          </cell>
          <cell r="O6476">
            <v>2.6718999999999999</v>
          </cell>
        </row>
        <row r="6477">
          <cell r="B6477">
            <v>46035</v>
          </cell>
          <cell r="C6477" t="str">
            <v>CHERUBINO CHARDONNAY 75X6</v>
          </cell>
          <cell r="D6477" t="str">
            <v>Cherubino Margaret River Chardonnay Larry Cherubino, Margaret River</v>
          </cell>
          <cell r="E6477" t="str">
            <v>EA</v>
          </cell>
          <cell r="F6477">
            <v>6</v>
          </cell>
          <cell r="G6477" t="str">
            <v>75 cl x 6</v>
          </cell>
          <cell r="H6477" t="str">
            <v>S</v>
          </cell>
          <cell r="I6477" t="str">
            <v>Australia</v>
          </cell>
          <cell r="J6477" t="str">
            <v>Australia</v>
          </cell>
          <cell r="K6477" t="str">
            <v>Margaret River</v>
          </cell>
          <cell r="L6477" t="str">
            <v>Still White</v>
          </cell>
          <cell r="M6477" t="str">
            <v>Fine Wine</v>
          </cell>
          <cell r="N6477">
            <v>18.086300000000001</v>
          </cell>
          <cell r="O6477">
            <v>2.6718999999999999</v>
          </cell>
        </row>
        <row r="6478">
          <cell r="B6478">
            <v>46036</v>
          </cell>
          <cell r="C6478" t="str">
            <v>UOVO NEBBIOLO-CAB SAUV 75X6</v>
          </cell>
          <cell r="D6478" t="str">
            <v>Uovo Nebbiolo-Cabernet Sauvignon Western Australia Larry Cherubino</v>
          </cell>
          <cell r="E6478" t="str">
            <v>EA</v>
          </cell>
          <cell r="F6478">
            <v>6</v>
          </cell>
          <cell r="G6478" t="str">
            <v>75 cl x 6</v>
          </cell>
          <cell r="H6478" t="str">
            <v>S</v>
          </cell>
          <cell r="I6478" t="str">
            <v>Australia</v>
          </cell>
          <cell r="J6478" t="str">
            <v>Australia</v>
          </cell>
          <cell r="K6478" t="str">
            <v>South Australia</v>
          </cell>
          <cell r="L6478" t="str">
            <v>Still Red</v>
          </cell>
          <cell r="M6478" t="str">
            <v>Best</v>
          </cell>
          <cell r="N6478">
            <v>8.8462999999999994</v>
          </cell>
          <cell r="O6478">
            <v>2.6718999999999999</v>
          </cell>
        </row>
        <row r="6479">
          <cell r="B6479">
            <v>46038</v>
          </cell>
          <cell r="C6479" t="str">
            <v>ADHOC HEN &amp; CHICKEN CHARD 75X6</v>
          </cell>
          <cell r="D6479" t="str">
            <v>Ad Hoc Hen &amp; Chicken Chardonnay Western Australia, Larry Cherubino</v>
          </cell>
          <cell r="E6479" t="str">
            <v>EA</v>
          </cell>
          <cell r="F6479">
            <v>6</v>
          </cell>
          <cell r="G6479" t="str">
            <v>75 cl x 6</v>
          </cell>
          <cell r="H6479" t="str">
            <v>S</v>
          </cell>
          <cell r="I6479" t="str">
            <v>Australia</v>
          </cell>
          <cell r="J6479" t="str">
            <v>Australia</v>
          </cell>
          <cell r="L6479" t="str">
            <v>Still White</v>
          </cell>
          <cell r="M6479" t="str">
            <v>Better</v>
          </cell>
          <cell r="N6479">
            <v>5.4562999999999997</v>
          </cell>
          <cell r="O6479">
            <v>2.6718999999999999</v>
          </cell>
        </row>
        <row r="6480">
          <cell r="B6480">
            <v>46041</v>
          </cell>
          <cell r="C6480" t="str">
            <v>ADHOC STRAWMAN SAUV BLANC 75X6</v>
          </cell>
          <cell r="D6480" t="str">
            <v>Ad Hoc Strawman Sauvignon Blanc Margaret River, Larry Cherubino</v>
          </cell>
          <cell r="E6480" t="str">
            <v>EA</v>
          </cell>
          <cell r="F6480">
            <v>6</v>
          </cell>
          <cell r="G6480" t="str">
            <v>75 cl x 6</v>
          </cell>
          <cell r="H6480" t="str">
            <v>S</v>
          </cell>
          <cell r="I6480" t="str">
            <v>Australia</v>
          </cell>
          <cell r="L6480" t="str">
            <v>Still White</v>
          </cell>
          <cell r="M6480" t="str">
            <v>Better</v>
          </cell>
          <cell r="N6480">
            <v>5.4562999999999997</v>
          </cell>
          <cell r="O6480">
            <v>2.6718999999999999</v>
          </cell>
        </row>
        <row r="6481">
          <cell r="B6481">
            <v>46042</v>
          </cell>
          <cell r="C6481" t="str">
            <v>APOSTROPHE POSESSIVE RED 75X6</v>
          </cell>
          <cell r="D6481" t="str">
            <v>Apostrophe Posessive Reds' Blend, Western Australia Larry Cherubino</v>
          </cell>
          <cell r="E6481" t="str">
            <v>EA</v>
          </cell>
          <cell r="F6481">
            <v>6</v>
          </cell>
          <cell r="G6481" t="str">
            <v>75 cl x 6</v>
          </cell>
          <cell r="H6481" t="str">
            <v>S</v>
          </cell>
          <cell r="I6481" t="str">
            <v>Australia</v>
          </cell>
          <cell r="J6481" t="str">
            <v>Australia</v>
          </cell>
          <cell r="L6481" t="str">
            <v>Still Red</v>
          </cell>
          <cell r="M6481" t="str">
            <v>Good</v>
          </cell>
          <cell r="N6481">
            <v>4.9363000000000001</v>
          </cell>
          <cell r="O6481">
            <v>2.6718999999999999</v>
          </cell>
        </row>
        <row r="6482">
          <cell r="B6482">
            <v>46045</v>
          </cell>
          <cell r="C6482" t="str">
            <v>APOSTROPHE STONES T WHITE 75X6</v>
          </cell>
          <cell r="D6482" t="str">
            <v>Apostrophe Stones Throw White Blend Western Australia, Larry Cherubino</v>
          </cell>
          <cell r="E6482" t="str">
            <v>EA</v>
          </cell>
          <cell r="F6482">
            <v>6</v>
          </cell>
          <cell r="G6482" t="str">
            <v>75 cl x 6</v>
          </cell>
          <cell r="H6482" t="str">
            <v>S</v>
          </cell>
          <cell r="I6482" t="str">
            <v>Australia</v>
          </cell>
          <cell r="L6482" t="str">
            <v>Still White</v>
          </cell>
          <cell r="M6482" t="str">
            <v>Good</v>
          </cell>
          <cell r="N6482">
            <v>4.9363000000000001</v>
          </cell>
          <cell r="O6482">
            <v>2.6718999999999999</v>
          </cell>
        </row>
        <row r="6483">
          <cell r="B6483">
            <v>46402</v>
          </cell>
          <cell r="C6483" t="str">
            <v>ADHOC WALLFLOWER RIESLING 75X6</v>
          </cell>
          <cell r="D6483" t="str">
            <v>Ad Hoc Wallflower Riesling Margaret River, Larry Cherubino</v>
          </cell>
          <cell r="E6483" t="str">
            <v>EA</v>
          </cell>
          <cell r="F6483">
            <v>6</v>
          </cell>
          <cell r="G6483" t="str">
            <v>75 cl x 6</v>
          </cell>
          <cell r="H6483" t="str">
            <v>S</v>
          </cell>
          <cell r="I6483" t="str">
            <v>Australia</v>
          </cell>
          <cell r="J6483" t="str">
            <v>Australia</v>
          </cell>
          <cell r="L6483" t="str">
            <v>Still White</v>
          </cell>
          <cell r="M6483" t="str">
            <v>Better</v>
          </cell>
          <cell r="N6483">
            <v>5.4562999999999997</v>
          </cell>
          <cell r="O6483">
            <v>2.6718999999999999</v>
          </cell>
        </row>
        <row r="6484">
          <cell r="B6484">
            <v>46453</v>
          </cell>
          <cell r="C6484" t="str">
            <v>FW CHERUBINO SAU BLANC 19 75X6</v>
          </cell>
          <cell r="D6484" t="str">
            <v>Cherubino Pemberton Sauvignon Blanc 2019,  Larry Cherubino</v>
          </cell>
          <cell r="E6484" t="str">
            <v>EA</v>
          </cell>
          <cell r="F6484">
            <v>6</v>
          </cell>
          <cell r="G6484" t="str">
            <v>75 cl x 6</v>
          </cell>
          <cell r="H6484" t="str">
            <v>S</v>
          </cell>
          <cell r="I6484" t="str">
            <v>Australia</v>
          </cell>
          <cell r="J6484" t="str">
            <v>Australia</v>
          </cell>
          <cell r="K6484" t="str">
            <v>Australia</v>
          </cell>
          <cell r="L6484" t="str">
            <v>Still White</v>
          </cell>
          <cell r="M6484" t="str">
            <v>Fine Wine</v>
          </cell>
          <cell r="N6484">
            <v>11.5846</v>
          </cell>
          <cell r="O6484">
            <v>2.6718999999999999</v>
          </cell>
        </row>
        <row r="6485">
          <cell r="B6485">
            <v>46458</v>
          </cell>
          <cell r="C6485" t="str">
            <v>FW CHERUBINO CAB SAUV 19 75X6</v>
          </cell>
          <cell r="D6485" t="str">
            <v>Cherubino Margaret River Cabernet Sauvignon Larry Cherubino 2019</v>
          </cell>
          <cell r="E6485" t="str">
            <v>EA</v>
          </cell>
          <cell r="F6485">
            <v>6</v>
          </cell>
          <cell r="G6485" t="str">
            <v>75 cl x 6</v>
          </cell>
          <cell r="H6485" t="str">
            <v>S</v>
          </cell>
          <cell r="I6485" t="str">
            <v>Australia</v>
          </cell>
          <cell r="J6485" t="str">
            <v>Australia</v>
          </cell>
          <cell r="K6485" t="str">
            <v>Margaret River</v>
          </cell>
          <cell r="L6485" t="str">
            <v>Still White</v>
          </cell>
          <cell r="M6485" t="str">
            <v>Fine Wine</v>
          </cell>
          <cell r="N6485">
            <v>18.088000000000001</v>
          </cell>
          <cell r="O6485">
            <v>2.6718999999999999</v>
          </cell>
        </row>
        <row r="6486">
          <cell r="B6486">
            <v>46150</v>
          </cell>
          <cell r="C6486" t="str">
            <v>RIPTIDE WHITET ZIN 8% 75X6</v>
          </cell>
          <cell r="D6486" t="str">
            <v>Riptide Zinfandel Rose USA  8%</v>
          </cell>
          <cell r="E6486" t="str">
            <v>EA</v>
          </cell>
          <cell r="F6486">
            <v>6</v>
          </cell>
          <cell r="G6486" t="str">
            <v>75 cl x 6</v>
          </cell>
          <cell r="H6486" t="str">
            <v>S</v>
          </cell>
          <cell r="I6486" t="str">
            <v>United States</v>
          </cell>
          <cell r="J6486" t="str">
            <v>USA</v>
          </cell>
          <cell r="K6486" t="str">
            <v>California</v>
          </cell>
          <cell r="L6486" t="str">
            <v>Still Rose</v>
          </cell>
          <cell r="M6486" t="str">
            <v>Price Fighter</v>
          </cell>
          <cell r="N6486">
            <v>1.6876</v>
          </cell>
          <cell r="O6486">
            <v>1.4862</v>
          </cell>
        </row>
        <row r="6487">
          <cell r="B6487">
            <v>46168</v>
          </cell>
          <cell r="C6487" t="str">
            <v>O&amp;G ZINFANDEL ROSE 8% 75X6</v>
          </cell>
          <cell r="D6487" t="str">
            <v>TN Oliver &amp; Gregs Zinfandel Rose 8%, California</v>
          </cell>
          <cell r="E6487" t="str">
            <v>EA</v>
          </cell>
          <cell r="F6487">
            <v>6</v>
          </cell>
          <cell r="G6487" t="str">
            <v>75 cl x 6</v>
          </cell>
          <cell r="H6487" t="str">
            <v>S</v>
          </cell>
          <cell r="I6487" t="str">
            <v>United States</v>
          </cell>
          <cell r="J6487" t="str">
            <v>USA</v>
          </cell>
          <cell r="K6487" t="str">
            <v>California</v>
          </cell>
          <cell r="L6487" t="str">
            <v>Still Rose</v>
          </cell>
          <cell r="M6487" t="str">
            <v>Price Fighter</v>
          </cell>
          <cell r="N6487">
            <v>1.5909</v>
          </cell>
          <cell r="O6487">
            <v>1.4862</v>
          </cell>
        </row>
        <row r="6488">
          <cell r="B6488">
            <v>46198</v>
          </cell>
          <cell r="C6488" t="str">
            <v>FOOTSTEPS USA ROSE 8% 75X6</v>
          </cell>
          <cell r="D6488" t="str">
            <v>Footsteps Zinfandel Rose 8%, California</v>
          </cell>
          <cell r="E6488" t="str">
            <v>EA</v>
          </cell>
          <cell r="F6488">
            <v>6</v>
          </cell>
          <cell r="G6488" t="str">
            <v>75 cl x 6</v>
          </cell>
          <cell r="H6488" t="str">
            <v>S</v>
          </cell>
          <cell r="I6488" t="str">
            <v>United States</v>
          </cell>
          <cell r="J6488" t="str">
            <v>USA</v>
          </cell>
          <cell r="K6488" t="str">
            <v>USA</v>
          </cell>
          <cell r="L6488" t="str">
            <v>Still Rose</v>
          </cell>
          <cell r="M6488" t="str">
            <v>Price Fighter</v>
          </cell>
          <cell r="N6488">
            <v>1.4842</v>
          </cell>
          <cell r="O6488">
            <v>1.4862</v>
          </cell>
        </row>
        <row r="6489">
          <cell r="B6489">
            <v>46200</v>
          </cell>
          <cell r="C6489" t="str">
            <v>WHISP HILLS WHT ZINF 8% 75X6</v>
          </cell>
          <cell r="D6489" t="str">
            <v>TP Whispering Hills Zinfandel Rose USA 2023 8% 6x750ml</v>
          </cell>
          <cell r="E6489" t="str">
            <v>EA</v>
          </cell>
          <cell r="F6489">
            <v>6</v>
          </cell>
          <cell r="G6489" t="str">
            <v>75 cl x 6</v>
          </cell>
          <cell r="H6489" t="str">
            <v>Z</v>
          </cell>
          <cell r="I6489" t="str">
            <v>United States</v>
          </cell>
          <cell r="J6489" t="str">
            <v>USA</v>
          </cell>
          <cell r="K6489" t="str">
            <v>USA</v>
          </cell>
          <cell r="L6489" t="str">
            <v>Still Rose</v>
          </cell>
          <cell r="M6489" t="str">
            <v>Price Fighter</v>
          </cell>
          <cell r="N6489">
            <v>1.5375000000000001</v>
          </cell>
          <cell r="O6489">
            <v>1.4862</v>
          </cell>
        </row>
        <row r="6490">
          <cell r="B6490">
            <v>46424</v>
          </cell>
          <cell r="C6490" t="str">
            <v>BULLETIN ZIN ROSE 8% 75X6</v>
          </cell>
          <cell r="D6490" t="str">
            <v>Bulletin Zinfandel Rose USA 8%</v>
          </cell>
          <cell r="E6490" t="str">
            <v>EA</v>
          </cell>
          <cell r="F6490">
            <v>6</v>
          </cell>
          <cell r="G6490" t="str">
            <v>75 cl x 6</v>
          </cell>
          <cell r="H6490" t="str">
            <v>S</v>
          </cell>
          <cell r="I6490" t="str">
            <v>United States</v>
          </cell>
          <cell r="J6490" t="str">
            <v>Romania</v>
          </cell>
          <cell r="K6490" t="str">
            <v>California</v>
          </cell>
          <cell r="L6490" t="str">
            <v>Still Rose</v>
          </cell>
          <cell r="M6490" t="str">
            <v>Price Fighter</v>
          </cell>
          <cell r="N6490">
            <v>1.5459000000000001</v>
          </cell>
          <cell r="O6490">
            <v>1.4862</v>
          </cell>
        </row>
        <row r="6491">
          <cell r="B6491">
            <v>46385</v>
          </cell>
          <cell r="C6491" t="str">
            <v>OS FOOTSTEPS ROSE 8% 187x12</v>
          </cell>
          <cell r="D6491" t="str">
            <v>Footsteps Zinfandel Rose 8%, California</v>
          </cell>
          <cell r="E6491" t="str">
            <v>CS</v>
          </cell>
          <cell r="F6491">
            <v>1</v>
          </cell>
          <cell r="G6491" t="str">
            <v>18.75cl x 12</v>
          </cell>
          <cell r="H6491" t="str">
            <v>S</v>
          </cell>
          <cell r="I6491" t="str">
            <v>United States</v>
          </cell>
          <cell r="J6491" t="str">
            <v>USA</v>
          </cell>
          <cell r="K6491" t="str">
            <v>California</v>
          </cell>
          <cell r="L6491" t="str">
            <v>Still Rose</v>
          </cell>
          <cell r="M6491" t="str">
            <v>Price Fighter</v>
          </cell>
          <cell r="N6491">
            <v>7.1302000000000003</v>
          </cell>
          <cell r="O6491">
            <v>4.4585999999999997</v>
          </cell>
        </row>
        <row r="6492">
          <cell r="B6492">
            <v>46166</v>
          </cell>
          <cell r="C6492" t="str">
            <v>B INK CHARDONNAY 13.5% 75X6</v>
          </cell>
          <cell r="D6492" t="str">
            <v>Grant Burge B Ink Chardonnay</v>
          </cell>
          <cell r="E6492" t="str">
            <v>EA</v>
          </cell>
          <cell r="F6492">
            <v>6</v>
          </cell>
          <cell r="G6492" t="str">
            <v>75 cl x 6</v>
          </cell>
          <cell r="H6492" t="str">
            <v>S</v>
          </cell>
          <cell r="I6492" t="str">
            <v>Australia</v>
          </cell>
          <cell r="J6492" t="str">
            <v>Australia</v>
          </cell>
          <cell r="K6492" t="str">
            <v>South Australia</v>
          </cell>
          <cell r="L6492" t="str">
            <v>Still White</v>
          </cell>
          <cell r="M6492" t="str">
            <v>Price Fighter</v>
          </cell>
          <cell r="N6492">
            <v>2.7294</v>
          </cell>
          <cell r="O6492">
            <v>2.6718999999999999</v>
          </cell>
        </row>
        <row r="6493">
          <cell r="B6493">
            <v>44401</v>
          </cell>
          <cell r="C6493" t="str">
            <v>FW CHATEU BEAUMONT 2010 75X6</v>
          </cell>
          <cell r="D6493" t="str">
            <v>Chateau Beaumont Haut-Medoc 2010</v>
          </cell>
          <cell r="E6493" t="str">
            <v>EA</v>
          </cell>
          <cell r="F6493">
            <v>6</v>
          </cell>
          <cell r="G6493" t="str">
            <v>75 cl x 6</v>
          </cell>
          <cell r="H6493" t="str">
            <v>U</v>
          </cell>
          <cell r="I6493" t="str">
            <v>France</v>
          </cell>
          <cell r="J6493" t="str">
            <v>France</v>
          </cell>
          <cell r="K6493" t="str">
            <v>Bordeaux</v>
          </cell>
          <cell r="L6493" t="str">
            <v>Still Red</v>
          </cell>
          <cell r="M6493" t="str">
            <v>Fine Wine</v>
          </cell>
          <cell r="N6493">
            <v>14.0731</v>
          </cell>
          <cell r="O6493">
            <v>2.6718999999999999</v>
          </cell>
        </row>
        <row r="6494">
          <cell r="B6494">
            <v>46489</v>
          </cell>
          <cell r="C6494" t="str">
            <v>FW CHATEU BEAUMONT 2014 75X6</v>
          </cell>
          <cell r="D6494" t="str">
            <v>Chateau Beaumont Haut-Medoc 2014</v>
          </cell>
          <cell r="E6494" t="str">
            <v>EA</v>
          </cell>
          <cell r="F6494">
            <v>6</v>
          </cell>
          <cell r="G6494" t="str">
            <v>75 cl x 6</v>
          </cell>
          <cell r="H6494" t="str">
            <v>S</v>
          </cell>
          <cell r="I6494" t="str">
            <v>France</v>
          </cell>
          <cell r="J6494" t="str">
            <v>France</v>
          </cell>
          <cell r="K6494" t="str">
            <v>Bordeaux</v>
          </cell>
          <cell r="L6494" t="str">
            <v>Still Red</v>
          </cell>
          <cell r="M6494" t="str">
            <v>Fine Wine</v>
          </cell>
          <cell r="N6494">
            <v>10.1564</v>
          </cell>
          <cell r="O6494">
            <v>2.6718999999999999</v>
          </cell>
        </row>
        <row r="6495">
          <cell r="B6495">
            <v>46488</v>
          </cell>
          <cell r="C6495" t="str">
            <v>FW CH BEAUMONT 2014 150X6</v>
          </cell>
          <cell r="D6495" t="str">
            <v>Chateau Beaumont 2014</v>
          </cell>
          <cell r="E6495" t="str">
            <v>EA</v>
          </cell>
          <cell r="F6495">
            <v>6</v>
          </cell>
          <cell r="G6495" t="str">
            <v>150cl x 6</v>
          </cell>
          <cell r="H6495" t="str">
            <v>S</v>
          </cell>
          <cell r="I6495" t="str">
            <v>France</v>
          </cell>
          <cell r="J6495" t="str">
            <v>France</v>
          </cell>
          <cell r="K6495" t="str">
            <v>Bordeaux</v>
          </cell>
          <cell r="L6495" t="str">
            <v>Still Red</v>
          </cell>
          <cell r="M6495" t="str">
            <v>Fine Wine</v>
          </cell>
          <cell r="N6495">
            <v>20.140499999999999</v>
          </cell>
          <cell r="O6495">
            <v>5.3437999999999999</v>
          </cell>
        </row>
        <row r="6496">
          <cell r="B6496">
            <v>44725</v>
          </cell>
          <cell r="C6496" t="str">
            <v>LOLEA RED SANGRIA NO.1 75X6</v>
          </cell>
          <cell r="D6496" t="str">
            <v>Lolea Red Wine Sangria No.1</v>
          </cell>
          <cell r="E6496" t="str">
            <v>EA</v>
          </cell>
          <cell r="F6496">
            <v>6</v>
          </cell>
          <cell r="G6496" t="str">
            <v>75 cl x 6</v>
          </cell>
          <cell r="H6496" t="str">
            <v>U</v>
          </cell>
          <cell r="I6496" t="str">
            <v>Spain</v>
          </cell>
          <cell r="J6496" t="str">
            <v>Spain</v>
          </cell>
          <cell r="K6496" t="str">
            <v>Spain</v>
          </cell>
          <cell r="L6496" t="str">
            <v>Sparkling Red</v>
          </cell>
          <cell r="M6496" t="str">
            <v>RTD Value</v>
          </cell>
          <cell r="N6496">
            <v>5.4627999999999997</v>
          </cell>
          <cell r="O6496">
            <v>1.0218</v>
          </cell>
        </row>
        <row r="6497">
          <cell r="B6497">
            <v>46274</v>
          </cell>
          <cell r="C6497" t="str">
            <v>FW RDG ERRE PUNTO 23 75x6</v>
          </cell>
          <cell r="D6497" t="str">
            <v>ERRE PUNTO 2016</v>
          </cell>
          <cell r="E6497" t="str">
            <v>EA</v>
          </cell>
          <cell r="F6497">
            <v>6</v>
          </cell>
          <cell r="G6497" t="str">
            <v>75 cl x 6</v>
          </cell>
          <cell r="H6497" t="str">
            <v>S</v>
          </cell>
          <cell r="I6497" t="str">
            <v>Spain</v>
          </cell>
          <cell r="J6497" t="str">
            <v>Spain</v>
          </cell>
          <cell r="K6497" t="str">
            <v>Rioja</v>
          </cell>
          <cell r="L6497" t="str">
            <v>Still Red</v>
          </cell>
          <cell r="M6497" t="str">
            <v>Fine Wine</v>
          </cell>
          <cell r="N6497">
            <v>7.4485999999999999</v>
          </cell>
          <cell r="O6497">
            <v>2.6718999999999999</v>
          </cell>
        </row>
        <row r="6498">
          <cell r="B6498">
            <v>46469</v>
          </cell>
          <cell r="C6498" t="str">
            <v>PROJE BLANC 21 75X6</v>
          </cell>
          <cell r="D6498" t="str">
            <v>Projoe Blanc Gros Manseng Petit Courbu Saint Mont AOC</v>
          </cell>
          <cell r="E6498" t="str">
            <v>EA</v>
          </cell>
          <cell r="F6498">
            <v>6</v>
          </cell>
          <cell r="G6498" t="str">
            <v>75 cl x 6</v>
          </cell>
          <cell r="H6498" t="str">
            <v>S</v>
          </cell>
          <cell r="I6498" t="str">
            <v>France</v>
          </cell>
          <cell r="J6498" t="str">
            <v>France</v>
          </cell>
          <cell r="K6498" t="str">
            <v>South West France</v>
          </cell>
          <cell r="L6498" t="str">
            <v>Still White</v>
          </cell>
          <cell r="M6498" t="str">
            <v>Best</v>
          </cell>
          <cell r="N6498">
            <v>5.5804999999999998</v>
          </cell>
          <cell r="O6498">
            <v>2.6718999999999999</v>
          </cell>
        </row>
        <row r="6499">
          <cell r="B6499">
            <v>46504</v>
          </cell>
          <cell r="C6499" t="str">
            <v>ESTEVEZ VALTUILLE GODELLO 75X6</v>
          </cell>
          <cell r="D6499" t="str">
            <v>VERSOS DE VALTUILLE GODELLO</v>
          </cell>
          <cell r="E6499" t="str">
            <v>EA</v>
          </cell>
          <cell r="F6499">
            <v>6</v>
          </cell>
          <cell r="G6499" t="str">
            <v>75 cl x 6</v>
          </cell>
          <cell r="H6499" t="str">
            <v>S</v>
          </cell>
          <cell r="I6499" t="str">
            <v>Spain</v>
          </cell>
          <cell r="J6499" t="str">
            <v>Spain</v>
          </cell>
          <cell r="K6499" t="str">
            <v>Spain</v>
          </cell>
          <cell r="L6499" t="str">
            <v>Still White</v>
          </cell>
          <cell r="M6499" t="str">
            <v>Good</v>
          </cell>
          <cell r="N6499">
            <v>6.3487999999999998</v>
          </cell>
          <cell r="O6499">
            <v>2.6718999999999999</v>
          </cell>
        </row>
        <row r="6500">
          <cell r="B6500">
            <v>46505</v>
          </cell>
          <cell r="C6500" t="str">
            <v>ESTEVEZ VERSOS MENCIA 75x6</v>
          </cell>
          <cell r="D6500" t="str">
            <v>VERSOS DE VALTUILLE MENCIA</v>
          </cell>
          <cell r="E6500" t="str">
            <v>EA</v>
          </cell>
          <cell r="F6500">
            <v>6</v>
          </cell>
          <cell r="G6500" t="str">
            <v>75 cl x 6</v>
          </cell>
          <cell r="H6500" t="str">
            <v>S</v>
          </cell>
          <cell r="I6500" t="str">
            <v>Spain</v>
          </cell>
          <cell r="J6500" t="str">
            <v>Spain</v>
          </cell>
          <cell r="K6500" t="str">
            <v>Spain</v>
          </cell>
          <cell r="L6500" t="str">
            <v>Still Red</v>
          </cell>
          <cell r="M6500" t="str">
            <v>Price Fighter</v>
          </cell>
          <cell r="N6500">
            <v>3.4889000000000001</v>
          </cell>
          <cell r="O6500">
            <v>2.6718999999999999</v>
          </cell>
        </row>
        <row r="6501">
          <cell r="B6501">
            <v>46506</v>
          </cell>
          <cell r="C6501" t="str">
            <v>ESTEVEZ ROSADO MENCIA 75x6</v>
          </cell>
          <cell r="D6501" t="str">
            <v>VERSOS DE VALTUILLE ROSADO MENCIA</v>
          </cell>
          <cell r="E6501" t="str">
            <v>EA</v>
          </cell>
          <cell r="F6501">
            <v>6</v>
          </cell>
          <cell r="G6501" t="str">
            <v>75 cl x 6</v>
          </cell>
          <cell r="H6501" t="str">
            <v>S</v>
          </cell>
          <cell r="I6501" t="str">
            <v>Spain</v>
          </cell>
          <cell r="J6501" t="str">
            <v>Spain</v>
          </cell>
          <cell r="K6501" t="str">
            <v>Spain</v>
          </cell>
          <cell r="L6501" t="str">
            <v>Still Rose</v>
          </cell>
          <cell r="M6501" t="str">
            <v>Price Fighter</v>
          </cell>
          <cell r="N6501">
            <v>5.4687999999999999</v>
          </cell>
          <cell r="O6501">
            <v>2.6718999999999999</v>
          </cell>
        </row>
        <row r="6502">
          <cell r="B6502">
            <v>46507</v>
          </cell>
          <cell r="C6502" t="str">
            <v>FW ESTEVEZ EL RAPOLAO 75x6</v>
          </cell>
          <cell r="D6502" t="str">
            <v>VERSOS DE VALTUILLE PARAJE EL RAPOLAO</v>
          </cell>
          <cell r="E6502" t="str">
            <v>EA</v>
          </cell>
          <cell r="F6502">
            <v>6</v>
          </cell>
          <cell r="G6502" t="str">
            <v>75 cl x 6</v>
          </cell>
          <cell r="H6502" t="str">
            <v>S</v>
          </cell>
          <cell r="I6502" t="str">
            <v>Spain</v>
          </cell>
          <cell r="J6502" t="str">
            <v>Spain</v>
          </cell>
          <cell r="K6502" t="str">
            <v>Spain</v>
          </cell>
          <cell r="L6502" t="str">
            <v>Still Red</v>
          </cell>
          <cell r="M6502" t="str">
            <v>Best</v>
          </cell>
          <cell r="N6502">
            <v>11.848599999999999</v>
          </cell>
          <cell r="O6502">
            <v>2.6718999999999999</v>
          </cell>
        </row>
        <row r="6503">
          <cell r="B6503">
            <v>46508</v>
          </cell>
          <cell r="C6503" t="str">
            <v>FW ESTEVEZ LA VITORIANA 75x6</v>
          </cell>
          <cell r="D6503" t="str">
            <v>VERSOS DE VALTUILLE PARAJE LA VITORIANA</v>
          </cell>
          <cell r="E6503" t="str">
            <v>EA</v>
          </cell>
          <cell r="F6503">
            <v>6</v>
          </cell>
          <cell r="G6503" t="str">
            <v>75 cl x 6</v>
          </cell>
          <cell r="H6503" t="str">
            <v>S</v>
          </cell>
          <cell r="I6503" t="str">
            <v>Spain</v>
          </cell>
          <cell r="J6503" t="str">
            <v>Spain</v>
          </cell>
          <cell r="K6503" t="str">
            <v>Spain</v>
          </cell>
          <cell r="L6503" t="str">
            <v>Still Red</v>
          </cell>
          <cell r="M6503" t="str">
            <v>Best</v>
          </cell>
          <cell r="N6503">
            <v>18.008400000000002</v>
          </cell>
          <cell r="O6503">
            <v>2.6718999999999999</v>
          </cell>
        </row>
        <row r="6504">
          <cell r="B6504">
            <v>46647</v>
          </cell>
          <cell r="C6504" t="str">
            <v>ORG COPPER CREW ROSATO 187x12</v>
          </cell>
          <cell r="D6504" t="str">
            <v>The Copper Crew - Organic Rosato</v>
          </cell>
          <cell r="E6504" t="str">
            <v>CS</v>
          </cell>
          <cell r="F6504">
            <v>1</v>
          </cell>
          <cell r="G6504" t="str">
            <v>187 ml  x 12</v>
          </cell>
          <cell r="H6504" t="str">
            <v>Z</v>
          </cell>
          <cell r="I6504" t="str">
            <v>Italy</v>
          </cell>
          <cell r="J6504" t="str">
            <v>Italy</v>
          </cell>
          <cell r="K6504" t="str">
            <v>Puglia</v>
          </cell>
          <cell r="L6504" t="str">
            <v>Still Rose</v>
          </cell>
          <cell r="M6504" t="str">
            <v>Price Fighter</v>
          </cell>
          <cell r="N6504">
            <v>9.4077999999999999</v>
          </cell>
          <cell r="O6504">
            <v>8.0155999999999992</v>
          </cell>
        </row>
        <row r="6505">
          <cell r="B6505">
            <v>46701</v>
          </cell>
          <cell r="C6505" t="str">
            <v>ORG COPPER CREW FIANO 187X12</v>
          </cell>
          <cell r="D6505" t="str">
            <v>The Copper Crew - Organic Fiano</v>
          </cell>
          <cell r="E6505" t="str">
            <v>CS</v>
          </cell>
          <cell r="F6505">
            <v>1</v>
          </cell>
          <cell r="G6505" t="str">
            <v>187 ml  x 12</v>
          </cell>
          <cell r="H6505" t="str">
            <v>S</v>
          </cell>
          <cell r="I6505" t="str">
            <v>Italy</v>
          </cell>
          <cell r="J6505" t="str">
            <v>Italy</v>
          </cell>
          <cell r="K6505" t="str">
            <v>Puglia</v>
          </cell>
          <cell r="L6505" t="str">
            <v>Still White</v>
          </cell>
          <cell r="M6505" t="str">
            <v>Good</v>
          </cell>
          <cell r="N6505">
            <v>9.3843999999999994</v>
          </cell>
          <cell r="O6505">
            <v>8.0155999999999992</v>
          </cell>
        </row>
        <row r="6506">
          <cell r="B6506">
            <v>46706</v>
          </cell>
          <cell r="C6506" t="str">
            <v>ORG COPPER CREW NEGROAM 187x12</v>
          </cell>
          <cell r="D6506" t="str">
            <v>The Copper Crew - Organic Negroamaro</v>
          </cell>
          <cell r="E6506" t="str">
            <v>CS</v>
          </cell>
          <cell r="F6506">
            <v>1</v>
          </cell>
          <cell r="G6506" t="str">
            <v>187 ml  x 12</v>
          </cell>
          <cell r="H6506" t="str">
            <v>S</v>
          </cell>
          <cell r="I6506" t="str">
            <v>Italy</v>
          </cell>
          <cell r="J6506" t="str">
            <v>Italy</v>
          </cell>
          <cell r="K6506" t="str">
            <v>Puglia</v>
          </cell>
          <cell r="L6506" t="str">
            <v>Still Red</v>
          </cell>
          <cell r="M6506" t="str">
            <v>Good</v>
          </cell>
          <cell r="N6506">
            <v>9.3843999999999994</v>
          </cell>
          <cell r="O6506">
            <v>8.0155999999999992</v>
          </cell>
        </row>
        <row r="6507">
          <cell r="B6507">
            <v>46674</v>
          </cell>
          <cell r="C6507" t="str">
            <v>SOFIO ORO PROSECCO SPU 75x6</v>
          </cell>
          <cell r="D6507" t="str">
            <v>PROSECCO DOC SPUMANTE EXTRA DRY</v>
          </cell>
          <cell r="E6507" t="str">
            <v>CS</v>
          </cell>
          <cell r="F6507">
            <v>1</v>
          </cell>
          <cell r="G6507" t="str">
            <v>75 cl x 6</v>
          </cell>
          <cell r="H6507" t="str">
            <v>S</v>
          </cell>
          <cell r="I6507" t="str">
            <v>Italy</v>
          </cell>
          <cell r="J6507" t="str">
            <v>Italy</v>
          </cell>
          <cell r="K6507" t="str">
            <v>Friuli-Venezia Giulia</v>
          </cell>
          <cell r="L6507" t="str">
            <v>Sparkling White</v>
          </cell>
          <cell r="M6507" t="str">
            <v>Price Fighter</v>
          </cell>
          <cell r="N6507">
            <v>15.4171</v>
          </cell>
          <cell r="O6507">
            <v>14.1075</v>
          </cell>
        </row>
        <row r="6508">
          <cell r="B6508">
            <v>46676</v>
          </cell>
          <cell r="C6508" t="str">
            <v>SOFFIO ORO PROS MILLES 75X6</v>
          </cell>
          <cell r="D6508" t="str">
            <v>VINO SPUMANTE ROSATO EXTRA DRY MILLESIMATO 2023</v>
          </cell>
          <cell r="E6508" t="str">
            <v>CS</v>
          </cell>
          <cell r="F6508">
            <v>1</v>
          </cell>
          <cell r="G6508" t="str">
            <v>75 cl x 6</v>
          </cell>
          <cell r="H6508" t="str">
            <v>S</v>
          </cell>
          <cell r="I6508" t="str">
            <v>Italy</v>
          </cell>
          <cell r="J6508" t="str">
            <v>Italy</v>
          </cell>
          <cell r="K6508" t="str">
            <v>Italy</v>
          </cell>
          <cell r="L6508" t="str">
            <v>Sparkling Rose</v>
          </cell>
          <cell r="M6508" t="str">
            <v>Price Fighter</v>
          </cell>
          <cell r="N6508">
            <v>12.777200000000001</v>
          </cell>
          <cell r="O6508">
            <v>14.1075</v>
          </cell>
        </row>
        <row r="6509">
          <cell r="B6509">
            <v>46683</v>
          </cell>
          <cell r="C6509" t="str">
            <v>ARGENTO SV GUALTANA CHARD 75X6</v>
          </cell>
          <cell r="D6509" t="str">
            <v>Argento Single Vineyard Gualtallary Chardonnay, Mendoza</v>
          </cell>
          <cell r="E6509" t="str">
            <v>EA</v>
          </cell>
          <cell r="F6509">
            <v>6</v>
          </cell>
          <cell r="G6509" t="str">
            <v>75 cl x 6</v>
          </cell>
          <cell r="H6509" t="str">
            <v>S</v>
          </cell>
          <cell r="I6509" t="str">
            <v>Argentina</v>
          </cell>
          <cell r="J6509" t="str">
            <v>Argentina</v>
          </cell>
          <cell r="K6509" t="str">
            <v>Mendoza</v>
          </cell>
          <cell r="L6509" t="str">
            <v>Still White</v>
          </cell>
          <cell r="M6509" t="str">
            <v>Good</v>
          </cell>
          <cell r="N6509">
            <v>5.9951999999999996</v>
          </cell>
          <cell r="O6509">
            <v>2.6718999999999999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D4557-56E0-45D9-9C01-F9ACC5255AF5}">
  <dimension ref="A1:M371"/>
  <sheetViews>
    <sheetView tabSelected="1" view="pageBreakPreview" zoomScale="80" zoomScaleNormal="70" zoomScaleSheetLayoutView="80" workbookViewId="0">
      <pane ySplit="2" topLeftCell="A3" activePane="bottomLeft" state="frozen"/>
      <selection pane="bottomLeft" activeCell="C2" sqref="C2"/>
    </sheetView>
  </sheetViews>
  <sheetFormatPr defaultColWidth="9.140625" defaultRowHeight="15"/>
  <cols>
    <col min="1" max="1" width="2.42578125" style="6" customWidth="1"/>
    <col min="2" max="2" width="11.5703125" style="6" customWidth="1"/>
    <col min="3" max="3" width="77.7109375" style="26" customWidth="1"/>
    <col min="4" max="4" width="23.5703125" style="6" customWidth="1"/>
    <col min="5" max="5" width="22.5703125" style="6" customWidth="1"/>
    <col min="6" max="6" width="14.5703125" style="6" customWidth="1"/>
    <col min="7" max="7" width="10.42578125" style="6" customWidth="1"/>
    <col min="8" max="8" width="10.42578125" style="23" customWidth="1"/>
    <col min="9" max="9" width="10.42578125" style="50" customWidth="1"/>
    <col min="10" max="10" width="5.42578125" style="6" hidden="1" customWidth="1"/>
    <col min="11" max="11" width="11.42578125" style="6" bestFit="1" customWidth="1"/>
    <col min="12" max="12" width="10.5703125" style="6" customWidth="1"/>
    <col min="13" max="13" width="31.5703125" style="26" customWidth="1"/>
    <col min="14" max="16384" width="9.140625" style="6"/>
  </cols>
  <sheetData>
    <row r="1" spans="1:13" ht="110.25" customHeight="1"/>
    <row r="2" spans="1:13" s="26" customFormat="1" ht="45">
      <c r="B2" s="27" t="s">
        <v>0</v>
      </c>
      <c r="C2" s="27" t="s">
        <v>1</v>
      </c>
      <c r="D2" s="27" t="s">
        <v>2</v>
      </c>
      <c r="E2" s="27" t="s">
        <v>3</v>
      </c>
      <c r="F2" s="27" t="s">
        <v>4</v>
      </c>
      <c r="G2" s="27" t="s">
        <v>5</v>
      </c>
      <c r="H2" s="28" t="s">
        <v>6</v>
      </c>
      <c r="I2" s="51" t="s">
        <v>7</v>
      </c>
      <c r="J2" s="27" t="s">
        <v>8</v>
      </c>
      <c r="K2" s="27" t="s">
        <v>9</v>
      </c>
      <c r="L2" s="27" t="s">
        <v>10</v>
      </c>
      <c r="M2" s="27" t="s">
        <v>11</v>
      </c>
    </row>
    <row r="3" spans="1:13" s="26" customFormat="1">
      <c r="A3" s="24"/>
      <c r="B3" s="25">
        <v>2017</v>
      </c>
      <c r="C3" s="29" t="s">
        <v>20</v>
      </c>
      <c r="D3" s="25" t="s">
        <v>13</v>
      </c>
      <c r="E3" s="25" t="s">
        <v>13</v>
      </c>
      <c r="F3" s="25" t="s">
        <v>14</v>
      </c>
      <c r="G3" s="25" t="s">
        <v>21</v>
      </c>
      <c r="H3" s="33">
        <v>32.549999999999997</v>
      </c>
      <c r="I3" s="52">
        <v>1.9980000000000002</v>
      </c>
      <c r="J3" s="31">
        <v>6</v>
      </c>
      <c r="K3" s="25" t="s">
        <v>22</v>
      </c>
      <c r="L3" s="25">
        <v>7455117</v>
      </c>
      <c r="M3" s="29"/>
    </row>
    <row r="4" spans="1:13" s="26" customFormat="1">
      <c r="A4" s="44"/>
      <c r="B4" s="25">
        <v>2020</v>
      </c>
      <c r="C4" s="29" t="s">
        <v>693</v>
      </c>
      <c r="D4" s="25" t="s">
        <v>13</v>
      </c>
      <c r="E4" s="25" t="s">
        <v>13</v>
      </c>
      <c r="F4" s="45" t="s">
        <v>14</v>
      </c>
      <c r="G4" s="25" t="s">
        <v>21</v>
      </c>
      <c r="H4" s="33">
        <v>39.194800000000001</v>
      </c>
      <c r="I4" s="52">
        <v>6</v>
      </c>
      <c r="J4" s="31">
        <v>6</v>
      </c>
      <c r="K4" s="25" t="s">
        <v>22</v>
      </c>
      <c r="L4" s="25">
        <v>7455120</v>
      </c>
      <c r="M4" s="29"/>
    </row>
    <row r="5" spans="1:13" s="26" customFormat="1">
      <c r="A5" s="44"/>
      <c r="B5" s="25">
        <v>2019</v>
      </c>
      <c r="C5" s="29" t="s">
        <v>590</v>
      </c>
      <c r="D5" s="25" t="s">
        <v>13</v>
      </c>
      <c r="E5" s="25" t="s">
        <v>13</v>
      </c>
      <c r="F5" s="45" t="s">
        <v>14</v>
      </c>
      <c r="G5" s="25" t="s">
        <v>21</v>
      </c>
      <c r="H5" s="33">
        <v>107.13</v>
      </c>
      <c r="I5" s="52">
        <v>2</v>
      </c>
      <c r="J5" s="31">
        <v>1</v>
      </c>
      <c r="K5" s="25" t="s">
        <v>368</v>
      </c>
      <c r="L5" s="25">
        <v>43329</v>
      </c>
      <c r="M5" s="29"/>
    </row>
    <row r="6" spans="1:13" s="26" customFormat="1">
      <c r="A6" s="36"/>
      <c r="B6" s="25">
        <v>2019</v>
      </c>
      <c r="C6" s="29" t="s">
        <v>34</v>
      </c>
      <c r="D6" s="25" t="s">
        <v>13</v>
      </c>
      <c r="E6" s="25" t="s">
        <v>13</v>
      </c>
      <c r="F6" s="25" t="s">
        <v>14</v>
      </c>
      <c r="G6" s="25" t="s">
        <v>21</v>
      </c>
      <c r="H6" s="33">
        <v>48.920088888888891</v>
      </c>
      <c r="I6" s="52">
        <v>102</v>
      </c>
      <c r="J6" s="31">
        <v>1</v>
      </c>
      <c r="K6" s="25" t="s">
        <v>17</v>
      </c>
      <c r="L6" s="25">
        <v>43074</v>
      </c>
      <c r="M6" s="29" t="s">
        <v>18</v>
      </c>
    </row>
    <row r="7" spans="1:13" s="26" customFormat="1">
      <c r="A7" s="24"/>
      <c r="B7" s="25">
        <v>2018</v>
      </c>
      <c r="C7" s="29" t="s">
        <v>628</v>
      </c>
      <c r="D7" s="25" t="s">
        <v>13</v>
      </c>
      <c r="E7" s="25" t="s">
        <v>13</v>
      </c>
      <c r="F7" s="25" t="s">
        <v>14</v>
      </c>
      <c r="G7" s="25" t="s">
        <v>21</v>
      </c>
      <c r="H7" s="33">
        <v>75.513599999999997</v>
      </c>
      <c r="I7" s="52">
        <v>9</v>
      </c>
      <c r="J7" s="31">
        <v>1</v>
      </c>
      <c r="K7" s="25" t="s">
        <v>17</v>
      </c>
      <c r="L7" s="25">
        <v>42316</v>
      </c>
      <c r="M7" s="29" t="s">
        <v>18</v>
      </c>
    </row>
    <row r="8" spans="1:13" s="26" customFormat="1">
      <c r="A8" s="24"/>
      <c r="B8" s="25">
        <v>2019</v>
      </c>
      <c r="C8" s="29" t="s">
        <v>37</v>
      </c>
      <c r="D8" s="25" t="s">
        <v>13</v>
      </c>
      <c r="E8" s="25" t="s">
        <v>13</v>
      </c>
      <c r="F8" s="25" t="s">
        <v>14</v>
      </c>
      <c r="G8" s="25" t="s">
        <v>21</v>
      </c>
      <c r="H8" s="33">
        <v>646.61680000000001</v>
      </c>
      <c r="I8" s="52">
        <v>4</v>
      </c>
      <c r="J8" s="31">
        <v>1</v>
      </c>
      <c r="K8" s="25" t="s">
        <v>39</v>
      </c>
      <c r="L8" s="25">
        <v>43212</v>
      </c>
      <c r="M8" s="29"/>
    </row>
    <row r="9" spans="1:13" s="26" customFormat="1">
      <c r="A9" s="24"/>
      <c r="B9" s="25">
        <v>2019</v>
      </c>
      <c r="C9" s="29" t="s">
        <v>37</v>
      </c>
      <c r="D9" s="25" t="s">
        <v>13</v>
      </c>
      <c r="E9" s="25" t="s">
        <v>13</v>
      </c>
      <c r="F9" s="25" t="s">
        <v>14</v>
      </c>
      <c r="G9" s="25" t="s">
        <v>21</v>
      </c>
      <c r="H9" s="33">
        <v>74.673600000000008</v>
      </c>
      <c r="I9" s="52">
        <v>138</v>
      </c>
      <c r="J9" s="31">
        <v>1</v>
      </c>
      <c r="K9" s="25" t="s">
        <v>17</v>
      </c>
      <c r="L9" s="25">
        <v>43071</v>
      </c>
      <c r="M9" s="29" t="s">
        <v>18</v>
      </c>
    </row>
    <row r="10" spans="1:13" s="26" customFormat="1">
      <c r="A10" s="24"/>
      <c r="B10" s="25">
        <v>2019</v>
      </c>
      <c r="C10" s="29" t="s">
        <v>37</v>
      </c>
      <c r="D10" s="25" t="s">
        <v>13</v>
      </c>
      <c r="E10" s="25" t="s">
        <v>13</v>
      </c>
      <c r="F10" s="25" t="s">
        <v>14</v>
      </c>
      <c r="G10" s="25" t="s">
        <v>21</v>
      </c>
      <c r="H10" s="33">
        <v>319.03573333333333</v>
      </c>
      <c r="I10" s="52">
        <v>4</v>
      </c>
      <c r="J10" s="31">
        <v>1</v>
      </c>
      <c r="K10" s="25" t="s">
        <v>35</v>
      </c>
      <c r="L10" s="25">
        <v>43225</v>
      </c>
      <c r="M10" s="29"/>
    </row>
    <row r="11" spans="1:13" s="26" customFormat="1">
      <c r="A11" s="24"/>
      <c r="B11" s="25">
        <v>2020</v>
      </c>
      <c r="C11" s="29" t="s">
        <v>36</v>
      </c>
      <c r="D11" s="25" t="s">
        <v>13</v>
      </c>
      <c r="E11" s="25" t="s">
        <v>13</v>
      </c>
      <c r="F11" s="25" t="s">
        <v>14</v>
      </c>
      <c r="G11" s="25" t="s">
        <v>21</v>
      </c>
      <c r="H11" s="33">
        <v>647.57680000000005</v>
      </c>
      <c r="I11" s="52">
        <v>5</v>
      </c>
      <c r="J11" s="31">
        <v>1</v>
      </c>
      <c r="K11" s="25" t="s">
        <v>39</v>
      </c>
      <c r="L11" s="25">
        <v>44587</v>
      </c>
      <c r="M11" s="29"/>
    </row>
    <row r="12" spans="1:13" s="24" customFormat="1">
      <c r="B12" s="25">
        <v>2020</v>
      </c>
      <c r="C12" s="29" t="s">
        <v>36</v>
      </c>
      <c r="D12" s="25" t="s">
        <v>13</v>
      </c>
      <c r="E12" s="25" t="s">
        <v>13</v>
      </c>
      <c r="F12" s="25" t="s">
        <v>14</v>
      </c>
      <c r="G12" s="25" t="s">
        <v>21</v>
      </c>
      <c r="H12" s="33">
        <v>77.735822222222239</v>
      </c>
      <c r="I12" s="52">
        <v>42</v>
      </c>
      <c r="J12" s="31">
        <v>1</v>
      </c>
      <c r="K12" s="25" t="s">
        <v>17</v>
      </c>
      <c r="L12" s="25">
        <v>44139</v>
      </c>
      <c r="M12" s="29" t="s">
        <v>18</v>
      </c>
    </row>
    <row r="13" spans="1:13" s="24" customFormat="1">
      <c r="B13" s="25">
        <v>2017</v>
      </c>
      <c r="C13" s="29" t="s">
        <v>29</v>
      </c>
      <c r="D13" s="25" t="s">
        <v>13</v>
      </c>
      <c r="E13" s="25" t="s">
        <v>13</v>
      </c>
      <c r="F13" s="25" t="s">
        <v>14</v>
      </c>
      <c r="G13" s="25" t="s">
        <v>21</v>
      </c>
      <c r="H13" s="33">
        <v>75.633466666666664</v>
      </c>
      <c r="I13" s="52">
        <v>14.000999999999999</v>
      </c>
      <c r="J13" s="31">
        <v>3</v>
      </c>
      <c r="K13" s="25" t="s">
        <v>17</v>
      </c>
      <c r="L13" s="25">
        <v>74506</v>
      </c>
      <c r="M13" s="29"/>
    </row>
    <row r="14" spans="1:13" s="24" customFormat="1">
      <c r="A14" s="44"/>
      <c r="B14" s="25">
        <v>2020</v>
      </c>
      <c r="C14" s="29" t="s">
        <v>691</v>
      </c>
      <c r="D14" s="25" t="s">
        <v>13</v>
      </c>
      <c r="E14" s="25" t="s">
        <v>13</v>
      </c>
      <c r="F14" s="45" t="s">
        <v>14</v>
      </c>
      <c r="G14" s="25" t="s">
        <v>15</v>
      </c>
      <c r="H14" s="33">
        <v>48.006666666666668</v>
      </c>
      <c r="I14" s="52">
        <v>6</v>
      </c>
      <c r="J14" s="31">
        <v>1</v>
      </c>
      <c r="K14" s="25" t="s">
        <v>17</v>
      </c>
      <c r="L14" s="25">
        <v>43032</v>
      </c>
      <c r="M14" s="29" t="s">
        <v>18</v>
      </c>
    </row>
    <row r="15" spans="1:13" s="24" customFormat="1">
      <c r="A15" s="44"/>
      <c r="B15" s="25">
        <v>2021</v>
      </c>
      <c r="C15" s="29" t="s">
        <v>692</v>
      </c>
      <c r="D15" s="25" t="s">
        <v>13</v>
      </c>
      <c r="E15" s="25" t="s">
        <v>13</v>
      </c>
      <c r="F15" s="45" t="s">
        <v>14</v>
      </c>
      <c r="G15" s="25" t="s">
        <v>15</v>
      </c>
      <c r="H15" s="33">
        <v>50.180000000000007</v>
      </c>
      <c r="I15" s="52">
        <v>6</v>
      </c>
      <c r="J15" s="31">
        <v>1</v>
      </c>
      <c r="K15" s="25" t="s">
        <v>17</v>
      </c>
      <c r="L15" s="25">
        <v>44146</v>
      </c>
      <c r="M15" s="29" t="s">
        <v>18</v>
      </c>
    </row>
    <row r="16" spans="1:13" s="24" customFormat="1">
      <c r="B16" s="25">
        <v>2020</v>
      </c>
      <c r="C16" s="29" t="s">
        <v>12</v>
      </c>
      <c r="D16" s="25" t="s">
        <v>13</v>
      </c>
      <c r="E16" s="25" t="s">
        <v>13</v>
      </c>
      <c r="F16" s="25" t="s">
        <v>14</v>
      </c>
      <c r="G16" s="25" t="s">
        <v>15</v>
      </c>
      <c r="H16" s="33">
        <v>107.15253333333334</v>
      </c>
      <c r="I16" s="52">
        <v>1</v>
      </c>
      <c r="J16" s="31">
        <v>1</v>
      </c>
      <c r="K16" s="25" t="s">
        <v>16</v>
      </c>
      <c r="L16" s="25">
        <v>43209</v>
      </c>
      <c r="M16" s="29"/>
    </row>
    <row r="17" spans="1:13" s="24" customFormat="1">
      <c r="B17" s="25">
        <v>2020</v>
      </c>
      <c r="C17" s="29" t="s">
        <v>630</v>
      </c>
      <c r="D17" s="25" t="s">
        <v>13</v>
      </c>
      <c r="E17" s="25" t="s">
        <v>13</v>
      </c>
      <c r="F17" s="25" t="s">
        <v>14</v>
      </c>
      <c r="G17" s="25" t="s">
        <v>15</v>
      </c>
      <c r="H17" s="33">
        <v>48.006933333333336</v>
      </c>
      <c r="I17" s="52">
        <v>39</v>
      </c>
      <c r="J17" s="31">
        <v>1</v>
      </c>
      <c r="K17" s="25" t="s">
        <v>17</v>
      </c>
      <c r="L17" s="25">
        <v>43031</v>
      </c>
      <c r="M17" s="29" t="s">
        <v>18</v>
      </c>
    </row>
    <row r="18" spans="1:13" s="24" customFormat="1">
      <c r="B18" s="25" t="s">
        <v>19</v>
      </c>
      <c r="C18" s="29" t="s">
        <v>631</v>
      </c>
      <c r="D18" s="25" t="s">
        <v>13</v>
      </c>
      <c r="E18" s="25" t="s">
        <v>13</v>
      </c>
      <c r="F18" s="25" t="s">
        <v>14</v>
      </c>
      <c r="G18" s="25" t="s">
        <v>15</v>
      </c>
      <c r="H18" s="33">
        <v>50.25342222222222</v>
      </c>
      <c r="I18" s="52">
        <v>102</v>
      </c>
      <c r="J18" s="31">
        <v>1</v>
      </c>
      <c r="K18" s="25" t="s">
        <v>17</v>
      </c>
      <c r="L18" s="25">
        <v>44145</v>
      </c>
      <c r="M18" s="29" t="s">
        <v>18</v>
      </c>
    </row>
    <row r="19" spans="1:13" s="24" customFormat="1">
      <c r="B19" s="25">
        <v>2019</v>
      </c>
      <c r="C19" s="29" t="s">
        <v>622</v>
      </c>
      <c r="D19" s="25" t="s">
        <v>13</v>
      </c>
      <c r="E19" s="25" t="s">
        <v>13</v>
      </c>
      <c r="F19" s="25" t="s">
        <v>14</v>
      </c>
      <c r="G19" s="25" t="s">
        <v>21</v>
      </c>
      <c r="H19" s="33">
        <v>188.36906666666667</v>
      </c>
      <c r="I19" s="52">
        <v>2</v>
      </c>
      <c r="J19" s="31">
        <v>1</v>
      </c>
      <c r="K19" s="25" t="s">
        <v>35</v>
      </c>
      <c r="L19" s="25">
        <v>76050</v>
      </c>
      <c r="M19" s="29"/>
    </row>
    <row r="20" spans="1:13" s="24" customFormat="1">
      <c r="B20" s="25">
        <v>2020</v>
      </c>
      <c r="C20" s="29" t="s">
        <v>24</v>
      </c>
      <c r="D20" s="25" t="s">
        <v>13</v>
      </c>
      <c r="E20" s="25" t="s">
        <v>13</v>
      </c>
      <c r="F20" s="25" t="s">
        <v>14</v>
      </c>
      <c r="G20" s="25" t="s">
        <v>21</v>
      </c>
      <c r="H20" s="33">
        <v>44.21</v>
      </c>
      <c r="I20" s="52">
        <v>121.99799999999999</v>
      </c>
      <c r="J20" s="31">
        <v>6</v>
      </c>
      <c r="K20" s="25" t="s">
        <v>22</v>
      </c>
      <c r="L20" s="25">
        <v>45465</v>
      </c>
      <c r="M20" s="29"/>
    </row>
    <row r="21" spans="1:13" s="24" customFormat="1">
      <c r="B21" s="25">
        <v>2020</v>
      </c>
      <c r="C21" s="25" t="s">
        <v>634</v>
      </c>
      <c r="D21" s="25" t="s">
        <v>13</v>
      </c>
      <c r="E21" s="25" t="s">
        <v>13</v>
      </c>
      <c r="F21" s="25" t="s">
        <v>14</v>
      </c>
      <c r="G21" s="25" t="s">
        <v>21</v>
      </c>
      <c r="H21" s="33">
        <v>22.85</v>
      </c>
      <c r="I21" s="52">
        <v>24</v>
      </c>
      <c r="J21" s="31">
        <v>12</v>
      </c>
      <c r="K21" s="25" t="s">
        <v>627</v>
      </c>
      <c r="L21" s="35">
        <v>45274</v>
      </c>
      <c r="M21" s="29"/>
    </row>
    <row r="22" spans="1:13" s="24" customFormat="1">
      <c r="B22" s="25">
        <v>2019</v>
      </c>
      <c r="C22" s="29" t="s">
        <v>23</v>
      </c>
      <c r="D22" s="25" t="s">
        <v>13</v>
      </c>
      <c r="E22" s="25" t="s">
        <v>13</v>
      </c>
      <c r="F22" s="25" t="s">
        <v>14</v>
      </c>
      <c r="G22" s="25" t="s">
        <v>21</v>
      </c>
      <c r="H22" s="33">
        <v>40.995333333333335</v>
      </c>
      <c r="I22" s="52">
        <v>64.001999999999995</v>
      </c>
      <c r="J22" s="31">
        <v>6</v>
      </c>
      <c r="K22" s="25" t="s">
        <v>22</v>
      </c>
      <c r="L22" s="25">
        <v>42390</v>
      </c>
      <c r="M22" s="29"/>
    </row>
    <row r="23" spans="1:13" s="24" customFormat="1">
      <c r="B23" s="25">
        <v>2002</v>
      </c>
      <c r="C23" s="29" t="s">
        <v>30</v>
      </c>
      <c r="D23" s="25" t="s">
        <v>13</v>
      </c>
      <c r="E23" s="25" t="s">
        <v>13</v>
      </c>
      <c r="F23" s="25" t="s">
        <v>14</v>
      </c>
      <c r="G23" s="25" t="s">
        <v>21</v>
      </c>
      <c r="H23" s="33">
        <v>83.57</v>
      </c>
      <c r="I23" s="52">
        <v>1.002</v>
      </c>
      <c r="J23" s="31">
        <v>6</v>
      </c>
      <c r="K23" s="25" t="s">
        <v>22</v>
      </c>
      <c r="L23" s="25">
        <v>43709</v>
      </c>
      <c r="M23" s="29"/>
    </row>
    <row r="24" spans="1:13" s="24" customFormat="1">
      <c r="B24" s="25">
        <v>2003</v>
      </c>
      <c r="C24" s="29" t="s">
        <v>31</v>
      </c>
      <c r="D24" s="25" t="s">
        <v>13</v>
      </c>
      <c r="E24" s="25" t="s">
        <v>13</v>
      </c>
      <c r="F24" s="25" t="s">
        <v>14</v>
      </c>
      <c r="G24" s="25" t="s">
        <v>21</v>
      </c>
      <c r="H24" s="33">
        <v>84.589135032023748</v>
      </c>
      <c r="I24" s="52">
        <v>21</v>
      </c>
      <c r="J24" s="31">
        <v>6</v>
      </c>
      <c r="K24" s="25" t="s">
        <v>22</v>
      </c>
      <c r="L24" s="25">
        <v>43710</v>
      </c>
      <c r="M24" s="29"/>
    </row>
    <row r="25" spans="1:13" s="24" customFormat="1">
      <c r="B25" s="25">
        <v>2004</v>
      </c>
      <c r="C25" s="29" t="s">
        <v>32</v>
      </c>
      <c r="D25" s="25" t="s">
        <v>13</v>
      </c>
      <c r="E25" s="25" t="s">
        <v>13</v>
      </c>
      <c r="F25" s="25" t="s">
        <v>14</v>
      </c>
      <c r="G25" s="25" t="s">
        <v>21</v>
      </c>
      <c r="H25" s="33">
        <v>86.547874573336827</v>
      </c>
      <c r="I25" s="52">
        <v>6</v>
      </c>
      <c r="J25" s="31">
        <v>6</v>
      </c>
      <c r="K25" s="25" t="s">
        <v>22</v>
      </c>
      <c r="L25" s="25">
        <v>43711</v>
      </c>
      <c r="M25" s="29"/>
    </row>
    <row r="26" spans="1:13" s="24" customFormat="1">
      <c r="A26" s="36"/>
      <c r="B26" s="25">
        <v>2004</v>
      </c>
      <c r="C26" s="29" t="s">
        <v>629</v>
      </c>
      <c r="D26" s="25" t="s">
        <v>13</v>
      </c>
      <c r="E26" s="25" t="s">
        <v>13</v>
      </c>
      <c r="F26" s="25" t="s">
        <v>14</v>
      </c>
      <c r="G26" s="25" t="s">
        <v>21</v>
      </c>
      <c r="H26" s="33">
        <v>372.20773555493867</v>
      </c>
      <c r="I26" s="52">
        <v>1</v>
      </c>
      <c r="J26" s="31">
        <v>1</v>
      </c>
      <c r="K26" s="25" t="s">
        <v>35</v>
      </c>
      <c r="L26" s="25">
        <v>43713</v>
      </c>
      <c r="M26" s="29"/>
    </row>
    <row r="27" spans="1:13" s="24" customFormat="1">
      <c r="B27" s="25">
        <v>2016</v>
      </c>
      <c r="C27" s="29" t="s">
        <v>25</v>
      </c>
      <c r="D27" s="25" t="s">
        <v>13</v>
      </c>
      <c r="E27" s="25" t="s">
        <v>13</v>
      </c>
      <c r="F27" s="25" t="s">
        <v>14</v>
      </c>
      <c r="G27" s="25" t="s">
        <v>21</v>
      </c>
      <c r="H27" s="33">
        <v>51.735333333333337</v>
      </c>
      <c r="I27" s="52">
        <v>4.0020000000000007</v>
      </c>
      <c r="J27" s="31">
        <v>6</v>
      </c>
      <c r="K27" s="25" t="s">
        <v>22</v>
      </c>
      <c r="L27" s="25">
        <v>76165</v>
      </c>
      <c r="M27" s="29"/>
    </row>
    <row r="28" spans="1:13" s="24" customFormat="1">
      <c r="B28" s="25" t="s">
        <v>26</v>
      </c>
      <c r="C28" s="29" t="s">
        <v>27</v>
      </c>
      <c r="D28" s="25" t="s">
        <v>13</v>
      </c>
      <c r="E28" s="25" t="s">
        <v>13</v>
      </c>
      <c r="F28" s="25" t="s">
        <v>14</v>
      </c>
      <c r="G28" s="25" t="s">
        <v>21</v>
      </c>
      <c r="H28" s="33">
        <v>55.7072</v>
      </c>
      <c r="I28" s="52">
        <v>1.002</v>
      </c>
      <c r="J28" s="31">
        <v>6</v>
      </c>
      <c r="K28" s="25" t="s">
        <v>22</v>
      </c>
      <c r="L28" s="25">
        <v>43540</v>
      </c>
      <c r="M28" s="29"/>
    </row>
    <row r="29" spans="1:13" s="24" customFormat="1">
      <c r="B29" s="25">
        <v>2019</v>
      </c>
      <c r="C29" s="29" t="s">
        <v>28</v>
      </c>
      <c r="D29" s="25" t="s">
        <v>13</v>
      </c>
      <c r="E29" s="25" t="s">
        <v>13</v>
      </c>
      <c r="F29" s="25" t="s">
        <v>14</v>
      </c>
      <c r="G29" s="25" t="s">
        <v>21</v>
      </c>
      <c r="H29" s="33">
        <v>65.612133333333333</v>
      </c>
      <c r="I29" s="52">
        <v>3</v>
      </c>
      <c r="J29" s="31">
        <v>6</v>
      </c>
      <c r="K29" s="25" t="s">
        <v>22</v>
      </c>
      <c r="L29" s="25">
        <v>45276</v>
      </c>
      <c r="M29" s="29"/>
    </row>
    <row r="30" spans="1:13" s="24" customFormat="1">
      <c r="B30" s="25">
        <v>2017</v>
      </c>
      <c r="C30" s="29" t="s">
        <v>40</v>
      </c>
      <c r="D30" s="25" t="s">
        <v>610</v>
      </c>
      <c r="E30" s="25" t="s">
        <v>13</v>
      </c>
      <c r="F30" s="25" t="s">
        <v>14</v>
      </c>
      <c r="G30" s="25" t="s">
        <v>21</v>
      </c>
      <c r="H30" s="33">
        <v>47.118133333333333</v>
      </c>
      <c r="I30" s="52">
        <v>13.998000000000001</v>
      </c>
      <c r="J30" s="31">
        <v>6</v>
      </c>
      <c r="K30" s="25" t="s">
        <v>22</v>
      </c>
      <c r="L30" s="25">
        <v>76134</v>
      </c>
      <c r="M30" s="29"/>
    </row>
    <row r="31" spans="1:13" s="24" customFormat="1">
      <c r="B31" s="25">
        <v>2017</v>
      </c>
      <c r="C31" s="29" t="s">
        <v>41</v>
      </c>
      <c r="D31" s="25" t="s">
        <v>610</v>
      </c>
      <c r="E31" s="25" t="s">
        <v>13</v>
      </c>
      <c r="F31" s="25" t="s">
        <v>14</v>
      </c>
      <c r="G31" s="25" t="s">
        <v>21</v>
      </c>
      <c r="H31" s="33">
        <v>47.118133333333333</v>
      </c>
      <c r="I31" s="52">
        <v>22.001999999999999</v>
      </c>
      <c r="J31" s="31">
        <v>6</v>
      </c>
      <c r="K31" s="25" t="s">
        <v>22</v>
      </c>
      <c r="L31" s="25">
        <v>76131</v>
      </c>
      <c r="M31" s="29"/>
    </row>
    <row r="32" spans="1:13" s="24" customFormat="1">
      <c r="B32" s="25">
        <v>2017</v>
      </c>
      <c r="C32" s="29" t="s">
        <v>42</v>
      </c>
      <c r="D32" s="25" t="s">
        <v>610</v>
      </c>
      <c r="E32" s="25" t="s">
        <v>13</v>
      </c>
      <c r="F32" s="25" t="s">
        <v>14</v>
      </c>
      <c r="G32" s="25" t="s">
        <v>21</v>
      </c>
      <c r="H32" s="33">
        <v>47.118133333333333</v>
      </c>
      <c r="I32" s="52">
        <v>30</v>
      </c>
      <c r="J32" s="31">
        <v>6</v>
      </c>
      <c r="K32" s="25" t="s">
        <v>22</v>
      </c>
      <c r="L32" s="25">
        <v>76137</v>
      </c>
      <c r="M32" s="29"/>
    </row>
    <row r="33" spans="1:13" s="24" customFormat="1">
      <c r="B33" s="25">
        <v>2018</v>
      </c>
      <c r="C33" s="29" t="s">
        <v>636</v>
      </c>
      <c r="D33" s="25" t="s">
        <v>610</v>
      </c>
      <c r="E33" s="25" t="s">
        <v>13</v>
      </c>
      <c r="F33" s="25" t="s">
        <v>14</v>
      </c>
      <c r="G33" s="25" t="s">
        <v>21</v>
      </c>
      <c r="H33" s="33">
        <v>100.0788</v>
      </c>
      <c r="I33" s="52">
        <v>2</v>
      </c>
      <c r="J33" s="31">
        <v>1</v>
      </c>
      <c r="K33" s="25" t="s">
        <v>16</v>
      </c>
      <c r="L33" s="25">
        <v>43492</v>
      </c>
      <c r="M33" s="29"/>
    </row>
    <row r="34" spans="1:13" s="24" customFormat="1">
      <c r="B34" s="25">
        <v>2017</v>
      </c>
      <c r="C34" s="29" t="s">
        <v>620</v>
      </c>
      <c r="D34" s="25" t="s">
        <v>610</v>
      </c>
      <c r="E34" s="25" t="s">
        <v>13</v>
      </c>
      <c r="F34" s="25" t="s">
        <v>14</v>
      </c>
      <c r="G34" s="25" t="s">
        <v>21</v>
      </c>
      <c r="H34" s="33">
        <v>191.58333333333334</v>
      </c>
      <c r="I34" s="52">
        <v>2</v>
      </c>
      <c r="J34" s="31">
        <v>1</v>
      </c>
      <c r="K34" s="25" t="s">
        <v>35</v>
      </c>
      <c r="L34" s="25">
        <v>76136</v>
      </c>
      <c r="M34" s="29"/>
    </row>
    <row r="35" spans="1:13" s="24" customFormat="1">
      <c r="B35" s="25">
        <v>2017</v>
      </c>
      <c r="C35" s="29" t="s">
        <v>619</v>
      </c>
      <c r="D35" s="25" t="s">
        <v>610</v>
      </c>
      <c r="E35" s="25" t="s">
        <v>13</v>
      </c>
      <c r="F35" s="25" t="s">
        <v>14</v>
      </c>
      <c r="G35" s="25" t="s">
        <v>21</v>
      </c>
      <c r="H35" s="33">
        <v>191.58333333333334</v>
      </c>
      <c r="I35" s="52">
        <v>2</v>
      </c>
      <c r="J35" s="31">
        <v>1</v>
      </c>
      <c r="K35" s="25" t="s">
        <v>35</v>
      </c>
      <c r="L35" s="25">
        <v>76133</v>
      </c>
      <c r="M35" s="29"/>
    </row>
    <row r="36" spans="1:13" s="24" customFormat="1">
      <c r="B36" s="25">
        <v>2018</v>
      </c>
      <c r="C36" s="29" t="s">
        <v>635</v>
      </c>
      <c r="D36" s="25" t="s">
        <v>610</v>
      </c>
      <c r="E36" s="25" t="s">
        <v>13</v>
      </c>
      <c r="F36" s="25" t="s">
        <v>14</v>
      </c>
      <c r="G36" s="25" t="s">
        <v>21</v>
      </c>
      <c r="H36" s="33">
        <v>47.800800000000002</v>
      </c>
      <c r="I36" s="52">
        <v>46.001999999999995</v>
      </c>
      <c r="J36" s="31">
        <v>6</v>
      </c>
      <c r="K36" s="25" t="s">
        <v>22</v>
      </c>
      <c r="L36" s="25">
        <v>43520</v>
      </c>
      <c r="M36" s="29"/>
    </row>
    <row r="37" spans="1:13" s="24" customFormat="1">
      <c r="A37" s="36"/>
      <c r="B37" s="25">
        <v>2017</v>
      </c>
      <c r="C37" s="29" t="s">
        <v>618</v>
      </c>
      <c r="D37" s="25" t="s">
        <v>610</v>
      </c>
      <c r="E37" s="25" t="s">
        <v>13</v>
      </c>
      <c r="F37" s="25" t="s">
        <v>14</v>
      </c>
      <c r="G37" s="25" t="s">
        <v>21</v>
      </c>
      <c r="H37" s="33">
        <v>142.25</v>
      </c>
      <c r="I37" s="52">
        <v>12</v>
      </c>
      <c r="J37" s="31">
        <v>1</v>
      </c>
      <c r="K37" s="25" t="s">
        <v>35</v>
      </c>
      <c r="L37" s="25">
        <v>76127</v>
      </c>
      <c r="M37" s="29"/>
    </row>
    <row r="38" spans="1:13" s="24" customFormat="1">
      <c r="B38" s="25">
        <v>2019</v>
      </c>
      <c r="C38" s="29" t="s">
        <v>59</v>
      </c>
      <c r="D38" s="25" t="s">
        <v>60</v>
      </c>
      <c r="E38" s="25" t="s">
        <v>61</v>
      </c>
      <c r="F38" s="25" t="s">
        <v>62</v>
      </c>
      <c r="G38" s="25" t="s">
        <v>15</v>
      </c>
      <c r="H38" s="33">
        <v>61.416933333333333</v>
      </c>
      <c r="I38" s="52">
        <v>8.0009999999999994</v>
      </c>
      <c r="J38" s="31">
        <v>3</v>
      </c>
      <c r="K38" s="25" t="s">
        <v>17</v>
      </c>
      <c r="L38" s="25">
        <v>44928</v>
      </c>
      <c r="M38" s="29"/>
    </row>
    <row r="39" spans="1:13" s="24" customFormat="1">
      <c r="B39" s="25" t="s">
        <v>48</v>
      </c>
      <c r="C39" s="29" t="s">
        <v>64</v>
      </c>
      <c r="D39" s="25" t="s">
        <v>60</v>
      </c>
      <c r="E39" s="25" t="s">
        <v>61</v>
      </c>
      <c r="F39" s="25" t="s">
        <v>62</v>
      </c>
      <c r="G39" s="25" t="s">
        <v>21</v>
      </c>
      <c r="H39" s="33">
        <v>57.569600000000001</v>
      </c>
      <c r="I39" s="52">
        <v>77.001000000000005</v>
      </c>
      <c r="J39" s="31">
        <v>3</v>
      </c>
      <c r="K39" s="25" t="s">
        <v>17</v>
      </c>
      <c r="L39" s="25">
        <v>44930</v>
      </c>
      <c r="M39" s="29"/>
    </row>
    <row r="40" spans="1:13" s="24" customFormat="1">
      <c r="A40" s="36"/>
      <c r="B40" s="25">
        <v>2019</v>
      </c>
      <c r="C40" s="29" t="s">
        <v>65</v>
      </c>
      <c r="D40" s="25" t="s">
        <v>60</v>
      </c>
      <c r="E40" s="25" t="s">
        <v>61</v>
      </c>
      <c r="F40" s="25" t="s">
        <v>62</v>
      </c>
      <c r="G40" s="25" t="s">
        <v>21</v>
      </c>
      <c r="H40" s="33">
        <v>78.032666666666671</v>
      </c>
      <c r="I40" s="52">
        <v>1.002</v>
      </c>
      <c r="J40" s="31">
        <v>6</v>
      </c>
      <c r="K40" s="25" t="s">
        <v>22</v>
      </c>
      <c r="L40" s="25">
        <v>4334519</v>
      </c>
      <c r="M40" s="29"/>
    </row>
    <row r="41" spans="1:13" s="24" customFormat="1">
      <c r="B41" s="25">
        <v>2020</v>
      </c>
      <c r="C41" s="29" t="s">
        <v>63</v>
      </c>
      <c r="D41" s="25" t="s">
        <v>60</v>
      </c>
      <c r="E41" s="25" t="s">
        <v>61</v>
      </c>
      <c r="F41" s="25" t="s">
        <v>62</v>
      </c>
      <c r="G41" s="25" t="s">
        <v>21</v>
      </c>
      <c r="H41" s="33">
        <v>31.281200000000002</v>
      </c>
      <c r="I41" s="52">
        <v>229.99799999999999</v>
      </c>
      <c r="J41" s="31">
        <v>6</v>
      </c>
      <c r="K41" s="25" t="s">
        <v>22</v>
      </c>
      <c r="L41" s="25">
        <v>4299720</v>
      </c>
      <c r="M41" s="29"/>
    </row>
    <row r="42" spans="1:13" s="24" customFormat="1">
      <c r="B42" s="25">
        <v>2015</v>
      </c>
      <c r="C42" s="29" t="s">
        <v>69</v>
      </c>
      <c r="D42" s="25" t="s">
        <v>66</v>
      </c>
      <c r="E42" s="25" t="s">
        <v>67</v>
      </c>
      <c r="F42" s="25" t="s">
        <v>68</v>
      </c>
      <c r="G42" s="25" t="s">
        <v>21</v>
      </c>
      <c r="H42" s="33">
        <v>80.61</v>
      </c>
      <c r="I42" s="52">
        <v>13.998000000000001</v>
      </c>
      <c r="J42" s="31">
        <v>6</v>
      </c>
      <c r="K42" s="25" t="s">
        <v>22</v>
      </c>
      <c r="L42" s="25">
        <v>41801</v>
      </c>
      <c r="M42" s="29"/>
    </row>
    <row r="43" spans="1:13" s="24" customFormat="1">
      <c r="B43" s="25">
        <v>2021</v>
      </c>
      <c r="C43" s="29" t="s">
        <v>70</v>
      </c>
      <c r="D43" s="25" t="s">
        <v>71</v>
      </c>
      <c r="E43" s="25" t="s">
        <v>72</v>
      </c>
      <c r="F43" s="25" t="s">
        <v>68</v>
      </c>
      <c r="G43" s="25" t="s">
        <v>21</v>
      </c>
      <c r="H43" s="33">
        <v>16.560000000000002</v>
      </c>
      <c r="I43" s="52">
        <v>91.001999999999995</v>
      </c>
      <c r="J43" s="31">
        <v>6</v>
      </c>
      <c r="K43" s="25" t="s">
        <v>22</v>
      </c>
      <c r="L43" s="25">
        <v>4293921</v>
      </c>
      <c r="M43" s="29"/>
    </row>
    <row r="44" spans="1:13" s="24" customFormat="1">
      <c r="B44" s="29">
        <v>2022</v>
      </c>
      <c r="C44" s="29" t="s">
        <v>601</v>
      </c>
      <c r="D44" s="25" t="s">
        <v>71</v>
      </c>
      <c r="E44" s="25" t="s">
        <v>72</v>
      </c>
      <c r="F44" s="25" t="s">
        <v>68</v>
      </c>
      <c r="G44" s="25" t="s">
        <v>21</v>
      </c>
      <c r="H44" s="33">
        <v>15.93</v>
      </c>
      <c r="I44" s="52">
        <v>7.9979999999999993</v>
      </c>
      <c r="J44" s="31">
        <v>6</v>
      </c>
      <c r="K44" s="25" t="s">
        <v>22</v>
      </c>
      <c r="L44" s="35">
        <v>4293922</v>
      </c>
      <c r="M44" s="29"/>
    </row>
    <row r="45" spans="1:13" s="24" customFormat="1">
      <c r="B45" s="25" t="s">
        <v>19</v>
      </c>
      <c r="C45" s="29" t="s">
        <v>73</v>
      </c>
      <c r="D45" s="25" t="s">
        <v>74</v>
      </c>
      <c r="E45" s="25" t="s">
        <v>72</v>
      </c>
      <c r="F45" s="25" t="s">
        <v>68</v>
      </c>
      <c r="G45" s="25" t="s">
        <v>21</v>
      </c>
      <c r="H45" s="33">
        <v>16.600000000000001</v>
      </c>
      <c r="I45" s="52">
        <v>78</v>
      </c>
      <c r="J45" s="31">
        <v>6</v>
      </c>
      <c r="K45" s="25" t="s">
        <v>22</v>
      </c>
      <c r="L45" s="25">
        <v>7522821</v>
      </c>
      <c r="M45" s="29"/>
    </row>
    <row r="46" spans="1:13" s="24" customFormat="1">
      <c r="B46" s="25">
        <v>2022</v>
      </c>
      <c r="C46" s="25" t="s">
        <v>600</v>
      </c>
      <c r="D46" s="25" t="s">
        <v>74</v>
      </c>
      <c r="E46" s="25" t="s">
        <v>72</v>
      </c>
      <c r="F46" s="25" t="s">
        <v>68</v>
      </c>
      <c r="G46" s="25" t="s">
        <v>21</v>
      </c>
      <c r="H46" s="33">
        <v>16.600000000000001</v>
      </c>
      <c r="I46" s="52">
        <v>7.9979999999999993</v>
      </c>
      <c r="J46" s="31">
        <v>6</v>
      </c>
      <c r="K46" s="25" t="s">
        <v>22</v>
      </c>
      <c r="L46" s="35">
        <v>7522822</v>
      </c>
      <c r="M46" s="29"/>
    </row>
    <row r="47" spans="1:13" s="24" customFormat="1">
      <c r="B47" s="25">
        <v>2020</v>
      </c>
      <c r="C47" s="29" t="s">
        <v>75</v>
      </c>
      <c r="D47" s="25" t="s">
        <v>76</v>
      </c>
      <c r="E47" s="25" t="s">
        <v>76</v>
      </c>
      <c r="F47" s="25" t="s">
        <v>68</v>
      </c>
      <c r="G47" s="25" t="s">
        <v>21</v>
      </c>
      <c r="H47" s="33">
        <v>16.560000000000002</v>
      </c>
      <c r="I47" s="52">
        <v>7.9979999999999993</v>
      </c>
      <c r="J47" s="31">
        <v>6</v>
      </c>
      <c r="K47" s="25" t="s">
        <v>77</v>
      </c>
      <c r="L47" s="25">
        <v>4145820</v>
      </c>
      <c r="M47" s="29"/>
    </row>
    <row r="48" spans="1:13" s="24" customFormat="1">
      <c r="B48" s="25">
        <v>2020</v>
      </c>
      <c r="C48" s="29" t="s">
        <v>78</v>
      </c>
      <c r="D48" s="25" t="s">
        <v>79</v>
      </c>
      <c r="E48" s="25" t="s">
        <v>79</v>
      </c>
      <c r="F48" s="25" t="s">
        <v>68</v>
      </c>
      <c r="G48" s="25" t="s">
        <v>21</v>
      </c>
      <c r="H48" s="33">
        <v>15.89</v>
      </c>
      <c r="I48" s="52">
        <v>58.998000000000005</v>
      </c>
      <c r="J48" s="31">
        <v>6</v>
      </c>
      <c r="K48" s="25" t="s">
        <v>22</v>
      </c>
      <c r="L48" s="25">
        <v>7521920</v>
      </c>
      <c r="M48" s="29"/>
    </row>
    <row r="49" spans="1:13" s="24" customFormat="1">
      <c r="B49" s="25">
        <v>2015</v>
      </c>
      <c r="C49" s="29" t="s">
        <v>81</v>
      </c>
      <c r="D49" s="25" t="s">
        <v>82</v>
      </c>
      <c r="E49" s="25" t="s">
        <v>82</v>
      </c>
      <c r="F49" s="25" t="s">
        <v>80</v>
      </c>
      <c r="G49" s="25" t="s">
        <v>21</v>
      </c>
      <c r="H49" s="33">
        <v>230.57</v>
      </c>
      <c r="I49" s="52">
        <v>27</v>
      </c>
      <c r="J49" s="31">
        <v>6</v>
      </c>
      <c r="K49" s="25" t="s">
        <v>22</v>
      </c>
      <c r="L49" s="25">
        <v>44495</v>
      </c>
      <c r="M49" s="29"/>
    </row>
    <row r="50" spans="1:13" s="24" customFormat="1">
      <c r="B50" s="25">
        <v>2019</v>
      </c>
      <c r="C50" s="29" t="s">
        <v>83</v>
      </c>
      <c r="D50" s="25" t="s">
        <v>82</v>
      </c>
      <c r="E50" s="25" t="s">
        <v>82</v>
      </c>
      <c r="F50" s="25" t="s">
        <v>80</v>
      </c>
      <c r="G50" s="25" t="s">
        <v>21</v>
      </c>
      <c r="H50" s="33">
        <v>230.57999999999998</v>
      </c>
      <c r="I50" s="52">
        <v>28.998000000000001</v>
      </c>
      <c r="J50" s="31">
        <v>6</v>
      </c>
      <c r="K50" s="25" t="s">
        <v>22</v>
      </c>
      <c r="L50" s="25">
        <v>44411</v>
      </c>
      <c r="M50" s="29"/>
    </row>
    <row r="51" spans="1:13" s="24" customFormat="1">
      <c r="B51" s="25" t="s">
        <v>91</v>
      </c>
      <c r="C51" s="29" t="s">
        <v>92</v>
      </c>
      <c r="D51" s="25" t="s">
        <v>87</v>
      </c>
      <c r="E51" s="25" t="s">
        <v>87</v>
      </c>
      <c r="F51" s="25" t="s">
        <v>88</v>
      </c>
      <c r="G51" s="25" t="s">
        <v>15</v>
      </c>
      <c r="H51" s="33">
        <v>23.45</v>
      </c>
      <c r="I51" s="52">
        <v>24</v>
      </c>
      <c r="J51" s="31">
        <v>6</v>
      </c>
      <c r="K51" s="25" t="s">
        <v>22</v>
      </c>
      <c r="L51" s="25">
        <v>46262</v>
      </c>
      <c r="M51" s="29" t="s">
        <v>90</v>
      </c>
    </row>
    <row r="52" spans="1:13" s="24" customFormat="1">
      <c r="B52" s="25">
        <v>2020</v>
      </c>
      <c r="C52" s="29" t="s">
        <v>89</v>
      </c>
      <c r="D52" s="25" t="s">
        <v>87</v>
      </c>
      <c r="E52" s="25" t="s">
        <v>87</v>
      </c>
      <c r="F52" s="25" t="s">
        <v>88</v>
      </c>
      <c r="G52" s="25" t="s">
        <v>15</v>
      </c>
      <c r="H52" s="33">
        <v>20.99</v>
      </c>
      <c r="I52" s="52">
        <v>40.998000000000005</v>
      </c>
      <c r="J52" s="31">
        <v>6</v>
      </c>
      <c r="K52" s="25" t="s">
        <v>22</v>
      </c>
      <c r="L52" s="25">
        <v>45688</v>
      </c>
      <c r="M52" s="29" t="s">
        <v>90</v>
      </c>
    </row>
    <row r="53" spans="1:13" s="24" customFormat="1">
      <c r="B53" s="25">
        <v>2022</v>
      </c>
      <c r="C53" s="29" t="s">
        <v>637</v>
      </c>
      <c r="D53" s="25" t="s">
        <v>87</v>
      </c>
      <c r="E53" s="25" t="s">
        <v>87</v>
      </c>
      <c r="F53" s="25" t="s">
        <v>88</v>
      </c>
      <c r="G53" s="25" t="s">
        <v>15</v>
      </c>
      <c r="H53" s="33">
        <v>43.65</v>
      </c>
      <c r="I53" s="52">
        <v>16.998000000000001</v>
      </c>
      <c r="J53" s="31">
        <v>6</v>
      </c>
      <c r="K53" s="25" t="s">
        <v>22</v>
      </c>
      <c r="L53" s="25">
        <v>45684</v>
      </c>
      <c r="M53" s="29" t="s">
        <v>90</v>
      </c>
    </row>
    <row r="54" spans="1:13" s="24" customFormat="1">
      <c r="A54" s="36"/>
      <c r="B54" s="25" t="s">
        <v>168</v>
      </c>
      <c r="C54" s="29" t="s">
        <v>169</v>
      </c>
      <c r="D54" s="25" t="s">
        <v>87</v>
      </c>
      <c r="E54" s="25" t="s">
        <v>87</v>
      </c>
      <c r="F54" s="25" t="s">
        <v>88</v>
      </c>
      <c r="G54" s="25" t="s">
        <v>21</v>
      </c>
      <c r="H54" s="33">
        <v>28</v>
      </c>
      <c r="I54" s="52">
        <v>12</v>
      </c>
      <c r="J54" s="31">
        <v>6</v>
      </c>
      <c r="K54" s="25" t="s">
        <v>22</v>
      </c>
      <c r="L54" s="25">
        <v>46405</v>
      </c>
      <c r="M54" s="29" t="s">
        <v>90</v>
      </c>
    </row>
    <row r="55" spans="1:13" s="24" customFormat="1">
      <c r="B55" s="25">
        <v>2020</v>
      </c>
      <c r="C55" s="29" t="s">
        <v>613</v>
      </c>
      <c r="D55" s="25" t="s">
        <v>87</v>
      </c>
      <c r="E55" s="25" t="s">
        <v>87</v>
      </c>
      <c r="F55" s="25" t="s">
        <v>88</v>
      </c>
      <c r="G55" s="25" t="s">
        <v>15</v>
      </c>
      <c r="H55" s="33">
        <v>40.58</v>
      </c>
      <c r="I55" s="52">
        <v>27</v>
      </c>
      <c r="J55" s="31">
        <v>6</v>
      </c>
      <c r="K55" s="25" t="s">
        <v>22</v>
      </c>
      <c r="L55" s="25">
        <v>44206</v>
      </c>
      <c r="M55" s="29" t="s">
        <v>90</v>
      </c>
    </row>
    <row r="56" spans="1:13" s="24" customFormat="1">
      <c r="B56" s="25">
        <v>2022</v>
      </c>
      <c r="C56" s="29" t="s">
        <v>86</v>
      </c>
      <c r="D56" s="25" t="s">
        <v>87</v>
      </c>
      <c r="E56" s="25" t="s">
        <v>87</v>
      </c>
      <c r="F56" s="25" t="s">
        <v>88</v>
      </c>
      <c r="G56" s="25" t="s">
        <v>15</v>
      </c>
      <c r="H56" s="33">
        <v>15</v>
      </c>
      <c r="I56" s="52">
        <v>102</v>
      </c>
      <c r="J56" s="31">
        <v>6</v>
      </c>
      <c r="K56" s="25" t="s">
        <v>22</v>
      </c>
      <c r="L56" s="25">
        <v>44403</v>
      </c>
      <c r="M56" s="29" t="s">
        <v>90</v>
      </c>
    </row>
    <row r="57" spans="1:13" s="24" customFormat="1">
      <c r="B57" s="25">
        <v>2015</v>
      </c>
      <c r="C57" s="29" t="s">
        <v>98</v>
      </c>
      <c r="D57" s="25" t="s">
        <v>87</v>
      </c>
      <c r="E57" s="25" t="s">
        <v>87</v>
      </c>
      <c r="F57" s="25" t="s">
        <v>88</v>
      </c>
      <c r="G57" s="25" t="s">
        <v>15</v>
      </c>
      <c r="H57" s="33">
        <v>27.57</v>
      </c>
      <c r="I57" s="52">
        <v>33</v>
      </c>
      <c r="J57" s="31">
        <v>6</v>
      </c>
      <c r="K57" s="25" t="s">
        <v>22</v>
      </c>
      <c r="L57" s="25">
        <v>43299</v>
      </c>
      <c r="M57" s="29" t="s">
        <v>90</v>
      </c>
    </row>
    <row r="58" spans="1:13" s="24" customFormat="1">
      <c r="B58" s="25">
        <v>2019</v>
      </c>
      <c r="C58" s="29" t="s">
        <v>99</v>
      </c>
      <c r="D58" s="25" t="s">
        <v>87</v>
      </c>
      <c r="E58" s="25" t="s">
        <v>87</v>
      </c>
      <c r="F58" s="25" t="s">
        <v>88</v>
      </c>
      <c r="G58" s="25" t="s">
        <v>15</v>
      </c>
      <c r="H58" s="33">
        <v>27.57</v>
      </c>
      <c r="I58" s="52">
        <v>28.998000000000001</v>
      </c>
      <c r="J58" s="31">
        <v>6</v>
      </c>
      <c r="K58" s="25" t="s">
        <v>22</v>
      </c>
      <c r="L58" s="25">
        <v>43288</v>
      </c>
      <c r="M58" s="29" t="s">
        <v>90</v>
      </c>
    </row>
    <row r="59" spans="1:13" s="24" customFormat="1">
      <c r="B59" s="25">
        <v>2016</v>
      </c>
      <c r="C59" s="29" t="s">
        <v>171</v>
      </c>
      <c r="D59" s="25" t="s">
        <v>170</v>
      </c>
      <c r="E59" s="25" t="s">
        <v>87</v>
      </c>
      <c r="F59" s="25" t="s">
        <v>88</v>
      </c>
      <c r="G59" s="25" t="s">
        <v>21</v>
      </c>
      <c r="H59" s="33">
        <v>15</v>
      </c>
      <c r="I59" s="52">
        <v>16.998000000000001</v>
      </c>
      <c r="J59" s="31">
        <v>6</v>
      </c>
      <c r="K59" s="25" t="s">
        <v>22</v>
      </c>
      <c r="L59" s="25">
        <v>45032</v>
      </c>
      <c r="M59" s="29" t="s">
        <v>90</v>
      </c>
    </row>
    <row r="60" spans="1:13" s="24" customFormat="1">
      <c r="A60" s="44"/>
      <c r="B60" s="25">
        <v>2016</v>
      </c>
      <c r="C60" s="29" t="s">
        <v>171</v>
      </c>
      <c r="D60" s="25" t="s">
        <v>170</v>
      </c>
      <c r="E60" s="25" t="s">
        <v>87</v>
      </c>
      <c r="F60" s="45" t="s">
        <v>88</v>
      </c>
      <c r="G60" s="25" t="s">
        <v>21</v>
      </c>
      <c r="H60" s="33">
        <v>33</v>
      </c>
      <c r="I60" s="52">
        <v>16.001999999999999</v>
      </c>
      <c r="J60" s="31">
        <v>6</v>
      </c>
      <c r="K60" s="25" t="s">
        <v>706</v>
      </c>
      <c r="L60" s="25">
        <v>46281</v>
      </c>
      <c r="M60" s="29"/>
    </row>
    <row r="61" spans="1:13" s="24" customFormat="1">
      <c r="B61" s="25">
        <v>2010</v>
      </c>
      <c r="C61" s="29" t="s">
        <v>173</v>
      </c>
      <c r="D61" s="25" t="s">
        <v>170</v>
      </c>
      <c r="E61" s="25" t="s">
        <v>87</v>
      </c>
      <c r="F61" s="25" t="s">
        <v>88</v>
      </c>
      <c r="G61" s="25" t="s">
        <v>21</v>
      </c>
      <c r="H61" s="33">
        <v>21.57</v>
      </c>
      <c r="I61" s="52">
        <v>19.998000000000001</v>
      </c>
      <c r="J61" s="31">
        <v>6</v>
      </c>
      <c r="K61" s="25" t="s">
        <v>22</v>
      </c>
      <c r="L61" s="25">
        <v>44401</v>
      </c>
      <c r="M61" s="29" t="s">
        <v>90</v>
      </c>
    </row>
    <row r="62" spans="1:13" s="24" customFormat="1">
      <c r="B62" s="25">
        <v>2012</v>
      </c>
      <c r="C62" s="29" t="s">
        <v>638</v>
      </c>
      <c r="D62" s="25" t="s">
        <v>170</v>
      </c>
      <c r="E62" s="25" t="s">
        <v>87</v>
      </c>
      <c r="F62" s="25" t="s">
        <v>88</v>
      </c>
      <c r="G62" s="25" t="s">
        <v>21</v>
      </c>
      <c r="H62" s="33">
        <v>42.56</v>
      </c>
      <c r="I62" s="52">
        <v>21</v>
      </c>
      <c r="J62" s="31">
        <v>12</v>
      </c>
      <c r="K62" s="25" t="s">
        <v>96</v>
      </c>
      <c r="L62" s="25">
        <v>43159</v>
      </c>
      <c r="M62" s="29"/>
    </row>
    <row r="63" spans="1:13" s="24" customFormat="1">
      <c r="B63" s="25">
        <v>2008</v>
      </c>
      <c r="C63" s="29" t="s">
        <v>175</v>
      </c>
      <c r="D63" s="25" t="s">
        <v>170</v>
      </c>
      <c r="E63" s="25" t="s">
        <v>87</v>
      </c>
      <c r="F63" s="25" t="s">
        <v>88</v>
      </c>
      <c r="G63" s="25" t="s">
        <v>21</v>
      </c>
      <c r="H63" s="33">
        <v>48</v>
      </c>
      <c r="I63" s="52">
        <v>34.001999999999995</v>
      </c>
      <c r="J63" s="31">
        <v>6</v>
      </c>
      <c r="K63" s="25" t="s">
        <v>128</v>
      </c>
      <c r="L63" s="25">
        <v>43312</v>
      </c>
      <c r="M63" s="29" t="s">
        <v>90</v>
      </c>
    </row>
    <row r="64" spans="1:13" s="24" customFormat="1">
      <c r="B64" s="25">
        <v>2014</v>
      </c>
      <c r="C64" s="29" t="s">
        <v>172</v>
      </c>
      <c r="D64" s="25" t="s">
        <v>170</v>
      </c>
      <c r="E64" s="25" t="s">
        <v>87</v>
      </c>
      <c r="F64" s="25" t="s">
        <v>88</v>
      </c>
      <c r="G64" s="25" t="s">
        <v>21</v>
      </c>
      <c r="H64" s="33">
        <v>20.56</v>
      </c>
      <c r="I64" s="52">
        <v>16.001999999999999</v>
      </c>
      <c r="J64" s="31">
        <v>6</v>
      </c>
      <c r="K64" s="25" t="s">
        <v>22</v>
      </c>
      <c r="L64" s="25">
        <v>71469</v>
      </c>
      <c r="M64" s="29"/>
    </row>
    <row r="65" spans="2:13" s="24" customFormat="1">
      <c r="B65" s="25">
        <v>2012</v>
      </c>
      <c r="C65" s="29" t="s">
        <v>176</v>
      </c>
      <c r="D65" s="25" t="s">
        <v>177</v>
      </c>
      <c r="E65" s="25" t="s">
        <v>87</v>
      </c>
      <c r="F65" s="25" t="s">
        <v>88</v>
      </c>
      <c r="G65" s="25" t="s">
        <v>21</v>
      </c>
      <c r="H65" s="33">
        <v>27</v>
      </c>
      <c r="I65" s="52">
        <v>22.001999999999999</v>
      </c>
      <c r="J65" s="31">
        <v>6</v>
      </c>
      <c r="K65" s="25" t="s">
        <v>22</v>
      </c>
      <c r="L65" s="25">
        <v>44983</v>
      </c>
      <c r="M65" s="29" t="s">
        <v>90</v>
      </c>
    </row>
    <row r="66" spans="2:13" s="24" customFormat="1">
      <c r="B66" s="25" t="s">
        <v>181</v>
      </c>
      <c r="C66" s="29" t="s">
        <v>639</v>
      </c>
      <c r="D66" s="25" t="s">
        <v>177</v>
      </c>
      <c r="E66" s="25" t="s">
        <v>87</v>
      </c>
      <c r="F66" s="25" t="s">
        <v>88</v>
      </c>
      <c r="G66" s="25" t="s">
        <v>21</v>
      </c>
      <c r="H66" s="33">
        <v>111.05000000000001</v>
      </c>
      <c r="I66" s="52">
        <v>6</v>
      </c>
      <c r="J66" s="31">
        <v>6</v>
      </c>
      <c r="K66" s="25" t="s">
        <v>128</v>
      </c>
      <c r="L66" s="25">
        <v>43262</v>
      </c>
      <c r="M66" s="29" t="s">
        <v>90</v>
      </c>
    </row>
    <row r="67" spans="2:13" s="24" customFormat="1">
      <c r="B67" s="25">
        <v>2012</v>
      </c>
      <c r="C67" s="29" t="s">
        <v>180</v>
      </c>
      <c r="D67" s="25" t="s">
        <v>177</v>
      </c>
      <c r="E67" s="25" t="s">
        <v>87</v>
      </c>
      <c r="F67" s="25" t="s">
        <v>88</v>
      </c>
      <c r="G67" s="25" t="s">
        <v>21</v>
      </c>
      <c r="H67" s="33">
        <v>55</v>
      </c>
      <c r="I67" s="52">
        <v>13.001999999999999</v>
      </c>
      <c r="J67" s="31">
        <v>6</v>
      </c>
      <c r="K67" s="25" t="s">
        <v>22</v>
      </c>
      <c r="L67" s="25">
        <v>45020</v>
      </c>
      <c r="M67" s="29" t="s">
        <v>90</v>
      </c>
    </row>
    <row r="68" spans="2:13" s="24" customFormat="1">
      <c r="B68" s="25">
        <v>2018</v>
      </c>
      <c r="C68" s="29" t="s">
        <v>178</v>
      </c>
      <c r="D68" s="25" t="s">
        <v>177</v>
      </c>
      <c r="E68" s="25" t="s">
        <v>87</v>
      </c>
      <c r="F68" s="25" t="s">
        <v>88</v>
      </c>
      <c r="G68" s="25" t="s">
        <v>21</v>
      </c>
      <c r="H68" s="33">
        <v>33.235900000000001</v>
      </c>
      <c r="I68" s="52">
        <v>804</v>
      </c>
      <c r="J68" s="31">
        <v>24</v>
      </c>
      <c r="K68" s="25" t="s">
        <v>179</v>
      </c>
      <c r="L68" s="25">
        <v>44057</v>
      </c>
      <c r="M68" s="29" t="s">
        <v>90</v>
      </c>
    </row>
    <row r="69" spans="2:13" s="24" customFormat="1">
      <c r="B69" s="29">
        <v>2014</v>
      </c>
      <c r="C69" s="29" t="s">
        <v>640</v>
      </c>
      <c r="D69" s="29" t="s">
        <v>177</v>
      </c>
      <c r="E69" s="25" t="s">
        <v>87</v>
      </c>
      <c r="F69" s="25" t="s">
        <v>88</v>
      </c>
      <c r="G69" s="25" t="s">
        <v>21</v>
      </c>
      <c r="H69" s="33">
        <v>50.001899999999999</v>
      </c>
      <c r="I69" s="52">
        <v>95.003999999999991</v>
      </c>
      <c r="J69" s="31">
        <v>12</v>
      </c>
      <c r="K69" s="29" t="s">
        <v>96</v>
      </c>
      <c r="L69" s="35">
        <v>29270</v>
      </c>
      <c r="M69" s="29"/>
    </row>
    <row r="70" spans="2:13" s="24" customFormat="1">
      <c r="B70" s="25">
        <v>2005</v>
      </c>
      <c r="C70" s="29" t="s">
        <v>184</v>
      </c>
      <c r="D70" s="25" t="s">
        <v>183</v>
      </c>
      <c r="E70" s="25" t="s">
        <v>87</v>
      </c>
      <c r="F70" s="25" t="s">
        <v>88</v>
      </c>
      <c r="G70" s="25" t="s">
        <v>21</v>
      </c>
      <c r="H70" s="33">
        <v>35</v>
      </c>
      <c r="I70" s="52">
        <v>14.004000000000001</v>
      </c>
      <c r="J70" s="31">
        <v>12</v>
      </c>
      <c r="K70" s="25" t="s">
        <v>96</v>
      </c>
      <c r="L70" s="25">
        <v>74904</v>
      </c>
      <c r="M70" s="29" t="s">
        <v>90</v>
      </c>
    </row>
    <row r="71" spans="2:13" s="24" customFormat="1">
      <c r="B71" s="25">
        <v>2006</v>
      </c>
      <c r="C71" s="29" t="s">
        <v>182</v>
      </c>
      <c r="D71" s="25" t="s">
        <v>183</v>
      </c>
      <c r="E71" s="25" t="s">
        <v>87</v>
      </c>
      <c r="F71" s="25" t="s">
        <v>88</v>
      </c>
      <c r="G71" s="25" t="s">
        <v>21</v>
      </c>
      <c r="H71" s="33">
        <v>29.57</v>
      </c>
      <c r="I71" s="52">
        <v>42.996000000000002</v>
      </c>
      <c r="J71" s="31">
        <v>12</v>
      </c>
      <c r="K71" s="25" t="s">
        <v>96</v>
      </c>
      <c r="L71" s="25">
        <v>41620</v>
      </c>
      <c r="M71" s="29" t="s">
        <v>90</v>
      </c>
    </row>
    <row r="72" spans="2:13" s="24" customFormat="1">
      <c r="B72" s="25">
        <v>2012</v>
      </c>
      <c r="C72" s="29" t="s">
        <v>185</v>
      </c>
      <c r="D72" s="25" t="s">
        <v>186</v>
      </c>
      <c r="E72" s="25" t="s">
        <v>87</v>
      </c>
      <c r="F72" s="25" t="s">
        <v>88</v>
      </c>
      <c r="G72" s="25" t="s">
        <v>21</v>
      </c>
      <c r="H72" s="33">
        <v>15.6</v>
      </c>
      <c r="I72" s="52">
        <v>59.003999999999998</v>
      </c>
      <c r="J72" s="31">
        <v>12</v>
      </c>
      <c r="K72" s="25" t="s">
        <v>96</v>
      </c>
      <c r="L72" s="25">
        <v>73988</v>
      </c>
      <c r="M72" s="29" t="s">
        <v>90</v>
      </c>
    </row>
    <row r="73" spans="2:13" s="24" customFormat="1">
      <c r="B73" s="25">
        <v>2005</v>
      </c>
      <c r="C73" s="29" t="s">
        <v>641</v>
      </c>
      <c r="D73" s="25" t="s">
        <v>188</v>
      </c>
      <c r="E73" s="25" t="s">
        <v>87</v>
      </c>
      <c r="F73" s="25" t="s">
        <v>88</v>
      </c>
      <c r="G73" s="25" t="s">
        <v>21</v>
      </c>
      <c r="H73" s="33">
        <v>295.5</v>
      </c>
      <c r="I73" s="52">
        <v>24</v>
      </c>
      <c r="J73" s="31">
        <v>6</v>
      </c>
      <c r="K73" s="25" t="s">
        <v>22</v>
      </c>
      <c r="L73" s="25">
        <v>43304</v>
      </c>
      <c r="M73" s="29" t="s">
        <v>90</v>
      </c>
    </row>
    <row r="74" spans="2:13" s="24" customFormat="1">
      <c r="B74" s="25">
        <v>2005</v>
      </c>
      <c r="C74" s="29" t="s">
        <v>642</v>
      </c>
      <c r="D74" s="25" t="s">
        <v>188</v>
      </c>
      <c r="E74" s="25" t="s">
        <v>87</v>
      </c>
      <c r="F74" s="25" t="s">
        <v>88</v>
      </c>
      <c r="G74" s="25" t="s">
        <v>21</v>
      </c>
      <c r="H74" s="33">
        <v>590.99</v>
      </c>
      <c r="I74" s="52">
        <v>6</v>
      </c>
      <c r="J74" s="31">
        <v>3</v>
      </c>
      <c r="K74" s="25" t="s">
        <v>164</v>
      </c>
      <c r="L74" s="25">
        <v>43269</v>
      </c>
      <c r="M74" s="29" t="s">
        <v>90</v>
      </c>
    </row>
    <row r="75" spans="2:13" s="24" customFormat="1">
      <c r="B75" s="25">
        <v>2010</v>
      </c>
      <c r="C75" s="29" t="s">
        <v>208</v>
      </c>
      <c r="D75" s="25" t="s">
        <v>188</v>
      </c>
      <c r="E75" s="25" t="s">
        <v>87</v>
      </c>
      <c r="F75" s="25" t="s">
        <v>88</v>
      </c>
      <c r="G75" s="25" t="s">
        <v>21</v>
      </c>
      <c r="H75" s="33">
        <v>287</v>
      </c>
      <c r="I75" s="52">
        <v>12</v>
      </c>
      <c r="J75" s="31">
        <v>6</v>
      </c>
      <c r="K75" s="25" t="s">
        <v>22</v>
      </c>
      <c r="L75" s="25">
        <v>45657</v>
      </c>
      <c r="M75" s="29" t="s">
        <v>90</v>
      </c>
    </row>
    <row r="76" spans="2:13" s="24" customFormat="1">
      <c r="B76" s="25">
        <v>2010</v>
      </c>
      <c r="C76" s="29" t="s">
        <v>212</v>
      </c>
      <c r="D76" s="25" t="s">
        <v>188</v>
      </c>
      <c r="E76" s="25" t="s">
        <v>87</v>
      </c>
      <c r="F76" s="25" t="s">
        <v>88</v>
      </c>
      <c r="G76" s="25" t="s">
        <v>21</v>
      </c>
      <c r="H76" s="33">
        <v>605</v>
      </c>
      <c r="I76" s="52">
        <v>6</v>
      </c>
      <c r="J76" s="31">
        <v>3</v>
      </c>
      <c r="K76" s="25" t="s">
        <v>164</v>
      </c>
      <c r="L76" s="25">
        <v>45665</v>
      </c>
      <c r="M76" s="29" t="s">
        <v>90</v>
      </c>
    </row>
    <row r="77" spans="2:13" s="24" customFormat="1">
      <c r="B77" s="25">
        <v>2016</v>
      </c>
      <c r="C77" s="29" t="s">
        <v>207</v>
      </c>
      <c r="D77" s="25" t="s">
        <v>188</v>
      </c>
      <c r="E77" s="25" t="s">
        <v>87</v>
      </c>
      <c r="F77" s="25" t="s">
        <v>88</v>
      </c>
      <c r="G77" s="25" t="s">
        <v>21</v>
      </c>
      <c r="H77" s="33">
        <v>275.5</v>
      </c>
      <c r="I77" s="52">
        <v>13.001999999999999</v>
      </c>
      <c r="J77" s="31">
        <v>6</v>
      </c>
      <c r="K77" s="25" t="s">
        <v>22</v>
      </c>
      <c r="L77" s="25">
        <v>44348</v>
      </c>
      <c r="M77" s="29" t="s">
        <v>90</v>
      </c>
    </row>
    <row r="78" spans="2:13" s="24" customFormat="1">
      <c r="B78" s="25">
        <v>2017</v>
      </c>
      <c r="C78" s="29" t="s">
        <v>192</v>
      </c>
      <c r="D78" s="25" t="s">
        <v>188</v>
      </c>
      <c r="E78" s="25" t="s">
        <v>87</v>
      </c>
      <c r="F78" s="25" t="s">
        <v>88</v>
      </c>
      <c r="G78" s="25" t="s">
        <v>21</v>
      </c>
      <c r="H78" s="33">
        <v>39.92</v>
      </c>
      <c r="I78" s="52">
        <v>88.998000000000005</v>
      </c>
      <c r="J78" s="31">
        <v>6</v>
      </c>
      <c r="K78" s="25" t="s">
        <v>22</v>
      </c>
      <c r="L78" s="25">
        <v>41425</v>
      </c>
      <c r="M78" s="29"/>
    </row>
    <row r="79" spans="2:13" s="24" customFormat="1">
      <c r="B79" s="25">
        <v>2007</v>
      </c>
      <c r="C79" s="29" t="s">
        <v>196</v>
      </c>
      <c r="D79" s="25" t="s">
        <v>188</v>
      </c>
      <c r="E79" s="25" t="s">
        <v>87</v>
      </c>
      <c r="F79" s="25" t="s">
        <v>88</v>
      </c>
      <c r="G79" s="25" t="s">
        <v>21</v>
      </c>
      <c r="H79" s="33">
        <v>72.209999999999994</v>
      </c>
      <c r="I79" s="52">
        <v>7.9979999999999993</v>
      </c>
      <c r="J79" s="31">
        <v>6</v>
      </c>
      <c r="K79" s="25" t="s">
        <v>22</v>
      </c>
      <c r="L79" s="25">
        <v>44940</v>
      </c>
      <c r="M79" s="29" t="s">
        <v>90</v>
      </c>
    </row>
    <row r="80" spans="2:13" s="24" customFormat="1">
      <c r="B80" s="25">
        <v>2007</v>
      </c>
      <c r="C80" s="29" t="s">
        <v>197</v>
      </c>
      <c r="D80" s="25" t="s">
        <v>188</v>
      </c>
      <c r="E80" s="25" t="s">
        <v>87</v>
      </c>
      <c r="F80" s="25" t="s">
        <v>88</v>
      </c>
      <c r="G80" s="25" t="s">
        <v>21</v>
      </c>
      <c r="H80" s="33">
        <v>73.08</v>
      </c>
      <c r="I80" s="52">
        <v>13.001999999999999</v>
      </c>
      <c r="J80" s="31">
        <v>6</v>
      </c>
      <c r="K80" s="25" t="s">
        <v>22</v>
      </c>
      <c r="L80" s="25">
        <v>41926</v>
      </c>
      <c r="M80" s="29" t="s">
        <v>90</v>
      </c>
    </row>
    <row r="81" spans="1:13" s="24" customFormat="1">
      <c r="B81" s="25">
        <v>2015</v>
      </c>
      <c r="C81" s="29" t="s">
        <v>644</v>
      </c>
      <c r="D81" s="25" t="s">
        <v>188</v>
      </c>
      <c r="E81" s="25" t="s">
        <v>87</v>
      </c>
      <c r="F81" s="25" t="s">
        <v>88</v>
      </c>
      <c r="G81" s="25" t="s">
        <v>21</v>
      </c>
      <c r="H81" s="33">
        <v>80</v>
      </c>
      <c r="I81" s="52">
        <v>18</v>
      </c>
      <c r="J81" s="31">
        <v>6</v>
      </c>
      <c r="K81" s="25" t="s">
        <v>22</v>
      </c>
      <c r="L81" s="25">
        <v>44973</v>
      </c>
      <c r="M81" s="29" t="s">
        <v>90</v>
      </c>
    </row>
    <row r="82" spans="1:13" s="24" customFormat="1" ht="30">
      <c r="B82" s="25">
        <v>2015</v>
      </c>
      <c r="C82" s="29" t="s">
        <v>645</v>
      </c>
      <c r="D82" s="25" t="s">
        <v>188</v>
      </c>
      <c r="E82" s="25" t="s">
        <v>87</v>
      </c>
      <c r="F82" s="25" t="s">
        <v>88</v>
      </c>
      <c r="G82" s="25" t="s">
        <v>21</v>
      </c>
      <c r="H82" s="33">
        <v>214</v>
      </c>
      <c r="I82" s="52">
        <v>3</v>
      </c>
      <c r="J82" s="31">
        <v>3</v>
      </c>
      <c r="K82" s="25" t="s">
        <v>164</v>
      </c>
      <c r="L82" s="25">
        <v>45669</v>
      </c>
      <c r="M82" s="29" t="s">
        <v>690</v>
      </c>
    </row>
    <row r="83" spans="1:13" s="24" customFormat="1">
      <c r="B83" s="25">
        <v>2014</v>
      </c>
      <c r="C83" s="29" t="s">
        <v>194</v>
      </c>
      <c r="D83" s="25" t="s">
        <v>188</v>
      </c>
      <c r="E83" s="25" t="s">
        <v>87</v>
      </c>
      <c r="F83" s="25" t="s">
        <v>88</v>
      </c>
      <c r="G83" s="25" t="s">
        <v>21</v>
      </c>
      <c r="H83" s="33">
        <v>50.54</v>
      </c>
      <c r="I83" s="52">
        <v>6</v>
      </c>
      <c r="J83" s="31">
        <v>6</v>
      </c>
      <c r="K83" s="25" t="s">
        <v>22</v>
      </c>
      <c r="L83" s="25">
        <v>44917</v>
      </c>
      <c r="M83" s="29" t="s">
        <v>90</v>
      </c>
    </row>
    <row r="84" spans="1:13" s="24" customFormat="1">
      <c r="A84" s="36"/>
      <c r="B84" s="25">
        <v>2016</v>
      </c>
      <c r="C84" s="29" t="s">
        <v>195</v>
      </c>
      <c r="D84" s="25" t="s">
        <v>188</v>
      </c>
      <c r="E84" s="25" t="s">
        <v>87</v>
      </c>
      <c r="F84" s="25" t="s">
        <v>88</v>
      </c>
      <c r="G84" s="25" t="s">
        <v>21</v>
      </c>
      <c r="H84" s="33">
        <v>55</v>
      </c>
      <c r="I84" s="52">
        <v>12</v>
      </c>
      <c r="J84" s="31">
        <v>6</v>
      </c>
      <c r="K84" s="25" t="s">
        <v>22</v>
      </c>
      <c r="L84" s="25">
        <v>45449</v>
      </c>
      <c r="M84" s="29" t="s">
        <v>90</v>
      </c>
    </row>
    <row r="85" spans="1:13" s="24" customFormat="1">
      <c r="B85" s="25">
        <v>2001</v>
      </c>
      <c r="C85" s="29" t="s">
        <v>647</v>
      </c>
      <c r="D85" s="25" t="s">
        <v>188</v>
      </c>
      <c r="E85" s="25" t="s">
        <v>87</v>
      </c>
      <c r="F85" s="25" t="s">
        <v>88</v>
      </c>
      <c r="G85" s="25" t="s">
        <v>21</v>
      </c>
      <c r="H85" s="33">
        <v>135.98999999999998</v>
      </c>
      <c r="I85" s="52">
        <v>8</v>
      </c>
      <c r="J85" s="31">
        <v>1</v>
      </c>
      <c r="K85" s="25" t="s">
        <v>16</v>
      </c>
      <c r="L85" s="25">
        <v>44402</v>
      </c>
      <c r="M85" s="29" t="s">
        <v>90</v>
      </c>
    </row>
    <row r="86" spans="1:13" s="24" customFormat="1">
      <c r="B86" s="25">
        <v>2006</v>
      </c>
      <c r="C86" s="29" t="s">
        <v>643</v>
      </c>
      <c r="D86" s="25" t="s">
        <v>188</v>
      </c>
      <c r="E86" s="25" t="s">
        <v>87</v>
      </c>
      <c r="F86" s="25" t="s">
        <v>88</v>
      </c>
      <c r="G86" s="25" t="s">
        <v>21</v>
      </c>
      <c r="H86" s="33">
        <v>120</v>
      </c>
      <c r="I86" s="52">
        <v>4</v>
      </c>
      <c r="J86" s="31">
        <v>1</v>
      </c>
      <c r="K86" s="25" t="s">
        <v>16</v>
      </c>
      <c r="L86" s="25">
        <v>44476</v>
      </c>
      <c r="M86" s="29" t="s">
        <v>90</v>
      </c>
    </row>
    <row r="87" spans="1:13" s="24" customFormat="1">
      <c r="B87" s="25">
        <v>2011</v>
      </c>
      <c r="C87" s="29" t="s">
        <v>646</v>
      </c>
      <c r="D87" s="25" t="s">
        <v>188</v>
      </c>
      <c r="E87" s="25" t="s">
        <v>87</v>
      </c>
      <c r="F87" s="25" t="s">
        <v>88</v>
      </c>
      <c r="G87" s="25" t="s">
        <v>21</v>
      </c>
      <c r="H87" s="33">
        <v>94.18</v>
      </c>
      <c r="I87" s="52">
        <v>4.9979999999999993</v>
      </c>
      <c r="J87" s="31">
        <v>6</v>
      </c>
      <c r="K87" s="25" t="s">
        <v>128</v>
      </c>
      <c r="L87" s="25">
        <v>41927</v>
      </c>
      <c r="M87" s="29" t="s">
        <v>90</v>
      </c>
    </row>
    <row r="88" spans="1:13" s="24" customFormat="1">
      <c r="B88" s="25" t="s">
        <v>204</v>
      </c>
      <c r="C88" s="29" t="s">
        <v>648</v>
      </c>
      <c r="D88" s="25" t="s">
        <v>188</v>
      </c>
      <c r="E88" s="25" t="s">
        <v>87</v>
      </c>
      <c r="F88" s="25" t="s">
        <v>88</v>
      </c>
      <c r="G88" s="25" t="s">
        <v>21</v>
      </c>
      <c r="H88" s="33">
        <v>155</v>
      </c>
      <c r="I88" s="52">
        <v>9</v>
      </c>
      <c r="J88" s="31">
        <v>3</v>
      </c>
      <c r="K88" s="25" t="s">
        <v>164</v>
      </c>
      <c r="L88" s="25">
        <v>45522</v>
      </c>
      <c r="M88" s="29" t="s">
        <v>90</v>
      </c>
    </row>
    <row r="89" spans="1:13" s="24" customFormat="1">
      <c r="B89" s="25">
        <v>2008</v>
      </c>
      <c r="C89" s="29" t="s">
        <v>649</v>
      </c>
      <c r="D89" s="25" t="s">
        <v>188</v>
      </c>
      <c r="E89" s="25" t="s">
        <v>87</v>
      </c>
      <c r="F89" s="25" t="s">
        <v>88</v>
      </c>
      <c r="G89" s="25" t="s">
        <v>21</v>
      </c>
      <c r="H89" s="33">
        <v>68.540000000000006</v>
      </c>
      <c r="I89" s="52">
        <v>4.9979999999999993</v>
      </c>
      <c r="J89" s="31">
        <v>6</v>
      </c>
      <c r="K89" s="25" t="s">
        <v>22</v>
      </c>
      <c r="L89" s="25">
        <v>43314</v>
      </c>
      <c r="M89" s="29" t="s">
        <v>90</v>
      </c>
    </row>
    <row r="90" spans="1:13" s="24" customFormat="1">
      <c r="B90" s="25">
        <v>2002</v>
      </c>
      <c r="C90" s="29" t="s">
        <v>650</v>
      </c>
      <c r="D90" s="25" t="s">
        <v>188</v>
      </c>
      <c r="E90" s="25" t="s">
        <v>87</v>
      </c>
      <c r="F90" s="25" t="s">
        <v>88</v>
      </c>
      <c r="G90" s="25" t="s">
        <v>21</v>
      </c>
      <c r="H90" s="33">
        <v>565.5</v>
      </c>
      <c r="I90" s="52">
        <v>13.001999999999999</v>
      </c>
      <c r="J90" s="31">
        <v>6</v>
      </c>
      <c r="K90" s="25" t="s">
        <v>22</v>
      </c>
      <c r="L90" s="25">
        <v>43249</v>
      </c>
      <c r="M90" s="29" t="s">
        <v>90</v>
      </c>
    </row>
    <row r="91" spans="1:13" s="24" customFormat="1">
      <c r="B91" s="25">
        <v>2002</v>
      </c>
      <c r="C91" s="29" t="s">
        <v>214</v>
      </c>
      <c r="D91" s="25" t="s">
        <v>188</v>
      </c>
      <c r="E91" s="25" t="s">
        <v>87</v>
      </c>
      <c r="F91" s="25" t="s">
        <v>88</v>
      </c>
      <c r="G91" s="25" t="s">
        <v>21</v>
      </c>
      <c r="H91" s="33">
        <v>1130.99</v>
      </c>
      <c r="I91" s="52">
        <v>3</v>
      </c>
      <c r="J91" s="31">
        <v>3</v>
      </c>
      <c r="K91" s="25" t="s">
        <v>164</v>
      </c>
      <c r="L91" s="25">
        <v>45638</v>
      </c>
      <c r="M91" s="29" t="s">
        <v>90</v>
      </c>
    </row>
    <row r="92" spans="1:13" s="24" customFormat="1">
      <c r="B92" s="25">
        <v>2002</v>
      </c>
      <c r="C92" s="29" t="s">
        <v>214</v>
      </c>
      <c r="D92" s="25" t="s">
        <v>188</v>
      </c>
      <c r="E92" s="25" t="s">
        <v>87</v>
      </c>
      <c r="F92" s="25" t="s">
        <v>88</v>
      </c>
      <c r="G92" s="25" t="s">
        <v>21</v>
      </c>
      <c r="H92" s="33">
        <v>1130.99</v>
      </c>
      <c r="I92" s="52">
        <v>3.9989999999999997</v>
      </c>
      <c r="J92" s="31">
        <v>3</v>
      </c>
      <c r="K92" s="25" t="s">
        <v>164</v>
      </c>
      <c r="L92" s="25">
        <v>43280</v>
      </c>
      <c r="M92" s="29" t="s">
        <v>90</v>
      </c>
    </row>
    <row r="93" spans="1:13" s="24" customFormat="1">
      <c r="B93" s="25">
        <v>2004</v>
      </c>
      <c r="C93" s="29" t="s">
        <v>651</v>
      </c>
      <c r="D93" s="25" t="s">
        <v>188</v>
      </c>
      <c r="E93" s="25" t="s">
        <v>87</v>
      </c>
      <c r="F93" s="25" t="s">
        <v>88</v>
      </c>
      <c r="G93" s="25" t="s">
        <v>21</v>
      </c>
      <c r="H93" s="33">
        <v>565.5</v>
      </c>
      <c r="I93" s="52">
        <v>22.001999999999999</v>
      </c>
      <c r="J93" s="31">
        <v>6</v>
      </c>
      <c r="K93" s="25" t="s">
        <v>22</v>
      </c>
      <c r="L93" s="25">
        <v>43267</v>
      </c>
      <c r="M93" s="29" t="s">
        <v>90</v>
      </c>
    </row>
    <row r="94" spans="1:13" s="24" customFormat="1">
      <c r="B94" s="25">
        <v>2004</v>
      </c>
      <c r="C94" s="29" t="s">
        <v>652</v>
      </c>
      <c r="D94" s="25" t="s">
        <v>188</v>
      </c>
      <c r="E94" s="25" t="s">
        <v>87</v>
      </c>
      <c r="F94" s="25" t="s">
        <v>88</v>
      </c>
      <c r="G94" s="25" t="s">
        <v>21</v>
      </c>
      <c r="H94" s="33">
        <v>1125.98</v>
      </c>
      <c r="I94" s="52">
        <v>6</v>
      </c>
      <c r="J94" s="31">
        <v>3</v>
      </c>
      <c r="K94" s="25" t="s">
        <v>164</v>
      </c>
      <c r="L94" s="25">
        <v>43271</v>
      </c>
      <c r="M94" s="29" t="s">
        <v>90</v>
      </c>
    </row>
    <row r="95" spans="1:13" s="24" customFormat="1">
      <c r="B95" s="25">
        <v>2010</v>
      </c>
      <c r="C95" s="29" t="s">
        <v>533</v>
      </c>
      <c r="D95" s="25" t="s">
        <v>188</v>
      </c>
      <c r="E95" s="25" t="s">
        <v>87</v>
      </c>
      <c r="F95" s="25" t="s">
        <v>88</v>
      </c>
      <c r="G95" s="25" t="s">
        <v>21</v>
      </c>
      <c r="H95" s="33">
        <v>44.56</v>
      </c>
      <c r="I95" s="52">
        <v>6.9959999999999996</v>
      </c>
      <c r="J95" s="31">
        <v>12</v>
      </c>
      <c r="K95" s="25" t="s">
        <v>96</v>
      </c>
      <c r="L95" s="25">
        <v>76229</v>
      </c>
      <c r="M95" s="29"/>
    </row>
    <row r="96" spans="1:13" s="24" customFormat="1">
      <c r="B96" s="29">
        <v>1989</v>
      </c>
      <c r="C96" s="29" t="s">
        <v>515</v>
      </c>
      <c r="D96" s="25" t="s">
        <v>188</v>
      </c>
      <c r="E96" s="25" t="s">
        <v>87</v>
      </c>
      <c r="F96" s="25" t="s">
        <v>88</v>
      </c>
      <c r="G96" s="25" t="s">
        <v>21</v>
      </c>
      <c r="H96" s="33">
        <v>1080.2246666666667</v>
      </c>
      <c r="I96" s="52">
        <v>6</v>
      </c>
      <c r="J96" s="31">
        <v>6</v>
      </c>
      <c r="K96" s="25" t="s">
        <v>22</v>
      </c>
      <c r="L96" s="35">
        <v>44904</v>
      </c>
      <c r="M96" s="29" t="s">
        <v>90</v>
      </c>
    </row>
    <row r="97" spans="1:13" s="24" customFormat="1">
      <c r="B97" s="25" t="s">
        <v>181</v>
      </c>
      <c r="C97" s="29" t="s">
        <v>209</v>
      </c>
      <c r="D97" s="25" t="s">
        <v>188</v>
      </c>
      <c r="E97" s="25" t="s">
        <v>87</v>
      </c>
      <c r="F97" s="25" t="s">
        <v>88</v>
      </c>
      <c r="G97" s="25" t="s">
        <v>21</v>
      </c>
      <c r="H97" s="33">
        <v>400.51189999999997</v>
      </c>
      <c r="I97" s="52">
        <v>6</v>
      </c>
      <c r="J97" s="31">
        <v>6</v>
      </c>
      <c r="K97" s="25" t="s">
        <v>22</v>
      </c>
      <c r="L97" s="25">
        <v>45442</v>
      </c>
      <c r="M97" s="29" t="s">
        <v>90</v>
      </c>
    </row>
    <row r="98" spans="1:13" s="24" customFormat="1">
      <c r="B98" s="25">
        <v>2008</v>
      </c>
      <c r="C98" s="29" t="s">
        <v>653</v>
      </c>
      <c r="D98" s="25" t="s">
        <v>188</v>
      </c>
      <c r="E98" s="25" t="s">
        <v>87</v>
      </c>
      <c r="F98" s="25" t="s">
        <v>88</v>
      </c>
      <c r="G98" s="25" t="s">
        <v>21</v>
      </c>
      <c r="H98" s="33">
        <v>405</v>
      </c>
      <c r="I98" s="52">
        <v>4.9979999999999993</v>
      </c>
      <c r="J98" s="31">
        <v>6</v>
      </c>
      <c r="K98" s="25" t="s">
        <v>22</v>
      </c>
      <c r="L98" s="25">
        <v>42471</v>
      </c>
      <c r="M98" s="29" t="s">
        <v>90</v>
      </c>
    </row>
    <row r="99" spans="1:13" s="24" customFormat="1">
      <c r="B99" s="25">
        <v>2014</v>
      </c>
      <c r="C99" s="29" t="s">
        <v>654</v>
      </c>
      <c r="D99" s="25" t="s">
        <v>188</v>
      </c>
      <c r="E99" s="25" t="s">
        <v>87</v>
      </c>
      <c r="F99" s="25" t="s">
        <v>88</v>
      </c>
      <c r="G99" s="25" t="s">
        <v>21</v>
      </c>
      <c r="H99" s="33">
        <v>435</v>
      </c>
      <c r="I99" s="52">
        <v>18</v>
      </c>
      <c r="J99" s="31">
        <v>6</v>
      </c>
      <c r="K99" s="25" t="s">
        <v>22</v>
      </c>
      <c r="L99" s="25">
        <v>44314</v>
      </c>
      <c r="M99" s="29" t="s">
        <v>90</v>
      </c>
    </row>
    <row r="100" spans="1:13" s="24" customFormat="1">
      <c r="B100" s="25">
        <v>2016</v>
      </c>
      <c r="C100" s="29" t="s">
        <v>191</v>
      </c>
      <c r="D100" s="25" t="s">
        <v>188</v>
      </c>
      <c r="E100" s="25" t="s">
        <v>87</v>
      </c>
      <c r="F100" s="25" t="s">
        <v>88</v>
      </c>
      <c r="G100" s="25" t="s">
        <v>21</v>
      </c>
      <c r="H100" s="33">
        <v>35</v>
      </c>
      <c r="I100" s="52">
        <v>52.001999999999995</v>
      </c>
      <c r="J100" s="31">
        <v>6</v>
      </c>
      <c r="K100" s="25" t="s">
        <v>22</v>
      </c>
      <c r="L100" s="25">
        <v>76260</v>
      </c>
      <c r="M100" s="29" t="s">
        <v>90</v>
      </c>
    </row>
    <row r="101" spans="1:13" s="24" customFormat="1">
      <c r="B101" s="25">
        <v>2011</v>
      </c>
      <c r="C101" s="29" t="s">
        <v>655</v>
      </c>
      <c r="D101" s="25" t="s">
        <v>188</v>
      </c>
      <c r="E101" s="25" t="s">
        <v>87</v>
      </c>
      <c r="F101" s="25" t="s">
        <v>88</v>
      </c>
      <c r="G101" s="25" t="s">
        <v>21</v>
      </c>
      <c r="H101" s="33">
        <v>200</v>
      </c>
      <c r="I101" s="52">
        <v>18</v>
      </c>
      <c r="J101" s="31">
        <v>6</v>
      </c>
      <c r="K101" s="25" t="s">
        <v>128</v>
      </c>
      <c r="L101" s="25">
        <v>43268</v>
      </c>
      <c r="M101" s="29" t="s">
        <v>90</v>
      </c>
    </row>
    <row r="102" spans="1:13" s="24" customFormat="1">
      <c r="B102" s="25">
        <v>2012</v>
      </c>
      <c r="C102" s="29" t="s">
        <v>656</v>
      </c>
      <c r="D102" s="25" t="s">
        <v>188</v>
      </c>
      <c r="E102" s="25" t="s">
        <v>87</v>
      </c>
      <c r="F102" s="25" t="s">
        <v>88</v>
      </c>
      <c r="G102" s="25" t="s">
        <v>21</v>
      </c>
      <c r="H102" s="33">
        <v>205</v>
      </c>
      <c r="I102" s="52">
        <v>19.998000000000001</v>
      </c>
      <c r="J102" s="31">
        <v>6</v>
      </c>
      <c r="K102" s="25" t="s">
        <v>128</v>
      </c>
      <c r="L102" s="25">
        <v>43266</v>
      </c>
      <c r="M102" s="29" t="s">
        <v>90</v>
      </c>
    </row>
    <row r="103" spans="1:13" s="24" customFormat="1">
      <c r="B103" s="25">
        <v>2014</v>
      </c>
      <c r="C103" s="29" t="s">
        <v>200</v>
      </c>
      <c r="D103" s="25" t="s">
        <v>188</v>
      </c>
      <c r="E103" s="25" t="s">
        <v>87</v>
      </c>
      <c r="F103" s="25" t="s">
        <v>88</v>
      </c>
      <c r="G103" s="25" t="s">
        <v>21</v>
      </c>
      <c r="H103" s="33">
        <v>105</v>
      </c>
      <c r="I103" s="52">
        <v>28.001999999999999</v>
      </c>
      <c r="J103" s="31">
        <v>6</v>
      </c>
      <c r="K103" s="25" t="s">
        <v>22</v>
      </c>
      <c r="L103" s="25">
        <v>46272</v>
      </c>
      <c r="M103" s="29" t="s">
        <v>90</v>
      </c>
    </row>
    <row r="104" spans="1:13" s="24" customFormat="1">
      <c r="A104" s="36"/>
      <c r="B104" s="25">
        <v>2015</v>
      </c>
      <c r="C104" s="29" t="s">
        <v>657</v>
      </c>
      <c r="D104" s="25" t="s">
        <v>188</v>
      </c>
      <c r="E104" s="25" t="s">
        <v>87</v>
      </c>
      <c r="F104" s="25" t="s">
        <v>88</v>
      </c>
      <c r="G104" s="25" t="s">
        <v>21</v>
      </c>
      <c r="H104" s="33">
        <v>123</v>
      </c>
      <c r="I104" s="52">
        <v>15</v>
      </c>
      <c r="J104" s="31">
        <v>6</v>
      </c>
      <c r="K104" s="25" t="s">
        <v>22</v>
      </c>
      <c r="L104" s="25">
        <v>45520</v>
      </c>
      <c r="M104" s="29" t="s">
        <v>90</v>
      </c>
    </row>
    <row r="105" spans="1:13" s="24" customFormat="1">
      <c r="B105" s="25">
        <v>2017</v>
      </c>
      <c r="C105" s="29" t="s">
        <v>189</v>
      </c>
      <c r="D105" s="25" t="s">
        <v>188</v>
      </c>
      <c r="E105" s="25" t="s">
        <v>87</v>
      </c>
      <c r="F105" s="25" t="s">
        <v>88</v>
      </c>
      <c r="G105" s="25" t="s">
        <v>21</v>
      </c>
      <c r="H105" s="33">
        <v>28</v>
      </c>
      <c r="I105" s="52">
        <v>10.997999999999999</v>
      </c>
      <c r="J105" s="31">
        <v>6</v>
      </c>
      <c r="K105" s="25" t="s">
        <v>22</v>
      </c>
      <c r="L105" s="25">
        <v>44554</v>
      </c>
      <c r="M105" s="29" t="s">
        <v>90</v>
      </c>
    </row>
    <row r="106" spans="1:13" s="24" customFormat="1">
      <c r="B106" s="25">
        <v>2015</v>
      </c>
      <c r="C106" s="29" t="s">
        <v>661</v>
      </c>
      <c r="D106" s="25" t="s">
        <v>188</v>
      </c>
      <c r="E106" s="25" t="s">
        <v>87</v>
      </c>
      <c r="F106" s="25" t="s">
        <v>88</v>
      </c>
      <c r="G106" s="25" t="s">
        <v>21</v>
      </c>
      <c r="H106" s="33">
        <v>210.49</v>
      </c>
      <c r="I106" s="52">
        <v>30</v>
      </c>
      <c r="J106" s="31">
        <v>6</v>
      </c>
      <c r="K106" s="25" t="s">
        <v>22</v>
      </c>
      <c r="L106" s="25">
        <v>43283</v>
      </c>
      <c r="M106" s="29" t="s">
        <v>90</v>
      </c>
    </row>
    <row r="107" spans="1:13" s="24" customFormat="1">
      <c r="B107" s="25">
        <v>2016</v>
      </c>
      <c r="C107" s="29" t="s">
        <v>206</v>
      </c>
      <c r="D107" s="25" t="s">
        <v>188</v>
      </c>
      <c r="E107" s="25" t="s">
        <v>87</v>
      </c>
      <c r="F107" s="25" t="s">
        <v>88</v>
      </c>
      <c r="G107" s="25" t="s">
        <v>21</v>
      </c>
      <c r="H107" s="33">
        <v>205</v>
      </c>
      <c r="I107" s="52">
        <v>12</v>
      </c>
      <c r="J107" s="31">
        <v>6</v>
      </c>
      <c r="K107" s="25" t="s">
        <v>22</v>
      </c>
      <c r="L107" s="25">
        <v>45636</v>
      </c>
      <c r="M107" s="29" t="s">
        <v>90</v>
      </c>
    </row>
    <row r="108" spans="1:13" s="24" customFormat="1" ht="30">
      <c r="B108" s="25">
        <v>2011</v>
      </c>
      <c r="C108" s="29" t="s">
        <v>658</v>
      </c>
      <c r="D108" s="25" t="s">
        <v>188</v>
      </c>
      <c r="E108" s="25" t="s">
        <v>87</v>
      </c>
      <c r="F108" s="25" t="s">
        <v>88</v>
      </c>
      <c r="G108" s="25" t="s">
        <v>21</v>
      </c>
      <c r="H108" s="33">
        <v>34</v>
      </c>
      <c r="I108" s="52">
        <v>24</v>
      </c>
      <c r="J108" s="31">
        <v>6</v>
      </c>
      <c r="K108" s="25" t="s">
        <v>22</v>
      </c>
      <c r="L108" s="25">
        <v>44563</v>
      </c>
      <c r="M108" s="29" t="s">
        <v>690</v>
      </c>
    </row>
    <row r="109" spans="1:13" s="24" customFormat="1">
      <c r="B109" s="25">
        <v>2015</v>
      </c>
      <c r="C109" s="29" t="s">
        <v>662</v>
      </c>
      <c r="D109" s="25" t="s">
        <v>188</v>
      </c>
      <c r="E109" s="25" t="s">
        <v>87</v>
      </c>
      <c r="F109" s="25" t="s">
        <v>88</v>
      </c>
      <c r="G109" s="25" t="s">
        <v>21</v>
      </c>
      <c r="H109" s="33">
        <v>42</v>
      </c>
      <c r="I109" s="52">
        <v>78</v>
      </c>
      <c r="J109" s="31">
        <v>6</v>
      </c>
      <c r="K109" s="25" t="s">
        <v>22</v>
      </c>
      <c r="L109" s="25">
        <v>73918</v>
      </c>
      <c r="M109" s="29" t="s">
        <v>90</v>
      </c>
    </row>
    <row r="110" spans="1:13" s="24" customFormat="1">
      <c r="B110" s="25">
        <v>2015</v>
      </c>
      <c r="C110" s="29" t="s">
        <v>659</v>
      </c>
      <c r="D110" s="25" t="s">
        <v>188</v>
      </c>
      <c r="E110" s="25" t="s">
        <v>87</v>
      </c>
      <c r="F110" s="25" t="s">
        <v>88</v>
      </c>
      <c r="G110" s="25" t="s">
        <v>21</v>
      </c>
      <c r="H110" s="33">
        <v>67</v>
      </c>
      <c r="I110" s="52">
        <v>19.001999999999999</v>
      </c>
      <c r="J110" s="31">
        <v>6</v>
      </c>
      <c r="K110" s="25" t="s">
        <v>128</v>
      </c>
      <c r="L110" s="25">
        <v>44475</v>
      </c>
      <c r="M110" s="29" t="s">
        <v>90</v>
      </c>
    </row>
    <row r="111" spans="1:13" s="24" customFormat="1">
      <c r="B111" s="25">
        <v>2017</v>
      </c>
      <c r="C111" s="29" t="s">
        <v>660</v>
      </c>
      <c r="D111" s="25" t="s">
        <v>188</v>
      </c>
      <c r="E111" s="25" t="s">
        <v>87</v>
      </c>
      <c r="F111" s="25" t="s">
        <v>88</v>
      </c>
      <c r="G111" s="25" t="s">
        <v>21</v>
      </c>
      <c r="H111" s="33">
        <v>31.55</v>
      </c>
      <c r="I111" s="52">
        <v>42</v>
      </c>
      <c r="J111" s="31">
        <v>6</v>
      </c>
      <c r="K111" s="25" t="s">
        <v>22</v>
      </c>
      <c r="L111" s="25">
        <v>42999</v>
      </c>
      <c r="M111" s="29"/>
    </row>
    <row r="112" spans="1:13" s="24" customFormat="1">
      <c r="B112" s="25">
        <v>2021</v>
      </c>
      <c r="C112" s="29" t="s">
        <v>94</v>
      </c>
      <c r="D112" s="25" t="s">
        <v>95</v>
      </c>
      <c r="E112" s="25" t="s">
        <v>87</v>
      </c>
      <c r="F112" s="25" t="s">
        <v>88</v>
      </c>
      <c r="G112" s="25" t="s">
        <v>15</v>
      </c>
      <c r="H112" s="33">
        <v>32.13453333333333</v>
      </c>
      <c r="I112" s="52">
        <v>63.996000000000002</v>
      </c>
      <c r="J112" s="31">
        <v>12</v>
      </c>
      <c r="K112" s="25" t="s">
        <v>96</v>
      </c>
      <c r="L112" s="25">
        <v>44914</v>
      </c>
      <c r="M112" s="29"/>
    </row>
    <row r="113" spans="1:13" s="24" customFormat="1">
      <c r="B113" s="25">
        <v>2008</v>
      </c>
      <c r="C113" s="29" t="s">
        <v>220</v>
      </c>
      <c r="D113" s="25" t="s">
        <v>95</v>
      </c>
      <c r="E113" s="25" t="s">
        <v>87</v>
      </c>
      <c r="F113" s="25" t="s">
        <v>88</v>
      </c>
      <c r="G113" s="25" t="s">
        <v>21</v>
      </c>
      <c r="H113" s="33">
        <v>89</v>
      </c>
      <c r="I113" s="52">
        <v>3</v>
      </c>
      <c r="J113" s="31">
        <v>6</v>
      </c>
      <c r="K113" s="25" t="s">
        <v>22</v>
      </c>
      <c r="L113" s="25">
        <v>44315</v>
      </c>
      <c r="M113" s="29" t="s">
        <v>90</v>
      </c>
    </row>
    <row r="114" spans="1:13" s="24" customFormat="1">
      <c r="B114" s="25">
        <v>2015</v>
      </c>
      <c r="C114" s="29" t="s">
        <v>663</v>
      </c>
      <c r="D114" s="25" t="s">
        <v>95</v>
      </c>
      <c r="E114" s="25" t="s">
        <v>87</v>
      </c>
      <c r="F114" s="25" t="s">
        <v>88</v>
      </c>
      <c r="G114" s="25" t="s">
        <v>21</v>
      </c>
      <c r="H114" s="33">
        <v>105</v>
      </c>
      <c r="I114" s="52">
        <v>24</v>
      </c>
      <c r="J114" s="31">
        <v>6</v>
      </c>
      <c r="K114" s="25" t="s">
        <v>22</v>
      </c>
      <c r="L114" s="25">
        <v>46320</v>
      </c>
      <c r="M114" s="29" t="s">
        <v>90</v>
      </c>
    </row>
    <row r="115" spans="1:13" s="24" customFormat="1">
      <c r="B115" s="25">
        <v>2010</v>
      </c>
      <c r="C115" s="29" t="s">
        <v>221</v>
      </c>
      <c r="D115" s="25" t="s">
        <v>95</v>
      </c>
      <c r="E115" s="25" t="s">
        <v>87</v>
      </c>
      <c r="F115" s="25" t="s">
        <v>88</v>
      </c>
      <c r="G115" s="25" t="s">
        <v>21</v>
      </c>
      <c r="H115" s="33">
        <v>124</v>
      </c>
      <c r="I115" s="52">
        <v>16.998000000000001</v>
      </c>
      <c r="J115" s="31">
        <v>6</v>
      </c>
      <c r="K115" s="25" t="s">
        <v>22</v>
      </c>
      <c r="L115" s="25">
        <v>43281</v>
      </c>
      <c r="M115" s="29" t="s">
        <v>90</v>
      </c>
    </row>
    <row r="116" spans="1:13" s="24" customFormat="1">
      <c r="B116" s="25">
        <v>2016</v>
      </c>
      <c r="C116" s="29" t="s">
        <v>217</v>
      </c>
      <c r="D116" s="25" t="s">
        <v>95</v>
      </c>
      <c r="E116" s="25" t="s">
        <v>87</v>
      </c>
      <c r="F116" s="25" t="s">
        <v>88</v>
      </c>
      <c r="G116" s="25" t="s">
        <v>21</v>
      </c>
      <c r="H116" s="33">
        <v>25.54</v>
      </c>
      <c r="I116" s="52">
        <v>59.003999999999998</v>
      </c>
      <c r="J116" s="31">
        <v>12</v>
      </c>
      <c r="K116" s="25" t="s">
        <v>96</v>
      </c>
      <c r="L116" s="25">
        <v>76459</v>
      </c>
      <c r="M116" s="29" t="s">
        <v>90</v>
      </c>
    </row>
    <row r="117" spans="1:13" s="24" customFormat="1">
      <c r="B117" s="25">
        <v>2020</v>
      </c>
      <c r="C117" s="29" t="s">
        <v>97</v>
      </c>
      <c r="D117" s="25" t="s">
        <v>95</v>
      </c>
      <c r="E117" s="25" t="s">
        <v>87</v>
      </c>
      <c r="F117" s="25" t="s">
        <v>88</v>
      </c>
      <c r="G117" s="25" t="s">
        <v>15</v>
      </c>
      <c r="H117" s="33">
        <v>34</v>
      </c>
      <c r="I117" s="52">
        <v>24</v>
      </c>
      <c r="J117" s="31">
        <v>6</v>
      </c>
      <c r="K117" s="25" t="s">
        <v>22</v>
      </c>
      <c r="L117" s="25">
        <v>44332</v>
      </c>
      <c r="M117" s="29" t="s">
        <v>90</v>
      </c>
    </row>
    <row r="118" spans="1:13" s="24" customFormat="1">
      <c r="B118" s="25" t="s">
        <v>218</v>
      </c>
      <c r="C118" s="29" t="s">
        <v>219</v>
      </c>
      <c r="D118" s="25" t="s">
        <v>95</v>
      </c>
      <c r="E118" s="25" t="s">
        <v>87</v>
      </c>
      <c r="F118" s="25" t="s">
        <v>88</v>
      </c>
      <c r="G118" s="25" t="s">
        <v>21</v>
      </c>
      <c r="H118" s="33">
        <v>32</v>
      </c>
      <c r="I118" s="52">
        <v>12</v>
      </c>
      <c r="J118" s="31">
        <v>6</v>
      </c>
      <c r="K118" s="25" t="s">
        <v>22</v>
      </c>
      <c r="L118" s="25">
        <v>44492</v>
      </c>
      <c r="M118" s="29" t="s">
        <v>90</v>
      </c>
    </row>
    <row r="119" spans="1:13" s="24" customFormat="1">
      <c r="A119" s="36"/>
      <c r="B119" s="25">
        <v>2016</v>
      </c>
      <c r="C119" s="29" t="s">
        <v>216</v>
      </c>
      <c r="D119" s="25" t="s">
        <v>95</v>
      </c>
      <c r="E119" s="25" t="s">
        <v>87</v>
      </c>
      <c r="F119" s="25" t="s">
        <v>88</v>
      </c>
      <c r="G119" s="25" t="s">
        <v>21</v>
      </c>
      <c r="H119" s="33">
        <v>17.559999999999999</v>
      </c>
      <c r="I119" s="52">
        <v>4.0020000000000007</v>
      </c>
      <c r="J119" s="31">
        <v>6</v>
      </c>
      <c r="K119" s="25" t="s">
        <v>22</v>
      </c>
      <c r="L119" s="25">
        <v>72312</v>
      </c>
      <c r="M119" s="29"/>
    </row>
    <row r="120" spans="1:13" s="24" customFormat="1">
      <c r="B120" s="25">
        <v>2017</v>
      </c>
      <c r="C120" s="29" t="s">
        <v>215</v>
      </c>
      <c r="D120" s="25" t="s">
        <v>95</v>
      </c>
      <c r="E120" s="25" t="s">
        <v>87</v>
      </c>
      <c r="F120" s="25" t="s">
        <v>88</v>
      </c>
      <c r="G120" s="25" t="s">
        <v>21</v>
      </c>
      <c r="H120" s="33">
        <v>16.53</v>
      </c>
      <c r="I120" s="52">
        <v>7.9979999999999993</v>
      </c>
      <c r="J120" s="31">
        <v>6</v>
      </c>
      <c r="K120" s="25" t="s">
        <v>22</v>
      </c>
      <c r="L120" s="25">
        <v>76030</v>
      </c>
      <c r="M120" s="29"/>
    </row>
    <row r="121" spans="1:13" s="24" customFormat="1">
      <c r="B121" s="25">
        <v>2017</v>
      </c>
      <c r="C121" s="29" t="s">
        <v>222</v>
      </c>
      <c r="D121" s="25" t="s">
        <v>223</v>
      </c>
      <c r="E121" s="25" t="s">
        <v>87</v>
      </c>
      <c r="F121" s="25" t="s">
        <v>88</v>
      </c>
      <c r="G121" s="25" t="s">
        <v>21</v>
      </c>
      <c r="H121" s="33">
        <v>23.731866666666665</v>
      </c>
      <c r="I121" s="52">
        <v>33</v>
      </c>
      <c r="J121" s="31">
        <v>12</v>
      </c>
      <c r="K121" s="25" t="s">
        <v>96</v>
      </c>
      <c r="L121" s="25">
        <v>41878</v>
      </c>
      <c r="M121" s="29"/>
    </row>
    <row r="122" spans="1:13" s="24" customFormat="1">
      <c r="B122" s="25">
        <v>2018</v>
      </c>
      <c r="C122" s="29" t="s">
        <v>664</v>
      </c>
      <c r="D122" s="25" t="s">
        <v>223</v>
      </c>
      <c r="E122" s="25" t="s">
        <v>87</v>
      </c>
      <c r="F122" s="25" t="s">
        <v>88</v>
      </c>
      <c r="G122" s="25" t="s">
        <v>21</v>
      </c>
      <c r="H122" s="33">
        <v>25.6</v>
      </c>
      <c r="I122" s="52">
        <v>13.998000000000001</v>
      </c>
      <c r="J122" s="31">
        <v>6</v>
      </c>
      <c r="K122" s="25" t="s">
        <v>22</v>
      </c>
      <c r="L122" s="25">
        <v>44410</v>
      </c>
      <c r="M122" s="29" t="s">
        <v>90</v>
      </c>
    </row>
    <row r="123" spans="1:13" s="24" customFormat="1">
      <c r="B123" s="25" t="s">
        <v>224</v>
      </c>
      <c r="C123" s="29" t="s">
        <v>225</v>
      </c>
      <c r="D123" s="25" t="s">
        <v>223</v>
      </c>
      <c r="E123" s="25" t="s">
        <v>87</v>
      </c>
      <c r="F123" s="25" t="s">
        <v>88</v>
      </c>
      <c r="G123" s="25" t="s">
        <v>21</v>
      </c>
      <c r="H123" s="33">
        <v>25.6</v>
      </c>
      <c r="I123" s="52">
        <v>30</v>
      </c>
      <c r="J123" s="31">
        <v>6</v>
      </c>
      <c r="K123" s="25" t="s">
        <v>22</v>
      </c>
      <c r="L123" s="25">
        <v>46269</v>
      </c>
      <c r="M123" s="29" t="s">
        <v>90</v>
      </c>
    </row>
    <row r="124" spans="1:13" s="24" customFormat="1">
      <c r="B124" s="25">
        <v>2011</v>
      </c>
      <c r="C124" s="29" t="s">
        <v>665</v>
      </c>
      <c r="D124" s="25" t="s">
        <v>223</v>
      </c>
      <c r="E124" s="25" t="s">
        <v>87</v>
      </c>
      <c r="F124" s="25" t="s">
        <v>88</v>
      </c>
      <c r="G124" s="25" t="s">
        <v>21</v>
      </c>
      <c r="H124" s="33">
        <v>71.524054224939917</v>
      </c>
      <c r="I124" s="52">
        <v>6</v>
      </c>
      <c r="J124" s="31">
        <v>12</v>
      </c>
      <c r="K124" s="25" t="s">
        <v>96</v>
      </c>
      <c r="L124" s="25">
        <v>75178</v>
      </c>
      <c r="M124" s="29" t="s">
        <v>90</v>
      </c>
    </row>
    <row r="125" spans="1:13" s="24" customFormat="1">
      <c r="B125" s="25">
        <v>2013</v>
      </c>
      <c r="C125" s="29" t="s">
        <v>666</v>
      </c>
      <c r="D125" s="25" t="s">
        <v>223</v>
      </c>
      <c r="E125" s="25" t="s">
        <v>87</v>
      </c>
      <c r="F125" s="25" t="s">
        <v>88</v>
      </c>
      <c r="G125" s="25" t="s">
        <v>21</v>
      </c>
      <c r="H125" s="33">
        <v>66</v>
      </c>
      <c r="I125" s="52">
        <v>48</v>
      </c>
      <c r="J125" s="31">
        <v>12</v>
      </c>
      <c r="K125" s="25" t="s">
        <v>96</v>
      </c>
      <c r="L125" s="25">
        <v>45637</v>
      </c>
      <c r="M125" s="29" t="s">
        <v>90</v>
      </c>
    </row>
    <row r="126" spans="1:13" s="24" customFormat="1">
      <c r="B126" s="25" t="s">
        <v>226</v>
      </c>
      <c r="C126" s="29" t="s">
        <v>227</v>
      </c>
      <c r="D126" s="25" t="s">
        <v>223</v>
      </c>
      <c r="E126" s="25" t="s">
        <v>87</v>
      </c>
      <c r="F126" s="25" t="s">
        <v>88</v>
      </c>
      <c r="G126" s="25" t="s">
        <v>21</v>
      </c>
      <c r="H126" s="33">
        <v>70</v>
      </c>
      <c r="I126" s="52">
        <v>12</v>
      </c>
      <c r="J126" s="31">
        <v>6</v>
      </c>
      <c r="K126" s="25" t="s">
        <v>22</v>
      </c>
      <c r="L126" s="25">
        <v>46263</v>
      </c>
      <c r="M126" s="29" t="s">
        <v>90</v>
      </c>
    </row>
    <row r="127" spans="1:13" s="24" customFormat="1">
      <c r="B127" s="25">
        <v>2012</v>
      </c>
      <c r="C127" s="29" t="s">
        <v>668</v>
      </c>
      <c r="D127" s="25" t="s">
        <v>223</v>
      </c>
      <c r="E127" s="25" t="s">
        <v>87</v>
      </c>
      <c r="F127" s="25" t="s">
        <v>88</v>
      </c>
      <c r="G127" s="25" t="s">
        <v>21</v>
      </c>
      <c r="H127" s="33">
        <v>125.56</v>
      </c>
      <c r="I127" s="52">
        <v>25.001999999999999</v>
      </c>
      <c r="J127" s="31">
        <v>6</v>
      </c>
      <c r="K127" s="25" t="s">
        <v>22</v>
      </c>
      <c r="L127" s="25">
        <v>43272</v>
      </c>
      <c r="M127" s="29" t="s">
        <v>90</v>
      </c>
    </row>
    <row r="128" spans="1:13" s="24" customFormat="1">
      <c r="B128" s="25">
        <v>2012</v>
      </c>
      <c r="C128" s="29" t="s">
        <v>667</v>
      </c>
      <c r="D128" s="25" t="s">
        <v>223</v>
      </c>
      <c r="E128" s="25" t="s">
        <v>87</v>
      </c>
      <c r="F128" s="25" t="s">
        <v>88</v>
      </c>
      <c r="G128" s="25" t="s">
        <v>21</v>
      </c>
      <c r="H128" s="33">
        <v>255</v>
      </c>
      <c r="I128" s="52">
        <v>6</v>
      </c>
      <c r="J128" s="31">
        <v>3</v>
      </c>
      <c r="K128" s="25" t="s">
        <v>164</v>
      </c>
      <c r="L128" s="25">
        <v>43274</v>
      </c>
      <c r="M128" s="29" t="s">
        <v>90</v>
      </c>
    </row>
    <row r="129" spans="1:13" s="24" customFormat="1">
      <c r="B129" s="29">
        <v>1989</v>
      </c>
      <c r="C129" s="29" t="s">
        <v>512</v>
      </c>
      <c r="D129" s="25" t="s">
        <v>101</v>
      </c>
      <c r="E129" s="25" t="s">
        <v>87</v>
      </c>
      <c r="F129" s="25" t="s">
        <v>88</v>
      </c>
      <c r="G129" s="25" t="s">
        <v>102</v>
      </c>
      <c r="H129" s="33">
        <v>65.016666666666666</v>
      </c>
      <c r="I129" s="52">
        <v>12</v>
      </c>
      <c r="J129" s="31">
        <v>6</v>
      </c>
      <c r="K129" s="25" t="s">
        <v>22</v>
      </c>
      <c r="L129" s="35">
        <v>44918</v>
      </c>
      <c r="M129" s="29" t="s">
        <v>90</v>
      </c>
    </row>
    <row r="130" spans="1:13" s="24" customFormat="1">
      <c r="B130" s="25">
        <v>2001</v>
      </c>
      <c r="C130" s="29" t="s">
        <v>669</v>
      </c>
      <c r="D130" s="25" t="s">
        <v>101</v>
      </c>
      <c r="E130" s="25" t="s">
        <v>87</v>
      </c>
      <c r="F130" s="25" t="s">
        <v>88</v>
      </c>
      <c r="G130" s="25" t="s">
        <v>102</v>
      </c>
      <c r="H130" s="33">
        <v>1051.08</v>
      </c>
      <c r="I130" s="52">
        <v>1.9980000000000002</v>
      </c>
      <c r="J130" s="31">
        <v>6</v>
      </c>
      <c r="K130" s="25" t="s">
        <v>128</v>
      </c>
      <c r="L130" s="25">
        <v>73200</v>
      </c>
      <c r="M130" s="29"/>
    </row>
    <row r="131" spans="1:13" s="24" customFormat="1">
      <c r="B131" s="25">
        <v>2006</v>
      </c>
      <c r="C131" s="29" t="s">
        <v>670</v>
      </c>
      <c r="D131" s="25" t="s">
        <v>101</v>
      </c>
      <c r="E131" s="25" t="s">
        <v>87</v>
      </c>
      <c r="F131" s="25" t="s">
        <v>88</v>
      </c>
      <c r="G131" s="25" t="s">
        <v>102</v>
      </c>
      <c r="H131" s="33">
        <v>140.28</v>
      </c>
      <c r="I131" s="52">
        <v>32.003999999999998</v>
      </c>
      <c r="J131" s="31">
        <v>12</v>
      </c>
      <c r="K131" s="25" t="s">
        <v>319</v>
      </c>
      <c r="L131" s="25">
        <v>75961</v>
      </c>
      <c r="M131" s="29"/>
    </row>
    <row r="132" spans="1:13" s="24" customFormat="1">
      <c r="B132" s="25">
        <v>2006</v>
      </c>
      <c r="C132" s="29" t="s">
        <v>320</v>
      </c>
      <c r="D132" s="25" t="s">
        <v>101</v>
      </c>
      <c r="E132" s="25" t="s">
        <v>87</v>
      </c>
      <c r="F132" s="25" t="s">
        <v>88</v>
      </c>
      <c r="G132" s="25" t="s">
        <v>102</v>
      </c>
      <c r="H132" s="33">
        <v>20.28</v>
      </c>
      <c r="I132" s="52">
        <v>125.00399999999999</v>
      </c>
      <c r="J132" s="31">
        <v>12</v>
      </c>
      <c r="K132" s="25" t="s">
        <v>319</v>
      </c>
      <c r="L132" s="25">
        <v>42280</v>
      </c>
      <c r="M132" s="29" t="s">
        <v>90</v>
      </c>
    </row>
    <row r="133" spans="1:13" s="24" customFormat="1">
      <c r="B133" s="25">
        <v>2005</v>
      </c>
      <c r="C133" s="29" t="s">
        <v>100</v>
      </c>
      <c r="D133" s="25" t="s">
        <v>101</v>
      </c>
      <c r="E133" s="25" t="s">
        <v>87</v>
      </c>
      <c r="F133" s="25" t="s">
        <v>88</v>
      </c>
      <c r="G133" s="25" t="s">
        <v>102</v>
      </c>
      <c r="H133" s="33">
        <v>51</v>
      </c>
      <c r="I133" s="52">
        <v>67.001999999999995</v>
      </c>
      <c r="J133" s="31">
        <v>6</v>
      </c>
      <c r="K133" s="25" t="s">
        <v>22</v>
      </c>
      <c r="L133" s="25">
        <v>46268</v>
      </c>
      <c r="M133" s="29" t="s">
        <v>90</v>
      </c>
    </row>
    <row r="134" spans="1:13" s="24" customFormat="1">
      <c r="B134" s="25">
        <v>2016</v>
      </c>
      <c r="C134" s="29" t="s">
        <v>671</v>
      </c>
      <c r="D134" s="25" t="s">
        <v>101</v>
      </c>
      <c r="E134" s="25" t="s">
        <v>87</v>
      </c>
      <c r="F134" s="25" t="s">
        <v>88</v>
      </c>
      <c r="G134" s="25" t="s">
        <v>102</v>
      </c>
      <c r="H134" s="33">
        <v>20</v>
      </c>
      <c r="I134" s="52">
        <v>27.996000000000002</v>
      </c>
      <c r="J134" s="31">
        <v>12</v>
      </c>
      <c r="K134" s="25" t="s">
        <v>319</v>
      </c>
      <c r="L134" s="25">
        <v>46270</v>
      </c>
      <c r="M134" s="29" t="s">
        <v>90</v>
      </c>
    </row>
    <row r="135" spans="1:13" s="24" customFormat="1">
      <c r="B135" s="25">
        <v>2015</v>
      </c>
      <c r="C135" s="29" t="s">
        <v>103</v>
      </c>
      <c r="D135" s="25" t="s">
        <v>104</v>
      </c>
      <c r="E135" s="25" t="s">
        <v>87</v>
      </c>
      <c r="F135" s="25" t="s">
        <v>88</v>
      </c>
      <c r="G135" s="25" t="s">
        <v>21</v>
      </c>
      <c r="H135" s="33">
        <v>185</v>
      </c>
      <c r="I135" s="52">
        <v>18</v>
      </c>
      <c r="J135" s="31">
        <v>6</v>
      </c>
      <c r="K135" s="25" t="s">
        <v>22</v>
      </c>
      <c r="L135" s="25">
        <v>45658</v>
      </c>
      <c r="M135" s="29" t="s">
        <v>90</v>
      </c>
    </row>
    <row r="136" spans="1:13" s="24" customFormat="1">
      <c r="B136" s="25">
        <v>2008</v>
      </c>
      <c r="C136" s="29" t="s">
        <v>232</v>
      </c>
      <c r="D136" s="25" t="s">
        <v>104</v>
      </c>
      <c r="E136" s="25" t="s">
        <v>87</v>
      </c>
      <c r="F136" s="25" t="s">
        <v>88</v>
      </c>
      <c r="G136" s="25" t="s">
        <v>21</v>
      </c>
      <c r="H136" s="33">
        <v>235.54</v>
      </c>
      <c r="I136" s="52">
        <v>8.0040000000000013</v>
      </c>
      <c r="J136" s="31">
        <v>12</v>
      </c>
      <c r="K136" s="25" t="s">
        <v>96</v>
      </c>
      <c r="L136" s="25">
        <v>76108</v>
      </c>
      <c r="M136" s="29"/>
    </row>
    <row r="137" spans="1:13" s="24" customFormat="1">
      <c r="B137" s="25">
        <v>1996</v>
      </c>
      <c r="C137" s="29" t="s">
        <v>231</v>
      </c>
      <c r="D137" s="25" t="s">
        <v>104</v>
      </c>
      <c r="E137" s="25" t="s">
        <v>87</v>
      </c>
      <c r="F137" s="25" t="s">
        <v>88</v>
      </c>
      <c r="G137" s="25" t="s">
        <v>21</v>
      </c>
      <c r="H137" s="33">
        <v>205</v>
      </c>
      <c r="I137" s="52">
        <v>9</v>
      </c>
      <c r="J137" s="31">
        <v>3</v>
      </c>
      <c r="K137" s="25" t="s">
        <v>164</v>
      </c>
      <c r="L137" s="25">
        <v>45001</v>
      </c>
      <c r="M137" s="29" t="s">
        <v>90</v>
      </c>
    </row>
    <row r="138" spans="1:13" s="24" customFormat="1">
      <c r="B138" s="25">
        <v>2018</v>
      </c>
      <c r="C138" s="29" t="s">
        <v>229</v>
      </c>
      <c r="D138" s="25" t="s">
        <v>104</v>
      </c>
      <c r="E138" s="25" t="s">
        <v>87</v>
      </c>
      <c r="F138" s="25" t="s">
        <v>88</v>
      </c>
      <c r="G138" s="25" t="s">
        <v>21</v>
      </c>
      <c r="H138" s="33">
        <v>29</v>
      </c>
      <c r="I138" s="52">
        <v>21</v>
      </c>
      <c r="J138" s="31">
        <v>6</v>
      </c>
      <c r="K138" s="25" t="s">
        <v>22</v>
      </c>
      <c r="L138" s="25">
        <v>45931</v>
      </c>
      <c r="M138" s="29" t="s">
        <v>90</v>
      </c>
    </row>
    <row r="139" spans="1:13" s="24" customFormat="1">
      <c r="B139" s="25">
        <v>2018</v>
      </c>
      <c r="C139" s="29" t="s">
        <v>672</v>
      </c>
      <c r="D139" s="25" t="s">
        <v>104</v>
      </c>
      <c r="E139" s="25" t="s">
        <v>87</v>
      </c>
      <c r="F139" s="25" t="s">
        <v>88</v>
      </c>
      <c r="G139" s="25" t="s">
        <v>21</v>
      </c>
      <c r="H139" s="33">
        <v>42</v>
      </c>
      <c r="I139" s="52">
        <v>36</v>
      </c>
      <c r="J139" s="31">
        <v>6</v>
      </c>
      <c r="K139" s="25" t="s">
        <v>22</v>
      </c>
      <c r="L139" s="25">
        <v>45351</v>
      </c>
      <c r="M139" s="29" t="s">
        <v>90</v>
      </c>
    </row>
    <row r="140" spans="1:13" s="24" customFormat="1">
      <c r="A140" s="36"/>
      <c r="B140" s="25">
        <v>2012</v>
      </c>
      <c r="C140" s="29" t="s">
        <v>673</v>
      </c>
      <c r="D140" s="25" t="s">
        <v>233</v>
      </c>
      <c r="E140" s="25" t="s">
        <v>87</v>
      </c>
      <c r="F140" s="25" t="s">
        <v>88</v>
      </c>
      <c r="G140" s="25" t="s">
        <v>21</v>
      </c>
      <c r="H140" s="33">
        <v>81.53</v>
      </c>
      <c r="I140" s="52">
        <v>42</v>
      </c>
      <c r="J140" s="31">
        <v>12</v>
      </c>
      <c r="K140" s="25" t="s">
        <v>96</v>
      </c>
      <c r="L140" s="25">
        <v>43276</v>
      </c>
      <c r="M140" s="29" t="s">
        <v>90</v>
      </c>
    </row>
    <row r="141" spans="1:13" s="24" customFormat="1">
      <c r="B141" s="25">
        <v>2014</v>
      </c>
      <c r="C141" s="29" t="s">
        <v>674</v>
      </c>
      <c r="D141" s="25" t="s">
        <v>233</v>
      </c>
      <c r="E141" s="25" t="s">
        <v>87</v>
      </c>
      <c r="F141" s="25" t="s">
        <v>88</v>
      </c>
      <c r="G141" s="25" t="s">
        <v>21</v>
      </c>
      <c r="H141" s="33">
        <v>250</v>
      </c>
      <c r="I141" s="52">
        <v>31.001999999999999</v>
      </c>
      <c r="J141" s="31">
        <v>6</v>
      </c>
      <c r="K141" s="25" t="s">
        <v>22</v>
      </c>
      <c r="L141" s="25">
        <v>43294</v>
      </c>
      <c r="M141" s="29" t="s">
        <v>90</v>
      </c>
    </row>
    <row r="142" spans="1:13" s="24" customFormat="1">
      <c r="B142" s="25">
        <v>2015</v>
      </c>
      <c r="C142" s="29" t="s">
        <v>236</v>
      </c>
      <c r="D142" s="25" t="s">
        <v>233</v>
      </c>
      <c r="E142" s="25" t="s">
        <v>87</v>
      </c>
      <c r="F142" s="25" t="s">
        <v>88</v>
      </c>
      <c r="G142" s="25" t="s">
        <v>21</v>
      </c>
      <c r="H142" s="33">
        <v>74.12</v>
      </c>
      <c r="I142" s="52">
        <v>10.997999999999999</v>
      </c>
      <c r="J142" s="31">
        <v>6</v>
      </c>
      <c r="K142" s="25" t="s">
        <v>22</v>
      </c>
      <c r="L142" s="25">
        <v>76461</v>
      </c>
      <c r="M142" s="29" t="s">
        <v>90</v>
      </c>
    </row>
    <row r="143" spans="1:13" s="24" customFormat="1">
      <c r="B143" s="25">
        <v>2014</v>
      </c>
      <c r="C143" s="29" t="s">
        <v>235</v>
      </c>
      <c r="D143" s="25" t="s">
        <v>233</v>
      </c>
      <c r="E143" s="25" t="s">
        <v>87</v>
      </c>
      <c r="F143" s="25" t="s">
        <v>88</v>
      </c>
      <c r="G143" s="25" t="s">
        <v>21</v>
      </c>
      <c r="H143" s="33">
        <v>52</v>
      </c>
      <c r="I143" s="52">
        <v>18</v>
      </c>
      <c r="J143" s="31">
        <v>6</v>
      </c>
      <c r="K143" s="25" t="s">
        <v>22</v>
      </c>
      <c r="L143" s="25">
        <v>43310</v>
      </c>
      <c r="M143" s="29" t="s">
        <v>90</v>
      </c>
    </row>
    <row r="144" spans="1:13" s="24" customFormat="1">
      <c r="A144" s="36"/>
      <c r="B144" s="25">
        <v>2016</v>
      </c>
      <c r="C144" s="29" t="s">
        <v>234</v>
      </c>
      <c r="D144" s="25" t="s">
        <v>233</v>
      </c>
      <c r="E144" s="25" t="s">
        <v>87</v>
      </c>
      <c r="F144" s="25" t="s">
        <v>88</v>
      </c>
      <c r="G144" s="25" t="s">
        <v>21</v>
      </c>
      <c r="H144" s="33">
        <v>23.58</v>
      </c>
      <c r="I144" s="52">
        <v>132</v>
      </c>
      <c r="J144" s="31">
        <v>12</v>
      </c>
      <c r="K144" s="25" t="s">
        <v>96</v>
      </c>
      <c r="L144" s="25">
        <v>43034</v>
      </c>
      <c r="M144" s="29"/>
    </row>
    <row r="145" spans="1:13" s="24" customFormat="1">
      <c r="B145" s="25">
        <v>2011</v>
      </c>
      <c r="C145" s="29" t="s">
        <v>237</v>
      </c>
      <c r="D145" s="25" t="s">
        <v>233</v>
      </c>
      <c r="E145" s="25" t="s">
        <v>87</v>
      </c>
      <c r="F145" s="25" t="s">
        <v>88</v>
      </c>
      <c r="G145" s="25" t="s">
        <v>21</v>
      </c>
      <c r="H145" s="33">
        <v>79.56</v>
      </c>
      <c r="I145" s="52">
        <v>24</v>
      </c>
      <c r="J145" s="31">
        <v>6</v>
      </c>
      <c r="K145" s="25" t="s">
        <v>22</v>
      </c>
      <c r="L145" s="25">
        <v>43629</v>
      </c>
      <c r="M145" s="29" t="s">
        <v>90</v>
      </c>
    </row>
    <row r="146" spans="1:13" s="24" customFormat="1">
      <c r="A146" s="36"/>
      <c r="B146" s="25">
        <v>2016</v>
      </c>
      <c r="C146" s="29" t="s">
        <v>675</v>
      </c>
      <c r="D146" s="25" t="s">
        <v>233</v>
      </c>
      <c r="E146" s="25" t="s">
        <v>87</v>
      </c>
      <c r="F146" s="25" t="s">
        <v>88</v>
      </c>
      <c r="G146" s="25" t="s">
        <v>21</v>
      </c>
      <c r="H146" s="33">
        <v>50.6</v>
      </c>
      <c r="I146" s="52">
        <v>6</v>
      </c>
      <c r="J146" s="31">
        <v>12</v>
      </c>
      <c r="K146" s="25" t="s">
        <v>96</v>
      </c>
      <c r="L146" s="25">
        <v>43290</v>
      </c>
      <c r="M146" s="29" t="s">
        <v>90</v>
      </c>
    </row>
    <row r="147" spans="1:13" s="24" customFormat="1">
      <c r="A147" s="36"/>
      <c r="B147" s="25">
        <v>2014</v>
      </c>
      <c r="C147" s="29" t="s">
        <v>246</v>
      </c>
      <c r="D147" s="25" t="s">
        <v>106</v>
      </c>
      <c r="E147" s="25" t="s">
        <v>87</v>
      </c>
      <c r="F147" s="25" t="s">
        <v>88</v>
      </c>
      <c r="G147" s="25" t="s">
        <v>21</v>
      </c>
      <c r="H147" s="33">
        <v>123</v>
      </c>
      <c r="I147" s="52">
        <v>13.001999999999999</v>
      </c>
      <c r="J147" s="31">
        <v>6</v>
      </c>
      <c r="K147" s="25" t="s">
        <v>22</v>
      </c>
      <c r="L147" s="25">
        <v>44496</v>
      </c>
      <c r="M147" s="29" t="s">
        <v>90</v>
      </c>
    </row>
    <row r="148" spans="1:13" s="24" customFormat="1">
      <c r="B148" s="25">
        <v>2015</v>
      </c>
      <c r="C148" s="29" t="s">
        <v>105</v>
      </c>
      <c r="D148" s="25" t="s">
        <v>106</v>
      </c>
      <c r="E148" s="25" t="s">
        <v>87</v>
      </c>
      <c r="F148" s="25" t="s">
        <v>88</v>
      </c>
      <c r="G148" s="25" t="s">
        <v>15</v>
      </c>
      <c r="H148" s="33">
        <v>115</v>
      </c>
      <c r="I148" s="52">
        <v>13.998000000000001</v>
      </c>
      <c r="J148" s="31">
        <v>6</v>
      </c>
      <c r="K148" s="25" t="s">
        <v>22</v>
      </c>
      <c r="L148" s="25">
        <v>73925</v>
      </c>
      <c r="M148" s="29" t="s">
        <v>90</v>
      </c>
    </row>
    <row r="149" spans="1:13" s="24" customFormat="1">
      <c r="B149" s="25">
        <v>2017</v>
      </c>
      <c r="C149" s="29" t="s">
        <v>108</v>
      </c>
      <c r="D149" s="25" t="s">
        <v>106</v>
      </c>
      <c r="E149" s="25" t="s">
        <v>87</v>
      </c>
      <c r="F149" s="25" t="s">
        <v>88</v>
      </c>
      <c r="G149" s="25" t="s">
        <v>15</v>
      </c>
      <c r="H149" s="33">
        <v>140.53</v>
      </c>
      <c r="I149" s="52">
        <v>13.998000000000001</v>
      </c>
      <c r="J149" s="31">
        <v>6</v>
      </c>
      <c r="K149" s="25" t="s">
        <v>22</v>
      </c>
      <c r="L149" s="25">
        <v>44477</v>
      </c>
      <c r="M149" s="29" t="s">
        <v>90</v>
      </c>
    </row>
    <row r="150" spans="1:13" s="24" customFormat="1">
      <c r="B150" s="25">
        <v>2019</v>
      </c>
      <c r="C150" s="29" t="s">
        <v>107</v>
      </c>
      <c r="D150" s="25" t="s">
        <v>106</v>
      </c>
      <c r="E150" s="25" t="s">
        <v>87</v>
      </c>
      <c r="F150" s="25" t="s">
        <v>88</v>
      </c>
      <c r="G150" s="25" t="s">
        <v>15</v>
      </c>
      <c r="H150" s="33">
        <v>126</v>
      </c>
      <c r="I150" s="52">
        <v>24</v>
      </c>
      <c r="J150" s="31">
        <v>6</v>
      </c>
      <c r="K150" s="25" t="s">
        <v>22</v>
      </c>
      <c r="L150" s="25">
        <v>45666</v>
      </c>
      <c r="M150" s="29" t="s">
        <v>90</v>
      </c>
    </row>
    <row r="151" spans="1:13" s="24" customFormat="1">
      <c r="B151" s="25">
        <v>1998</v>
      </c>
      <c r="C151" s="29" t="s">
        <v>676</v>
      </c>
      <c r="D151" s="25" t="s">
        <v>106</v>
      </c>
      <c r="E151" s="25" t="s">
        <v>87</v>
      </c>
      <c r="F151" s="25" t="s">
        <v>88</v>
      </c>
      <c r="G151" s="25" t="s">
        <v>21</v>
      </c>
      <c r="H151" s="33">
        <v>152.56</v>
      </c>
      <c r="I151" s="52">
        <v>6.9959999999999996</v>
      </c>
      <c r="J151" s="31">
        <v>6</v>
      </c>
      <c r="K151" s="25" t="s">
        <v>22</v>
      </c>
      <c r="L151" s="25">
        <v>43728</v>
      </c>
      <c r="M151" s="29" t="s">
        <v>90</v>
      </c>
    </row>
    <row r="152" spans="1:13" s="24" customFormat="1">
      <c r="B152" s="25">
        <v>2016</v>
      </c>
      <c r="C152" s="29" t="s">
        <v>241</v>
      </c>
      <c r="D152" s="25" t="s">
        <v>106</v>
      </c>
      <c r="E152" s="25" t="s">
        <v>87</v>
      </c>
      <c r="F152" s="25" t="s">
        <v>88</v>
      </c>
      <c r="G152" s="25" t="s">
        <v>21</v>
      </c>
      <c r="H152" s="33">
        <v>28.57</v>
      </c>
      <c r="I152" s="52">
        <v>21</v>
      </c>
      <c r="J152" s="31">
        <v>6</v>
      </c>
      <c r="K152" s="25" t="s">
        <v>22</v>
      </c>
      <c r="L152" s="25">
        <v>43628</v>
      </c>
      <c r="M152" s="29" t="s">
        <v>90</v>
      </c>
    </row>
    <row r="153" spans="1:13" s="24" customFormat="1">
      <c r="B153" s="25">
        <v>2011</v>
      </c>
      <c r="C153" s="29" t="s">
        <v>677</v>
      </c>
      <c r="D153" s="25" t="s">
        <v>106</v>
      </c>
      <c r="E153" s="25" t="s">
        <v>87</v>
      </c>
      <c r="F153" s="25" t="s">
        <v>88</v>
      </c>
      <c r="G153" s="25" t="s">
        <v>21</v>
      </c>
      <c r="H153" s="33">
        <v>50.97</v>
      </c>
      <c r="I153" s="52">
        <v>13.001999999999999</v>
      </c>
      <c r="J153" s="31">
        <v>6</v>
      </c>
      <c r="K153" s="25" t="s">
        <v>22</v>
      </c>
      <c r="L153" s="25">
        <v>44317</v>
      </c>
      <c r="M153" s="29" t="s">
        <v>90</v>
      </c>
    </row>
    <row r="154" spans="1:13" s="24" customFormat="1">
      <c r="B154" s="25">
        <v>2011</v>
      </c>
      <c r="C154" s="29" t="s">
        <v>616</v>
      </c>
      <c r="D154" s="25" t="s">
        <v>106</v>
      </c>
      <c r="E154" s="25" t="s">
        <v>87</v>
      </c>
      <c r="F154" s="25" t="s">
        <v>88</v>
      </c>
      <c r="G154" s="25" t="s">
        <v>21</v>
      </c>
      <c r="H154" s="33">
        <v>88.100000000000009</v>
      </c>
      <c r="I154" s="52">
        <v>24</v>
      </c>
      <c r="J154" s="31">
        <v>6</v>
      </c>
      <c r="K154" s="25" t="s">
        <v>128</v>
      </c>
      <c r="L154" s="25">
        <v>43259</v>
      </c>
      <c r="M154" s="29" t="s">
        <v>90</v>
      </c>
    </row>
    <row r="155" spans="1:13" s="24" customFormat="1">
      <c r="B155" s="25">
        <v>2012</v>
      </c>
      <c r="C155" s="29" t="s">
        <v>678</v>
      </c>
      <c r="D155" s="25" t="s">
        <v>106</v>
      </c>
      <c r="E155" s="25" t="s">
        <v>87</v>
      </c>
      <c r="F155" s="25" t="s">
        <v>88</v>
      </c>
      <c r="G155" s="25" t="s">
        <v>21</v>
      </c>
      <c r="H155" s="33">
        <v>89</v>
      </c>
      <c r="I155" s="52">
        <v>19.001999999999999</v>
      </c>
      <c r="J155" s="31">
        <v>6</v>
      </c>
      <c r="K155" s="25" t="s">
        <v>128</v>
      </c>
      <c r="L155" s="25">
        <v>43261</v>
      </c>
      <c r="M155" s="29" t="s">
        <v>90</v>
      </c>
    </row>
    <row r="156" spans="1:13" s="24" customFormat="1">
      <c r="A156" s="36"/>
      <c r="B156" s="25">
        <v>2018</v>
      </c>
      <c r="C156" s="29" t="s">
        <v>238</v>
      </c>
      <c r="D156" s="25" t="s">
        <v>106</v>
      </c>
      <c r="E156" s="25" t="s">
        <v>87</v>
      </c>
      <c r="F156" s="25" t="s">
        <v>88</v>
      </c>
      <c r="G156" s="25" t="s">
        <v>21</v>
      </c>
      <c r="H156" s="33">
        <v>19.579999999999998</v>
      </c>
      <c r="I156" s="52">
        <v>28.001999999999999</v>
      </c>
      <c r="J156" s="31">
        <v>6</v>
      </c>
      <c r="K156" s="25" t="s">
        <v>22</v>
      </c>
      <c r="L156" s="25">
        <v>44316</v>
      </c>
      <c r="M156" s="29" t="s">
        <v>90</v>
      </c>
    </row>
    <row r="157" spans="1:13" s="24" customFormat="1">
      <c r="B157" s="25">
        <v>2018</v>
      </c>
      <c r="C157" s="29" t="s">
        <v>240</v>
      </c>
      <c r="D157" s="25" t="s">
        <v>106</v>
      </c>
      <c r="E157" s="25" t="s">
        <v>87</v>
      </c>
      <c r="F157" s="25" t="s">
        <v>88</v>
      </c>
      <c r="G157" s="25" t="s">
        <v>21</v>
      </c>
      <c r="H157" s="33">
        <v>25.57</v>
      </c>
      <c r="I157" s="52">
        <v>39</v>
      </c>
      <c r="J157" s="31">
        <v>6</v>
      </c>
      <c r="K157" s="25" t="s">
        <v>22</v>
      </c>
      <c r="L157" s="25">
        <v>73922</v>
      </c>
      <c r="M157" s="29" t="s">
        <v>90</v>
      </c>
    </row>
    <row r="158" spans="1:13" s="24" customFormat="1">
      <c r="B158" s="25">
        <v>2007</v>
      </c>
      <c r="C158" s="29" t="s">
        <v>681</v>
      </c>
      <c r="D158" s="25" t="s">
        <v>106</v>
      </c>
      <c r="E158" s="25" t="s">
        <v>87</v>
      </c>
      <c r="F158" s="25" t="s">
        <v>88</v>
      </c>
      <c r="G158" s="25" t="s">
        <v>21</v>
      </c>
      <c r="H158" s="33">
        <v>33.559999999999995</v>
      </c>
      <c r="I158" s="52">
        <v>19.001999999999999</v>
      </c>
      <c r="J158" s="31">
        <v>6</v>
      </c>
      <c r="K158" s="25" t="s">
        <v>22</v>
      </c>
      <c r="L158" s="25">
        <v>43729</v>
      </c>
      <c r="M158" s="29" t="s">
        <v>90</v>
      </c>
    </row>
    <row r="159" spans="1:13" s="24" customFormat="1">
      <c r="A159" s="36"/>
      <c r="B159" s="25">
        <v>2015</v>
      </c>
      <c r="C159" s="29" t="s">
        <v>682</v>
      </c>
      <c r="D159" s="25" t="s">
        <v>106</v>
      </c>
      <c r="E159" s="25" t="s">
        <v>87</v>
      </c>
      <c r="F159" s="25" t="s">
        <v>88</v>
      </c>
      <c r="G159" s="25" t="s">
        <v>21</v>
      </c>
      <c r="H159" s="33">
        <v>37.559999999999995</v>
      </c>
      <c r="I159" s="52">
        <v>25.998000000000001</v>
      </c>
      <c r="J159" s="31">
        <v>6</v>
      </c>
      <c r="K159" s="25" t="s">
        <v>22</v>
      </c>
      <c r="L159" s="25">
        <v>43730</v>
      </c>
      <c r="M159" s="29" t="s">
        <v>90</v>
      </c>
    </row>
    <row r="160" spans="1:13" s="24" customFormat="1">
      <c r="B160" s="25">
        <v>2015</v>
      </c>
      <c r="C160" s="29" t="s">
        <v>679</v>
      </c>
      <c r="D160" s="25" t="s">
        <v>106</v>
      </c>
      <c r="E160" s="25" t="s">
        <v>87</v>
      </c>
      <c r="F160" s="25" t="s">
        <v>88</v>
      </c>
      <c r="G160" s="25" t="s">
        <v>21</v>
      </c>
      <c r="H160" s="33">
        <v>76.11</v>
      </c>
      <c r="I160" s="52">
        <v>11.000999999999999</v>
      </c>
      <c r="J160" s="31">
        <v>3</v>
      </c>
      <c r="K160" s="25" t="s">
        <v>164</v>
      </c>
      <c r="L160" s="25">
        <v>44561</v>
      </c>
      <c r="M160" s="29" t="s">
        <v>90</v>
      </c>
    </row>
    <row r="161" spans="1:13" s="24" customFormat="1">
      <c r="B161" s="25">
        <v>2006</v>
      </c>
      <c r="C161" s="29" t="s">
        <v>160</v>
      </c>
      <c r="D161" s="25" t="s">
        <v>106</v>
      </c>
      <c r="E161" s="25" t="s">
        <v>87</v>
      </c>
      <c r="F161" s="25" t="s">
        <v>88</v>
      </c>
      <c r="G161" s="25" t="s">
        <v>21</v>
      </c>
      <c r="H161" s="33">
        <v>51.55</v>
      </c>
      <c r="I161" s="52">
        <v>10.997999999999999</v>
      </c>
      <c r="J161" s="31">
        <v>6</v>
      </c>
      <c r="K161" s="25" t="s">
        <v>22</v>
      </c>
      <c r="L161" s="25">
        <v>41922</v>
      </c>
      <c r="M161" s="29" t="s">
        <v>90</v>
      </c>
    </row>
    <row r="162" spans="1:13" s="24" customFormat="1">
      <c r="B162" s="25">
        <v>2009</v>
      </c>
      <c r="C162" s="29" t="s">
        <v>244</v>
      </c>
      <c r="D162" s="25" t="s">
        <v>106</v>
      </c>
      <c r="E162" s="25" t="s">
        <v>87</v>
      </c>
      <c r="F162" s="25" t="s">
        <v>88</v>
      </c>
      <c r="G162" s="25" t="s">
        <v>21</v>
      </c>
      <c r="H162" s="33">
        <v>35.5</v>
      </c>
      <c r="I162" s="52">
        <v>52.998000000000005</v>
      </c>
      <c r="J162" s="31">
        <v>6</v>
      </c>
      <c r="K162" s="25" t="s">
        <v>22</v>
      </c>
      <c r="L162" s="25">
        <v>44347</v>
      </c>
      <c r="M162" s="29" t="s">
        <v>90</v>
      </c>
    </row>
    <row r="163" spans="1:13" s="24" customFormat="1">
      <c r="B163" s="25" t="s">
        <v>218</v>
      </c>
      <c r="C163" s="29" t="s">
        <v>239</v>
      </c>
      <c r="D163" s="25" t="s">
        <v>106</v>
      </c>
      <c r="E163" s="25" t="s">
        <v>87</v>
      </c>
      <c r="F163" s="25" t="s">
        <v>88</v>
      </c>
      <c r="G163" s="25" t="s">
        <v>21</v>
      </c>
      <c r="H163" s="33">
        <v>25</v>
      </c>
      <c r="I163" s="52">
        <v>98.003999999999991</v>
      </c>
      <c r="J163" s="31">
        <v>12</v>
      </c>
      <c r="K163" s="25" t="s">
        <v>96</v>
      </c>
      <c r="L163" s="25">
        <v>76314</v>
      </c>
      <c r="M163" s="29" t="s">
        <v>90</v>
      </c>
    </row>
    <row r="164" spans="1:13" s="24" customFormat="1" ht="30">
      <c r="B164" s="25">
        <v>2017</v>
      </c>
      <c r="C164" s="29" t="s">
        <v>242</v>
      </c>
      <c r="D164" s="25" t="s">
        <v>106</v>
      </c>
      <c r="E164" s="25" t="s">
        <v>87</v>
      </c>
      <c r="F164" s="25" t="s">
        <v>88</v>
      </c>
      <c r="G164" s="25" t="s">
        <v>21</v>
      </c>
      <c r="H164" s="33">
        <v>31</v>
      </c>
      <c r="I164" s="52">
        <v>55.998000000000005</v>
      </c>
      <c r="J164" s="31">
        <v>6</v>
      </c>
      <c r="K164" s="25" t="s">
        <v>22</v>
      </c>
      <c r="L164" s="25">
        <v>44508</v>
      </c>
      <c r="M164" s="29" t="s">
        <v>690</v>
      </c>
    </row>
    <row r="165" spans="1:13" s="24" customFormat="1">
      <c r="B165" s="25">
        <v>2014</v>
      </c>
      <c r="C165" s="29" t="s">
        <v>683</v>
      </c>
      <c r="D165" s="25" t="s">
        <v>248</v>
      </c>
      <c r="E165" s="25" t="s">
        <v>87</v>
      </c>
      <c r="F165" s="25" t="s">
        <v>88</v>
      </c>
      <c r="G165" s="25" t="s">
        <v>21</v>
      </c>
      <c r="H165" s="33">
        <v>102.53</v>
      </c>
      <c r="I165" s="52">
        <v>16.001999999999999</v>
      </c>
      <c r="J165" s="31">
        <v>6</v>
      </c>
      <c r="K165" s="25" t="s">
        <v>22</v>
      </c>
      <c r="L165" s="25">
        <v>44408</v>
      </c>
      <c r="M165" s="29" t="s">
        <v>90</v>
      </c>
    </row>
    <row r="166" spans="1:13" s="24" customFormat="1">
      <c r="B166" s="25" t="s">
        <v>168</v>
      </c>
      <c r="C166" s="29" t="s">
        <v>250</v>
      </c>
      <c r="D166" s="25" t="s">
        <v>248</v>
      </c>
      <c r="E166" s="25" t="s">
        <v>87</v>
      </c>
      <c r="F166" s="25" t="s">
        <v>88</v>
      </c>
      <c r="G166" s="25" t="s">
        <v>21</v>
      </c>
      <c r="H166" s="33">
        <v>45.54</v>
      </c>
      <c r="I166" s="52">
        <v>28.001999999999999</v>
      </c>
      <c r="J166" s="31">
        <v>6</v>
      </c>
      <c r="K166" s="25" t="s">
        <v>22</v>
      </c>
      <c r="L166" s="25">
        <v>41925</v>
      </c>
      <c r="M166" s="29" t="s">
        <v>90</v>
      </c>
    </row>
    <row r="167" spans="1:13" s="24" customFormat="1">
      <c r="B167" s="29" t="s">
        <v>226</v>
      </c>
      <c r="C167" s="29" t="s">
        <v>591</v>
      </c>
      <c r="D167" s="25" t="s">
        <v>248</v>
      </c>
      <c r="E167" s="25" t="s">
        <v>87</v>
      </c>
      <c r="F167" s="29" t="s">
        <v>88</v>
      </c>
      <c r="G167" s="29" t="s">
        <v>21</v>
      </c>
      <c r="H167" s="49">
        <v>50</v>
      </c>
      <c r="I167" s="53">
        <v>12</v>
      </c>
      <c r="J167" s="31">
        <v>6</v>
      </c>
      <c r="K167" s="25" t="s">
        <v>22</v>
      </c>
      <c r="L167" s="35">
        <v>41502</v>
      </c>
      <c r="M167" s="29"/>
    </row>
    <row r="168" spans="1:13" s="24" customFormat="1">
      <c r="A168" s="44"/>
      <c r="B168" s="25">
        <v>2014</v>
      </c>
      <c r="C168" s="29" t="s">
        <v>591</v>
      </c>
      <c r="D168" s="25" t="s">
        <v>248</v>
      </c>
      <c r="E168" s="25" t="s">
        <v>87</v>
      </c>
      <c r="F168" s="45" t="s">
        <v>88</v>
      </c>
      <c r="G168" s="25" t="s">
        <v>21</v>
      </c>
      <c r="H168" s="33">
        <v>50</v>
      </c>
      <c r="I168" s="52">
        <v>12</v>
      </c>
      <c r="J168" s="31">
        <v>6</v>
      </c>
      <c r="K168" s="25" t="s">
        <v>22</v>
      </c>
      <c r="L168" s="25">
        <v>43969</v>
      </c>
      <c r="M168" s="29"/>
    </row>
    <row r="169" spans="1:13" s="24" customFormat="1">
      <c r="B169" s="25">
        <v>2015</v>
      </c>
      <c r="C169" s="29" t="s">
        <v>251</v>
      </c>
      <c r="D169" s="25" t="s">
        <v>248</v>
      </c>
      <c r="E169" s="25" t="s">
        <v>87</v>
      </c>
      <c r="F169" s="25" t="s">
        <v>88</v>
      </c>
      <c r="G169" s="25" t="s">
        <v>21</v>
      </c>
      <c r="H169" s="33">
        <v>48</v>
      </c>
      <c r="I169" s="52">
        <v>15</v>
      </c>
      <c r="J169" s="31">
        <v>12</v>
      </c>
      <c r="K169" s="25" t="s">
        <v>96</v>
      </c>
      <c r="L169" s="25">
        <v>44506</v>
      </c>
      <c r="M169" s="29"/>
    </row>
    <row r="170" spans="1:13" s="24" customFormat="1">
      <c r="B170" s="25">
        <v>2006</v>
      </c>
      <c r="C170" s="29" t="s">
        <v>252</v>
      </c>
      <c r="D170" s="25" t="s">
        <v>248</v>
      </c>
      <c r="E170" s="25" t="s">
        <v>87</v>
      </c>
      <c r="F170" s="25" t="s">
        <v>88</v>
      </c>
      <c r="G170" s="25" t="s">
        <v>21</v>
      </c>
      <c r="H170" s="33">
        <v>49</v>
      </c>
      <c r="I170" s="52">
        <v>54.996000000000002</v>
      </c>
      <c r="J170" s="31">
        <v>12</v>
      </c>
      <c r="K170" s="25" t="s">
        <v>96</v>
      </c>
      <c r="L170" s="25">
        <v>43335</v>
      </c>
      <c r="M170" s="29" t="s">
        <v>90</v>
      </c>
    </row>
    <row r="171" spans="1:13" s="24" customFormat="1">
      <c r="B171" s="25">
        <v>2001</v>
      </c>
      <c r="C171" s="29" t="s">
        <v>684</v>
      </c>
      <c r="D171" s="25" t="s">
        <v>248</v>
      </c>
      <c r="E171" s="25" t="s">
        <v>87</v>
      </c>
      <c r="F171" s="25" t="s">
        <v>88</v>
      </c>
      <c r="G171" s="25" t="s">
        <v>21</v>
      </c>
      <c r="H171" s="33">
        <v>172</v>
      </c>
      <c r="I171" s="52">
        <v>25.001999999999999</v>
      </c>
      <c r="J171" s="31">
        <v>6</v>
      </c>
      <c r="K171" s="25" t="s">
        <v>22</v>
      </c>
      <c r="L171" s="25">
        <v>43251</v>
      </c>
      <c r="M171" s="29" t="s">
        <v>90</v>
      </c>
    </row>
    <row r="172" spans="1:13" s="24" customFormat="1">
      <c r="B172" s="25">
        <v>2008</v>
      </c>
      <c r="C172" s="29" t="s">
        <v>249</v>
      </c>
      <c r="D172" s="25" t="s">
        <v>248</v>
      </c>
      <c r="E172" s="25" t="s">
        <v>87</v>
      </c>
      <c r="F172" s="25" t="s">
        <v>88</v>
      </c>
      <c r="G172" s="25" t="s">
        <v>21</v>
      </c>
      <c r="H172" s="33">
        <v>45</v>
      </c>
      <c r="I172" s="52">
        <v>6</v>
      </c>
      <c r="J172" s="31">
        <v>6</v>
      </c>
      <c r="K172" s="25" t="s">
        <v>22</v>
      </c>
      <c r="L172" s="25">
        <v>73915</v>
      </c>
      <c r="M172" s="29" t="s">
        <v>90</v>
      </c>
    </row>
    <row r="173" spans="1:13" s="24" customFormat="1">
      <c r="B173" s="25">
        <v>2017</v>
      </c>
      <c r="C173" s="29" t="s">
        <v>247</v>
      </c>
      <c r="D173" s="25" t="s">
        <v>248</v>
      </c>
      <c r="E173" s="25" t="s">
        <v>87</v>
      </c>
      <c r="F173" s="25" t="s">
        <v>88</v>
      </c>
      <c r="G173" s="25" t="s">
        <v>21</v>
      </c>
      <c r="H173" s="33">
        <v>23.54</v>
      </c>
      <c r="I173" s="52">
        <v>44.003999999999998</v>
      </c>
      <c r="J173" s="31">
        <v>12</v>
      </c>
      <c r="K173" s="25" t="s">
        <v>96</v>
      </c>
      <c r="L173" s="25">
        <v>42688</v>
      </c>
      <c r="M173" s="29" t="s">
        <v>90</v>
      </c>
    </row>
    <row r="174" spans="1:13" s="24" customFormat="1">
      <c r="B174" s="25">
        <v>2017</v>
      </c>
      <c r="C174" s="29" t="s">
        <v>254</v>
      </c>
      <c r="D174" s="25" t="s">
        <v>253</v>
      </c>
      <c r="E174" s="25" t="s">
        <v>109</v>
      </c>
      <c r="F174" s="25" t="s">
        <v>88</v>
      </c>
      <c r="G174" s="25" t="s">
        <v>21</v>
      </c>
      <c r="H174" s="33">
        <v>68.63</v>
      </c>
      <c r="I174" s="52">
        <v>21.995999999999999</v>
      </c>
      <c r="J174" s="31">
        <v>12</v>
      </c>
      <c r="K174" s="25" t="s">
        <v>96</v>
      </c>
      <c r="L174" s="25">
        <v>73970</v>
      </c>
      <c r="M174" s="29"/>
    </row>
    <row r="175" spans="1:13" s="24" customFormat="1">
      <c r="A175" s="36"/>
      <c r="B175" s="25" t="s">
        <v>26</v>
      </c>
      <c r="C175" s="29" t="s">
        <v>112</v>
      </c>
      <c r="D175" s="25" t="s">
        <v>111</v>
      </c>
      <c r="E175" s="25" t="s">
        <v>109</v>
      </c>
      <c r="F175" s="25" t="s">
        <v>88</v>
      </c>
      <c r="G175" s="25" t="s">
        <v>15</v>
      </c>
      <c r="H175" s="33">
        <v>54.841900000000003</v>
      </c>
      <c r="I175" s="52">
        <v>1.9980000000000002</v>
      </c>
      <c r="J175" s="31">
        <v>6</v>
      </c>
      <c r="K175" s="25" t="s">
        <v>22</v>
      </c>
      <c r="L175" s="25">
        <v>4318918</v>
      </c>
      <c r="M175" s="29"/>
    </row>
    <row r="176" spans="1:13" s="24" customFormat="1">
      <c r="A176" s="36"/>
      <c r="B176" s="25">
        <v>2020</v>
      </c>
      <c r="C176" s="29" t="s">
        <v>110</v>
      </c>
      <c r="D176" s="25" t="s">
        <v>111</v>
      </c>
      <c r="E176" s="25" t="s">
        <v>109</v>
      </c>
      <c r="F176" s="25" t="s">
        <v>88</v>
      </c>
      <c r="G176" s="25" t="s">
        <v>15</v>
      </c>
      <c r="H176" s="33">
        <v>54.841333333333331</v>
      </c>
      <c r="I176" s="52">
        <v>12</v>
      </c>
      <c r="J176" s="31">
        <v>6</v>
      </c>
      <c r="K176" s="25" t="s">
        <v>22</v>
      </c>
      <c r="L176" s="25">
        <v>4318920</v>
      </c>
      <c r="M176" s="29"/>
    </row>
    <row r="177" spans="1:13" s="24" customFormat="1">
      <c r="B177" s="25">
        <v>2018</v>
      </c>
      <c r="C177" s="29" t="s">
        <v>258</v>
      </c>
      <c r="D177" s="25" t="s">
        <v>114</v>
      </c>
      <c r="E177" s="25" t="s">
        <v>109</v>
      </c>
      <c r="F177" s="25" t="s">
        <v>88</v>
      </c>
      <c r="G177" s="25" t="s">
        <v>21</v>
      </c>
      <c r="H177" s="33">
        <v>40.07</v>
      </c>
      <c r="I177" s="52">
        <v>49.001999999999995</v>
      </c>
      <c r="J177" s="31">
        <v>6</v>
      </c>
      <c r="K177" s="25" t="s">
        <v>22</v>
      </c>
      <c r="L177" s="25">
        <v>41617</v>
      </c>
      <c r="M177" s="29"/>
    </row>
    <row r="178" spans="1:13" s="24" customFormat="1">
      <c r="B178" s="25">
        <v>2021</v>
      </c>
      <c r="C178" s="29" t="s">
        <v>115</v>
      </c>
      <c r="D178" s="25" t="s">
        <v>114</v>
      </c>
      <c r="E178" s="25" t="s">
        <v>109</v>
      </c>
      <c r="F178" s="25" t="s">
        <v>88</v>
      </c>
      <c r="G178" s="25" t="s">
        <v>15</v>
      </c>
      <c r="H178" s="33">
        <v>50.43</v>
      </c>
      <c r="I178" s="52">
        <v>25.998000000000001</v>
      </c>
      <c r="J178" s="31">
        <v>6</v>
      </c>
      <c r="K178" s="25" t="s">
        <v>22</v>
      </c>
      <c r="L178" s="25">
        <v>44897</v>
      </c>
      <c r="M178" s="29"/>
    </row>
    <row r="179" spans="1:13" s="24" customFormat="1">
      <c r="B179" s="25">
        <v>2020</v>
      </c>
      <c r="C179" s="29" t="s">
        <v>120</v>
      </c>
      <c r="D179" s="25" t="s">
        <v>114</v>
      </c>
      <c r="E179" s="25" t="s">
        <v>109</v>
      </c>
      <c r="F179" s="25" t="s">
        <v>88</v>
      </c>
      <c r="G179" s="25" t="s">
        <v>15</v>
      </c>
      <c r="H179" s="33">
        <v>62.68</v>
      </c>
      <c r="I179" s="52">
        <v>22.001999999999999</v>
      </c>
      <c r="J179" s="31">
        <v>6</v>
      </c>
      <c r="K179" s="25" t="s">
        <v>22</v>
      </c>
      <c r="L179" s="25">
        <v>44898</v>
      </c>
      <c r="M179" s="29"/>
    </row>
    <row r="180" spans="1:13" s="24" customFormat="1">
      <c r="B180" s="25">
        <v>2017</v>
      </c>
      <c r="C180" s="29" t="s">
        <v>117</v>
      </c>
      <c r="D180" s="25" t="s">
        <v>114</v>
      </c>
      <c r="E180" s="25" t="s">
        <v>109</v>
      </c>
      <c r="F180" s="25" t="s">
        <v>88</v>
      </c>
      <c r="G180" s="25" t="s">
        <v>15</v>
      </c>
      <c r="H180" s="33">
        <v>55.90943530701756</v>
      </c>
      <c r="I180" s="52">
        <v>31.998000000000001</v>
      </c>
      <c r="J180" s="31">
        <v>6</v>
      </c>
      <c r="K180" s="25" t="s">
        <v>22</v>
      </c>
      <c r="L180" s="25">
        <v>72687</v>
      </c>
      <c r="M180" s="29"/>
    </row>
    <row r="181" spans="1:13" s="24" customFormat="1">
      <c r="A181" s="44"/>
      <c r="B181" s="25">
        <v>2020</v>
      </c>
      <c r="C181" s="29" t="s">
        <v>116</v>
      </c>
      <c r="D181" s="25" t="s">
        <v>114</v>
      </c>
      <c r="E181" s="25" t="s">
        <v>109</v>
      </c>
      <c r="F181" s="45" t="s">
        <v>88</v>
      </c>
      <c r="G181" s="25" t="s">
        <v>15</v>
      </c>
      <c r="H181" s="33">
        <v>51.53</v>
      </c>
      <c r="I181" s="52">
        <v>22.001999999999999</v>
      </c>
      <c r="J181" s="31">
        <v>6</v>
      </c>
      <c r="K181" s="25" t="s">
        <v>22</v>
      </c>
      <c r="L181" s="25">
        <v>45306</v>
      </c>
      <c r="M181" s="29"/>
    </row>
    <row r="182" spans="1:13" s="24" customFormat="1">
      <c r="B182" s="25">
        <v>2013</v>
      </c>
      <c r="C182" s="29" t="s">
        <v>259</v>
      </c>
      <c r="D182" s="25" t="s">
        <v>260</v>
      </c>
      <c r="E182" s="25" t="s">
        <v>109</v>
      </c>
      <c r="F182" s="25" t="s">
        <v>88</v>
      </c>
      <c r="G182" s="25" t="s">
        <v>21</v>
      </c>
      <c r="H182" s="33">
        <v>101.91066666666666</v>
      </c>
      <c r="I182" s="52">
        <v>4.9979999999999993</v>
      </c>
      <c r="J182" s="31">
        <v>6</v>
      </c>
      <c r="K182" s="25" t="s">
        <v>22</v>
      </c>
      <c r="L182" s="25">
        <v>43971</v>
      </c>
      <c r="M182" s="29"/>
    </row>
    <row r="183" spans="1:13" s="24" customFormat="1">
      <c r="B183" s="25">
        <v>2015</v>
      </c>
      <c r="C183" s="29" t="s">
        <v>261</v>
      </c>
      <c r="D183" s="25" t="s">
        <v>260</v>
      </c>
      <c r="E183" s="25" t="s">
        <v>109</v>
      </c>
      <c r="F183" s="25" t="s">
        <v>88</v>
      </c>
      <c r="G183" s="25" t="s">
        <v>21</v>
      </c>
      <c r="H183" s="33">
        <v>102.08813333333332</v>
      </c>
      <c r="I183" s="52">
        <v>9</v>
      </c>
      <c r="J183" s="31">
        <v>6</v>
      </c>
      <c r="K183" s="25" t="s">
        <v>22</v>
      </c>
      <c r="L183" s="25">
        <v>44180</v>
      </c>
      <c r="M183" s="29"/>
    </row>
    <row r="184" spans="1:13" s="24" customFormat="1">
      <c r="B184" s="25" t="s">
        <v>549</v>
      </c>
      <c r="C184" s="29" t="s">
        <v>689</v>
      </c>
      <c r="D184" s="25" t="s">
        <v>260</v>
      </c>
      <c r="E184" s="25" t="s">
        <v>109</v>
      </c>
      <c r="F184" s="25" t="s">
        <v>88</v>
      </c>
      <c r="G184" s="25" t="s">
        <v>21</v>
      </c>
      <c r="H184" s="33">
        <v>156.12</v>
      </c>
      <c r="I184" s="52">
        <v>18</v>
      </c>
      <c r="J184" s="31">
        <v>6</v>
      </c>
      <c r="K184" s="25" t="s">
        <v>22</v>
      </c>
      <c r="L184" s="25">
        <v>45987</v>
      </c>
      <c r="M184" s="29"/>
    </row>
    <row r="185" spans="1:13" s="24" customFormat="1">
      <c r="B185" s="25">
        <v>2020</v>
      </c>
      <c r="C185" s="29" t="s">
        <v>262</v>
      </c>
      <c r="D185" s="25" t="s">
        <v>263</v>
      </c>
      <c r="E185" s="25" t="s">
        <v>109</v>
      </c>
      <c r="F185" s="25" t="s">
        <v>88</v>
      </c>
      <c r="G185" s="25" t="s">
        <v>21</v>
      </c>
      <c r="H185" s="33">
        <v>82.66</v>
      </c>
      <c r="I185" s="52">
        <v>42</v>
      </c>
      <c r="J185" s="31">
        <v>6</v>
      </c>
      <c r="K185" s="25" t="s">
        <v>22</v>
      </c>
      <c r="L185" s="25">
        <v>45705</v>
      </c>
      <c r="M185" s="29"/>
    </row>
    <row r="186" spans="1:13" s="24" customFormat="1">
      <c r="B186" s="25">
        <v>2011</v>
      </c>
      <c r="C186" s="29" t="s">
        <v>121</v>
      </c>
      <c r="D186" s="25" t="s">
        <v>122</v>
      </c>
      <c r="E186" s="25" t="s">
        <v>109</v>
      </c>
      <c r="F186" s="25" t="s">
        <v>88</v>
      </c>
      <c r="G186" s="25" t="s">
        <v>15</v>
      </c>
      <c r="H186" s="33">
        <v>300.52</v>
      </c>
      <c r="I186" s="52">
        <v>8.0040000000000013</v>
      </c>
      <c r="J186" s="31">
        <v>12</v>
      </c>
      <c r="K186" s="25" t="s">
        <v>96</v>
      </c>
      <c r="L186" s="25">
        <v>42722</v>
      </c>
      <c r="M186" s="29"/>
    </row>
    <row r="187" spans="1:13" s="24" customFormat="1">
      <c r="B187" s="25">
        <v>2019</v>
      </c>
      <c r="C187" s="29" t="s">
        <v>264</v>
      </c>
      <c r="D187" s="25" t="s">
        <v>265</v>
      </c>
      <c r="E187" s="25" t="s">
        <v>109</v>
      </c>
      <c r="F187" s="25" t="s">
        <v>88</v>
      </c>
      <c r="G187" s="25" t="s">
        <v>21</v>
      </c>
      <c r="H187" s="33">
        <v>184.63</v>
      </c>
      <c r="I187" s="52">
        <v>18</v>
      </c>
      <c r="J187" s="31">
        <v>6</v>
      </c>
      <c r="K187" s="25" t="s">
        <v>22</v>
      </c>
      <c r="L187" s="25">
        <v>46026</v>
      </c>
      <c r="M187" s="29"/>
    </row>
    <row r="188" spans="1:13" s="24" customFormat="1">
      <c r="B188" s="25">
        <v>2022</v>
      </c>
      <c r="C188" s="29" t="s">
        <v>268</v>
      </c>
      <c r="D188" s="25" t="s">
        <v>266</v>
      </c>
      <c r="E188" s="25" t="s">
        <v>109</v>
      </c>
      <c r="F188" s="25" t="s">
        <v>88</v>
      </c>
      <c r="G188" s="25" t="s">
        <v>21</v>
      </c>
      <c r="H188" s="33">
        <v>174.35133333333332</v>
      </c>
      <c r="I188" s="52">
        <v>15</v>
      </c>
      <c r="J188" s="31">
        <v>6</v>
      </c>
      <c r="K188" s="25" t="s">
        <v>22</v>
      </c>
      <c r="L188" s="25">
        <v>45668</v>
      </c>
      <c r="M188" s="29"/>
    </row>
    <row r="189" spans="1:13" s="24" customFormat="1">
      <c r="B189" s="25">
        <v>2022</v>
      </c>
      <c r="C189" s="29" t="s">
        <v>123</v>
      </c>
      <c r="D189" s="25" t="s">
        <v>124</v>
      </c>
      <c r="E189" s="25" t="s">
        <v>109</v>
      </c>
      <c r="F189" s="25" t="s">
        <v>88</v>
      </c>
      <c r="G189" s="25" t="s">
        <v>15</v>
      </c>
      <c r="H189" s="33">
        <v>95.797349537037036</v>
      </c>
      <c r="I189" s="52">
        <v>62.003999999999998</v>
      </c>
      <c r="J189" s="31">
        <v>12</v>
      </c>
      <c r="K189" s="25" t="s">
        <v>96</v>
      </c>
      <c r="L189" s="25">
        <v>45864</v>
      </c>
      <c r="M189" s="29"/>
    </row>
    <row r="190" spans="1:13" s="24" customFormat="1">
      <c r="B190" s="25">
        <v>2020</v>
      </c>
      <c r="C190" s="29" t="s">
        <v>269</v>
      </c>
      <c r="D190" s="25" t="s">
        <v>270</v>
      </c>
      <c r="E190" s="25" t="s">
        <v>109</v>
      </c>
      <c r="F190" s="25" t="s">
        <v>88</v>
      </c>
      <c r="G190" s="25" t="s">
        <v>21</v>
      </c>
      <c r="H190" s="33">
        <v>54.25</v>
      </c>
      <c r="I190" s="52">
        <v>19.998000000000001</v>
      </c>
      <c r="J190" s="31">
        <v>6</v>
      </c>
      <c r="K190" s="25" t="s">
        <v>22</v>
      </c>
      <c r="L190" s="25">
        <v>46024</v>
      </c>
      <c r="M190" s="29"/>
    </row>
    <row r="191" spans="1:13" s="24" customFormat="1">
      <c r="B191" s="25" t="s">
        <v>224</v>
      </c>
      <c r="C191" s="29" t="s">
        <v>551</v>
      </c>
      <c r="D191" s="25" t="s">
        <v>272</v>
      </c>
      <c r="E191" s="25" t="s">
        <v>109</v>
      </c>
      <c r="F191" s="25" t="s">
        <v>88</v>
      </c>
      <c r="G191" s="25" t="s">
        <v>21</v>
      </c>
      <c r="H191" s="33">
        <v>54.25</v>
      </c>
      <c r="I191" s="52">
        <v>9</v>
      </c>
      <c r="J191" s="31">
        <v>6</v>
      </c>
      <c r="K191" s="25" t="s">
        <v>22</v>
      </c>
      <c r="L191" s="25">
        <v>46023</v>
      </c>
      <c r="M191" s="29"/>
    </row>
    <row r="192" spans="1:13" s="24" customFormat="1">
      <c r="B192" s="25">
        <v>2015</v>
      </c>
      <c r="C192" s="29" t="s">
        <v>273</v>
      </c>
      <c r="D192" s="25" t="s">
        <v>272</v>
      </c>
      <c r="E192" s="25" t="s">
        <v>109</v>
      </c>
      <c r="F192" s="25" t="s">
        <v>88</v>
      </c>
      <c r="G192" s="25" t="s">
        <v>21</v>
      </c>
      <c r="H192" s="33">
        <v>67.728666666666669</v>
      </c>
      <c r="I192" s="52">
        <v>6</v>
      </c>
      <c r="J192" s="31">
        <v>6</v>
      </c>
      <c r="K192" s="25" t="s">
        <v>22</v>
      </c>
      <c r="L192" s="25">
        <v>75140</v>
      </c>
      <c r="M192" s="29"/>
    </row>
    <row r="193" spans="1:13" s="24" customFormat="1">
      <c r="B193" s="25" t="s">
        <v>48</v>
      </c>
      <c r="C193" s="29" t="s">
        <v>554</v>
      </c>
      <c r="D193" s="25" t="s">
        <v>272</v>
      </c>
      <c r="E193" s="25" t="s">
        <v>109</v>
      </c>
      <c r="F193" s="25" t="s">
        <v>88</v>
      </c>
      <c r="G193" s="25" t="s">
        <v>21</v>
      </c>
      <c r="H193" s="33">
        <v>39.404400000000003</v>
      </c>
      <c r="I193" s="52">
        <v>108</v>
      </c>
      <c r="J193" s="31">
        <v>12</v>
      </c>
      <c r="K193" s="25" t="s">
        <v>96</v>
      </c>
      <c r="L193" s="25">
        <v>43020</v>
      </c>
      <c r="M193" s="29"/>
    </row>
    <row r="194" spans="1:13" s="24" customFormat="1">
      <c r="B194" s="25" t="s">
        <v>306</v>
      </c>
      <c r="C194" s="29" t="s">
        <v>555</v>
      </c>
      <c r="D194" s="25" t="s">
        <v>272</v>
      </c>
      <c r="E194" s="25" t="s">
        <v>109</v>
      </c>
      <c r="F194" s="25" t="s">
        <v>88</v>
      </c>
      <c r="G194" s="25" t="s">
        <v>21</v>
      </c>
      <c r="H194" s="33">
        <v>75</v>
      </c>
      <c r="I194" s="52">
        <v>3</v>
      </c>
      <c r="J194" s="31">
        <v>6</v>
      </c>
      <c r="K194" s="25" t="s">
        <v>22</v>
      </c>
      <c r="L194" s="25">
        <v>41240</v>
      </c>
      <c r="M194" s="29"/>
    </row>
    <row r="195" spans="1:13" s="24" customFormat="1">
      <c r="A195" s="36"/>
      <c r="B195" s="25">
        <v>2017</v>
      </c>
      <c r="C195" s="29" t="s">
        <v>271</v>
      </c>
      <c r="D195" s="25" t="s">
        <v>272</v>
      </c>
      <c r="E195" s="25" t="s">
        <v>109</v>
      </c>
      <c r="F195" s="25" t="s">
        <v>88</v>
      </c>
      <c r="G195" s="25" t="s">
        <v>21</v>
      </c>
      <c r="H195" s="33">
        <v>37.463200000000001</v>
      </c>
      <c r="I195" s="52">
        <v>6</v>
      </c>
      <c r="J195" s="31">
        <v>12</v>
      </c>
      <c r="K195" s="25" t="s">
        <v>96</v>
      </c>
      <c r="L195" s="25">
        <v>75138</v>
      </c>
      <c r="M195" s="29"/>
    </row>
    <row r="196" spans="1:13" s="24" customFormat="1">
      <c r="B196" s="25">
        <v>2017</v>
      </c>
      <c r="C196" s="29" t="s">
        <v>488</v>
      </c>
      <c r="D196" s="25" t="s">
        <v>126</v>
      </c>
      <c r="E196" s="25" t="s">
        <v>109</v>
      </c>
      <c r="F196" s="25" t="s">
        <v>88</v>
      </c>
      <c r="G196" s="25" t="s">
        <v>15</v>
      </c>
      <c r="H196" s="33">
        <v>77.15506666666667</v>
      </c>
      <c r="I196" s="52">
        <v>1.002</v>
      </c>
      <c r="J196" s="31">
        <v>6</v>
      </c>
      <c r="K196" s="25" t="s">
        <v>22</v>
      </c>
      <c r="L196" s="25">
        <v>41500</v>
      </c>
      <c r="M196" s="29"/>
    </row>
    <row r="197" spans="1:13" s="24" customFormat="1">
      <c r="A197" s="36"/>
      <c r="B197" s="25">
        <v>2018</v>
      </c>
      <c r="C197" s="29" t="s">
        <v>127</v>
      </c>
      <c r="D197" s="25" t="s">
        <v>126</v>
      </c>
      <c r="E197" s="25" t="s">
        <v>109</v>
      </c>
      <c r="F197" s="25" t="s">
        <v>88</v>
      </c>
      <c r="G197" s="25" t="s">
        <v>15</v>
      </c>
      <c r="H197" s="33">
        <v>115.73226666666666</v>
      </c>
      <c r="I197" s="52">
        <v>19.998000000000001</v>
      </c>
      <c r="J197" s="31">
        <v>6</v>
      </c>
      <c r="K197" s="25" t="s">
        <v>128</v>
      </c>
      <c r="L197" s="25">
        <v>44667</v>
      </c>
      <c r="M197" s="29"/>
    </row>
    <row r="198" spans="1:13" s="24" customFormat="1">
      <c r="A198" s="46"/>
      <c r="B198" s="25">
        <v>2022</v>
      </c>
      <c r="C198" s="29" t="s">
        <v>583</v>
      </c>
      <c r="D198" s="25" t="s">
        <v>126</v>
      </c>
      <c r="E198" s="25" t="s">
        <v>109</v>
      </c>
      <c r="F198" s="45" t="s">
        <v>88</v>
      </c>
      <c r="G198" s="25" t="s">
        <v>15</v>
      </c>
      <c r="H198" s="33">
        <v>68.292899999999989</v>
      </c>
      <c r="I198" s="52">
        <v>36.996000000000002</v>
      </c>
      <c r="J198" s="31">
        <v>12</v>
      </c>
      <c r="K198" s="25" t="s">
        <v>96</v>
      </c>
      <c r="L198" s="25">
        <v>4312722</v>
      </c>
      <c r="M198" s="29"/>
    </row>
    <row r="199" spans="1:13" s="24" customFormat="1">
      <c r="B199" s="25" t="s">
        <v>48</v>
      </c>
      <c r="C199" s="29" t="s">
        <v>556</v>
      </c>
      <c r="D199" s="25" t="s">
        <v>126</v>
      </c>
      <c r="E199" s="25" t="s">
        <v>109</v>
      </c>
      <c r="F199" s="25" t="s">
        <v>88</v>
      </c>
      <c r="G199" s="25" t="s">
        <v>15</v>
      </c>
      <c r="H199" s="33">
        <v>59.37</v>
      </c>
      <c r="I199" s="52">
        <v>13.001999999999999</v>
      </c>
      <c r="J199" s="31">
        <v>6</v>
      </c>
      <c r="K199" s="25" t="s">
        <v>22</v>
      </c>
      <c r="L199" s="25">
        <v>45851</v>
      </c>
      <c r="M199" s="29"/>
    </row>
    <row r="200" spans="1:13" s="24" customFormat="1">
      <c r="B200" s="25" t="s">
        <v>19</v>
      </c>
      <c r="C200" s="29" t="s">
        <v>547</v>
      </c>
      <c r="D200" s="25" t="s">
        <v>275</v>
      </c>
      <c r="E200" s="25" t="s">
        <v>109</v>
      </c>
      <c r="F200" s="25" t="s">
        <v>88</v>
      </c>
      <c r="G200" s="25" t="s">
        <v>21</v>
      </c>
      <c r="H200" s="33">
        <v>38.468379532163745</v>
      </c>
      <c r="I200" s="52">
        <v>18</v>
      </c>
      <c r="J200" s="31">
        <v>6</v>
      </c>
      <c r="K200" s="25" t="s">
        <v>22</v>
      </c>
      <c r="L200" s="25">
        <v>45379</v>
      </c>
      <c r="M200" s="29"/>
    </row>
    <row r="201" spans="1:13" s="24" customFormat="1">
      <c r="B201" s="25">
        <v>2019</v>
      </c>
      <c r="C201" s="29" t="s">
        <v>277</v>
      </c>
      <c r="D201" s="25" t="s">
        <v>276</v>
      </c>
      <c r="E201" s="25" t="s">
        <v>109</v>
      </c>
      <c r="F201" s="25" t="s">
        <v>88</v>
      </c>
      <c r="G201" s="25" t="s">
        <v>21</v>
      </c>
      <c r="H201" s="33">
        <v>56.929866666666669</v>
      </c>
      <c r="I201" s="52">
        <v>225</v>
      </c>
      <c r="J201" s="31">
        <v>12</v>
      </c>
      <c r="K201" s="25" t="s">
        <v>96</v>
      </c>
      <c r="L201" s="25">
        <v>44286</v>
      </c>
      <c r="M201" s="29"/>
    </row>
    <row r="202" spans="1:13" s="24" customFormat="1">
      <c r="B202" s="25">
        <v>2019</v>
      </c>
      <c r="C202" s="29" t="s">
        <v>278</v>
      </c>
      <c r="D202" s="25" t="s">
        <v>279</v>
      </c>
      <c r="E202" s="25" t="s">
        <v>109</v>
      </c>
      <c r="F202" s="25" t="s">
        <v>88</v>
      </c>
      <c r="G202" s="25" t="s">
        <v>21</v>
      </c>
      <c r="H202" s="33">
        <v>98.742799999999988</v>
      </c>
      <c r="I202" s="52">
        <v>7.9979999999999993</v>
      </c>
      <c r="J202" s="31">
        <v>6</v>
      </c>
      <c r="K202" s="25" t="s">
        <v>22</v>
      </c>
      <c r="L202" s="25">
        <v>75300</v>
      </c>
      <c r="M202" s="29"/>
    </row>
    <row r="203" spans="1:13" s="24" customFormat="1">
      <c r="B203" s="25">
        <v>2018</v>
      </c>
      <c r="C203" s="29" t="s">
        <v>280</v>
      </c>
      <c r="D203" s="25" t="s">
        <v>281</v>
      </c>
      <c r="E203" s="25" t="s">
        <v>109</v>
      </c>
      <c r="F203" s="25" t="s">
        <v>88</v>
      </c>
      <c r="G203" s="25" t="s">
        <v>21</v>
      </c>
      <c r="H203" s="33">
        <v>47.227200000000003</v>
      </c>
      <c r="I203" s="52">
        <v>12</v>
      </c>
      <c r="J203" s="31">
        <v>6</v>
      </c>
      <c r="K203" s="25" t="s">
        <v>22</v>
      </c>
      <c r="L203" s="25">
        <v>76180</v>
      </c>
      <c r="M203" s="29"/>
    </row>
    <row r="204" spans="1:13" s="24" customFormat="1">
      <c r="B204" s="25" t="s">
        <v>224</v>
      </c>
      <c r="C204" s="29" t="s">
        <v>548</v>
      </c>
      <c r="D204" s="25" t="s">
        <v>281</v>
      </c>
      <c r="E204" s="25" t="s">
        <v>109</v>
      </c>
      <c r="F204" s="25" t="s">
        <v>88</v>
      </c>
      <c r="G204" s="25" t="s">
        <v>21</v>
      </c>
      <c r="H204" s="33">
        <v>73.641899999999993</v>
      </c>
      <c r="I204" s="52">
        <v>18</v>
      </c>
      <c r="J204" s="31">
        <v>6</v>
      </c>
      <c r="K204" s="25" t="s">
        <v>22</v>
      </c>
      <c r="L204" s="25">
        <v>44399</v>
      </c>
      <c r="M204" s="29"/>
    </row>
    <row r="205" spans="1:13" s="24" customFormat="1">
      <c r="A205" s="36"/>
      <c r="B205" s="25">
        <v>2007</v>
      </c>
      <c r="C205" s="29" t="s">
        <v>140</v>
      </c>
      <c r="D205" s="25" t="s">
        <v>130</v>
      </c>
      <c r="E205" s="25" t="s">
        <v>130</v>
      </c>
      <c r="F205" s="25" t="s">
        <v>88</v>
      </c>
      <c r="G205" s="25" t="s">
        <v>15</v>
      </c>
      <c r="H205" s="33">
        <v>124.74000000000001</v>
      </c>
      <c r="I205" s="52">
        <v>6</v>
      </c>
      <c r="J205" s="31">
        <v>6</v>
      </c>
      <c r="K205" s="25" t="s">
        <v>22</v>
      </c>
      <c r="L205" s="25">
        <v>35454</v>
      </c>
      <c r="M205" s="29"/>
    </row>
    <row r="206" spans="1:13" s="24" customFormat="1">
      <c r="B206" s="25">
        <v>2016</v>
      </c>
      <c r="C206" s="29" t="s">
        <v>129</v>
      </c>
      <c r="D206" s="25" t="s">
        <v>130</v>
      </c>
      <c r="E206" s="25" t="s">
        <v>130</v>
      </c>
      <c r="F206" s="25" t="s">
        <v>88</v>
      </c>
      <c r="G206" s="25" t="s">
        <v>15</v>
      </c>
      <c r="H206" s="33">
        <v>64.77</v>
      </c>
      <c r="I206" s="52">
        <v>4.0020000000000007</v>
      </c>
      <c r="J206" s="31">
        <v>6</v>
      </c>
      <c r="K206" s="25" t="s">
        <v>22</v>
      </c>
      <c r="L206" s="25">
        <v>45928</v>
      </c>
      <c r="M206" s="29"/>
    </row>
    <row r="207" spans="1:13" s="24" customFormat="1">
      <c r="B207" s="25">
        <v>2016</v>
      </c>
      <c r="C207" s="29" t="s">
        <v>321</v>
      </c>
      <c r="D207" s="25" t="s">
        <v>130</v>
      </c>
      <c r="E207" s="25" t="s">
        <v>130</v>
      </c>
      <c r="F207" s="25" t="s">
        <v>88</v>
      </c>
      <c r="G207" s="25" t="s">
        <v>15</v>
      </c>
      <c r="H207" s="33">
        <v>69.658533333333338</v>
      </c>
      <c r="I207" s="52">
        <v>9</v>
      </c>
      <c r="J207" s="31">
        <v>6</v>
      </c>
      <c r="K207" s="25" t="s">
        <v>22</v>
      </c>
      <c r="L207" s="25">
        <v>45927</v>
      </c>
      <c r="M207" s="29"/>
    </row>
    <row r="208" spans="1:13" s="24" customFormat="1">
      <c r="B208" s="25">
        <v>2011</v>
      </c>
      <c r="C208" s="29" t="s">
        <v>132</v>
      </c>
      <c r="D208" s="25" t="s">
        <v>130</v>
      </c>
      <c r="E208" s="25" t="s">
        <v>130</v>
      </c>
      <c r="F208" s="25" t="s">
        <v>88</v>
      </c>
      <c r="G208" s="25" t="s">
        <v>15</v>
      </c>
      <c r="H208" s="33">
        <v>79.78</v>
      </c>
      <c r="I208" s="52">
        <v>13.001999999999999</v>
      </c>
      <c r="J208" s="31">
        <v>6</v>
      </c>
      <c r="K208" s="25" t="s">
        <v>22</v>
      </c>
      <c r="L208" s="25">
        <v>68467</v>
      </c>
      <c r="M208" s="29"/>
    </row>
    <row r="209" spans="1:13" s="24" customFormat="1">
      <c r="A209" s="36"/>
      <c r="B209" s="25">
        <v>2013</v>
      </c>
      <c r="C209" s="29" t="s">
        <v>131</v>
      </c>
      <c r="D209" s="25" t="s">
        <v>130</v>
      </c>
      <c r="E209" s="25" t="s">
        <v>130</v>
      </c>
      <c r="F209" s="25" t="s">
        <v>88</v>
      </c>
      <c r="G209" s="25" t="s">
        <v>15</v>
      </c>
      <c r="H209" s="33">
        <v>74.78</v>
      </c>
      <c r="I209" s="52">
        <v>7.0020000000000007</v>
      </c>
      <c r="J209" s="31">
        <v>6</v>
      </c>
      <c r="K209" s="25" t="s">
        <v>22</v>
      </c>
      <c r="L209" s="25">
        <v>68466</v>
      </c>
      <c r="M209" s="29"/>
    </row>
    <row r="210" spans="1:13" s="24" customFormat="1">
      <c r="B210" s="25" t="s">
        <v>133</v>
      </c>
      <c r="C210" s="29" t="s">
        <v>134</v>
      </c>
      <c r="D210" s="25" t="s">
        <v>130</v>
      </c>
      <c r="E210" s="25" t="s">
        <v>130</v>
      </c>
      <c r="F210" s="25" t="s">
        <v>88</v>
      </c>
      <c r="G210" s="25" t="s">
        <v>15</v>
      </c>
      <c r="H210" s="33">
        <v>93.320800000000006</v>
      </c>
      <c r="I210" s="52">
        <v>85.998000000000005</v>
      </c>
      <c r="J210" s="31">
        <v>6</v>
      </c>
      <c r="K210" s="25" t="s">
        <v>22</v>
      </c>
      <c r="L210" s="25">
        <v>66500</v>
      </c>
      <c r="M210" s="29"/>
    </row>
    <row r="211" spans="1:13" s="24" customFormat="1">
      <c r="B211" s="25">
        <v>1979</v>
      </c>
      <c r="C211" s="29" t="s">
        <v>143</v>
      </c>
      <c r="D211" s="25" t="s">
        <v>130</v>
      </c>
      <c r="E211" s="25" t="s">
        <v>130</v>
      </c>
      <c r="F211" s="25" t="s">
        <v>88</v>
      </c>
      <c r="G211" s="25" t="s">
        <v>15</v>
      </c>
      <c r="H211" s="33">
        <v>120.94639999999998</v>
      </c>
      <c r="I211" s="52">
        <v>1</v>
      </c>
      <c r="J211" s="31">
        <v>1</v>
      </c>
      <c r="K211" s="25" t="s">
        <v>136</v>
      </c>
      <c r="L211" s="25">
        <v>74608</v>
      </c>
      <c r="M211" s="29"/>
    </row>
    <row r="212" spans="1:13" s="24" customFormat="1">
      <c r="A212" s="36"/>
      <c r="B212" s="25">
        <v>1980</v>
      </c>
      <c r="C212" s="29" t="s">
        <v>144</v>
      </c>
      <c r="D212" s="25" t="s">
        <v>130</v>
      </c>
      <c r="E212" s="25" t="s">
        <v>130</v>
      </c>
      <c r="F212" s="25" t="s">
        <v>88</v>
      </c>
      <c r="G212" s="25" t="s">
        <v>15</v>
      </c>
      <c r="H212" s="33">
        <v>152.71773333333331</v>
      </c>
      <c r="I212" s="52">
        <v>2</v>
      </c>
      <c r="J212" s="31">
        <v>1</v>
      </c>
      <c r="K212" s="25" t="s">
        <v>136</v>
      </c>
      <c r="L212" s="25">
        <v>44929</v>
      </c>
      <c r="M212" s="29"/>
    </row>
    <row r="213" spans="1:13" s="24" customFormat="1">
      <c r="B213" s="25">
        <v>1985</v>
      </c>
      <c r="C213" s="29" t="s">
        <v>454</v>
      </c>
      <c r="D213" s="25" t="s">
        <v>130</v>
      </c>
      <c r="E213" s="25" t="s">
        <v>130</v>
      </c>
      <c r="F213" s="25" t="s">
        <v>88</v>
      </c>
      <c r="G213" s="25" t="s">
        <v>15</v>
      </c>
      <c r="H213" s="33">
        <v>148.03933333333333</v>
      </c>
      <c r="I213" s="52">
        <v>3</v>
      </c>
      <c r="J213" s="31">
        <v>1</v>
      </c>
      <c r="K213" s="25" t="s">
        <v>136</v>
      </c>
      <c r="L213" s="25">
        <v>43066</v>
      </c>
      <c r="M213" s="29"/>
    </row>
    <row r="214" spans="1:13" s="24" customFormat="1">
      <c r="A214" s="36"/>
      <c r="B214" s="25">
        <v>1999</v>
      </c>
      <c r="C214" s="29" t="s">
        <v>138</v>
      </c>
      <c r="D214" s="25" t="s">
        <v>130</v>
      </c>
      <c r="E214" s="25" t="s">
        <v>130</v>
      </c>
      <c r="F214" s="25" t="s">
        <v>88</v>
      </c>
      <c r="G214" s="25" t="s">
        <v>15</v>
      </c>
      <c r="H214" s="33">
        <v>98.916533333333334</v>
      </c>
      <c r="I214" s="52">
        <v>4</v>
      </c>
      <c r="J214" s="31">
        <v>1</v>
      </c>
      <c r="K214" s="25" t="s">
        <v>136</v>
      </c>
      <c r="L214" s="25">
        <v>74852</v>
      </c>
      <c r="M214" s="29"/>
    </row>
    <row r="215" spans="1:13" s="24" customFormat="1">
      <c r="B215" s="25">
        <v>2000</v>
      </c>
      <c r="C215" s="29" t="s">
        <v>135</v>
      </c>
      <c r="D215" s="25" t="s">
        <v>130</v>
      </c>
      <c r="E215" s="25" t="s">
        <v>130</v>
      </c>
      <c r="F215" s="25" t="s">
        <v>88</v>
      </c>
      <c r="G215" s="25" t="s">
        <v>15</v>
      </c>
      <c r="H215" s="33">
        <v>97.746933333333331</v>
      </c>
      <c r="I215" s="52">
        <v>6</v>
      </c>
      <c r="J215" s="31">
        <v>1</v>
      </c>
      <c r="K215" s="25" t="s">
        <v>136</v>
      </c>
      <c r="L215" s="25">
        <v>75953</v>
      </c>
      <c r="M215" s="29"/>
    </row>
    <row r="216" spans="1:13" s="24" customFormat="1">
      <c r="B216" s="25">
        <v>1987</v>
      </c>
      <c r="C216" s="29" t="s">
        <v>141</v>
      </c>
      <c r="D216" s="25" t="s">
        <v>130</v>
      </c>
      <c r="E216" s="25" t="s">
        <v>130</v>
      </c>
      <c r="F216" s="25" t="s">
        <v>88</v>
      </c>
      <c r="G216" s="25" t="s">
        <v>15</v>
      </c>
      <c r="H216" s="33">
        <v>139.85226666666665</v>
      </c>
      <c r="I216" s="52">
        <v>2</v>
      </c>
      <c r="J216" s="31">
        <v>1</v>
      </c>
      <c r="K216" s="25" t="s">
        <v>136</v>
      </c>
      <c r="L216" s="25">
        <v>75006</v>
      </c>
      <c r="M216" s="29"/>
    </row>
    <row r="217" spans="1:13" s="24" customFormat="1">
      <c r="B217" s="25">
        <v>2012</v>
      </c>
      <c r="C217" s="29" t="s">
        <v>146</v>
      </c>
      <c r="D217" s="25" t="s">
        <v>130</v>
      </c>
      <c r="E217" s="25" t="s">
        <v>130</v>
      </c>
      <c r="F217" s="25" t="s">
        <v>88</v>
      </c>
      <c r="G217" s="25" t="s">
        <v>15</v>
      </c>
      <c r="H217" s="33">
        <v>191.4</v>
      </c>
      <c r="I217" s="52">
        <v>16.001999999999999</v>
      </c>
      <c r="J217" s="31">
        <v>6</v>
      </c>
      <c r="K217" s="25" t="s">
        <v>22</v>
      </c>
      <c r="L217" s="25">
        <v>42323</v>
      </c>
      <c r="M217" s="29"/>
    </row>
    <row r="218" spans="1:13" s="24" customFormat="1">
      <c r="B218" s="29">
        <v>2015</v>
      </c>
      <c r="C218" s="29" t="s">
        <v>586</v>
      </c>
      <c r="D218" s="25" t="s">
        <v>130</v>
      </c>
      <c r="E218" s="25" t="s">
        <v>130</v>
      </c>
      <c r="F218" s="25" t="s">
        <v>88</v>
      </c>
      <c r="G218" s="25" t="s">
        <v>15</v>
      </c>
      <c r="H218" s="33">
        <v>176.31412499999999</v>
      </c>
      <c r="I218" s="52">
        <v>18</v>
      </c>
      <c r="J218" s="31">
        <v>6</v>
      </c>
      <c r="K218" s="25" t="s">
        <v>22</v>
      </c>
      <c r="L218" s="35">
        <v>46562</v>
      </c>
      <c r="M218" s="29"/>
    </row>
    <row r="219" spans="1:13" s="24" customFormat="1">
      <c r="B219" s="25">
        <v>2007</v>
      </c>
      <c r="C219" s="29" t="s">
        <v>139</v>
      </c>
      <c r="D219" s="25" t="s">
        <v>130</v>
      </c>
      <c r="E219" s="25" t="s">
        <v>130</v>
      </c>
      <c r="F219" s="25" t="s">
        <v>88</v>
      </c>
      <c r="G219" s="25" t="s">
        <v>15</v>
      </c>
      <c r="H219" s="33">
        <v>122.84693333333333</v>
      </c>
      <c r="I219" s="52">
        <v>19.998000000000001</v>
      </c>
      <c r="J219" s="31">
        <v>6</v>
      </c>
      <c r="K219" s="25" t="s">
        <v>22</v>
      </c>
      <c r="L219" s="25">
        <v>71630</v>
      </c>
      <c r="M219" s="29"/>
    </row>
    <row r="220" spans="1:13" s="24" customFormat="1">
      <c r="B220" s="25">
        <v>2006</v>
      </c>
      <c r="C220" s="29" t="s">
        <v>161</v>
      </c>
      <c r="D220" s="25" t="s">
        <v>130</v>
      </c>
      <c r="E220" s="25" t="s">
        <v>130</v>
      </c>
      <c r="F220" s="25" t="s">
        <v>88</v>
      </c>
      <c r="G220" s="25" t="s">
        <v>162</v>
      </c>
      <c r="H220" s="33">
        <v>180</v>
      </c>
      <c r="I220" s="52">
        <v>22.001999999999999</v>
      </c>
      <c r="J220" s="31">
        <v>6</v>
      </c>
      <c r="K220" s="25" t="s">
        <v>22</v>
      </c>
      <c r="L220" s="25">
        <v>71631</v>
      </c>
      <c r="M220" s="29"/>
    </row>
    <row r="221" spans="1:13" s="24" customFormat="1">
      <c r="A221" s="36"/>
      <c r="B221" s="25">
        <v>2008</v>
      </c>
      <c r="C221" s="29" t="s">
        <v>149</v>
      </c>
      <c r="D221" s="25" t="s">
        <v>150</v>
      </c>
      <c r="E221" s="25" t="s">
        <v>130</v>
      </c>
      <c r="F221" s="25" t="s">
        <v>88</v>
      </c>
      <c r="G221" s="25" t="s">
        <v>15</v>
      </c>
      <c r="H221" s="33">
        <v>240</v>
      </c>
      <c r="I221" s="52">
        <v>22.001999999999999</v>
      </c>
      <c r="J221" s="31">
        <v>6</v>
      </c>
      <c r="K221" s="25" t="s">
        <v>22</v>
      </c>
      <c r="L221" s="25">
        <v>44923</v>
      </c>
      <c r="M221" s="29"/>
    </row>
    <row r="222" spans="1:13" s="24" customFormat="1">
      <c r="B222" s="25">
        <v>2014</v>
      </c>
      <c r="C222" s="29" t="s">
        <v>151</v>
      </c>
      <c r="D222" s="25" t="s">
        <v>150</v>
      </c>
      <c r="E222" s="25" t="s">
        <v>150</v>
      </c>
      <c r="F222" s="25" t="s">
        <v>88</v>
      </c>
      <c r="G222" s="25" t="s">
        <v>15</v>
      </c>
      <c r="H222" s="33">
        <v>118.54</v>
      </c>
      <c r="I222" s="52">
        <v>6</v>
      </c>
      <c r="J222" s="31">
        <v>6</v>
      </c>
      <c r="K222" s="25" t="s">
        <v>22</v>
      </c>
      <c r="L222" s="25">
        <v>11073</v>
      </c>
      <c r="M222" s="29"/>
    </row>
    <row r="223" spans="1:13" s="24" customFormat="1" ht="30">
      <c r="A223" s="44"/>
      <c r="B223" s="25">
        <v>2019</v>
      </c>
      <c r="C223" s="29" t="s">
        <v>699</v>
      </c>
      <c r="D223" s="25" t="s">
        <v>152</v>
      </c>
      <c r="E223" s="25" t="s">
        <v>153</v>
      </c>
      <c r="F223" s="45" t="s">
        <v>88</v>
      </c>
      <c r="G223" s="25" t="s">
        <v>21</v>
      </c>
      <c r="H223" s="33">
        <v>119.21090000000001</v>
      </c>
      <c r="I223" s="52">
        <v>28.001999999999999</v>
      </c>
      <c r="J223" s="31">
        <v>6</v>
      </c>
      <c r="K223" s="25" t="s">
        <v>22</v>
      </c>
      <c r="L223" s="25">
        <v>4214319</v>
      </c>
      <c r="M223" s="29"/>
    </row>
    <row r="224" spans="1:13" s="24" customFormat="1">
      <c r="A224" s="46"/>
      <c r="B224" s="25">
        <v>2018</v>
      </c>
      <c r="C224" s="29" t="s">
        <v>694</v>
      </c>
      <c r="D224" s="25" t="s">
        <v>152</v>
      </c>
      <c r="E224" s="25" t="s">
        <v>153</v>
      </c>
      <c r="F224" s="45" t="s">
        <v>88</v>
      </c>
      <c r="G224" s="25" t="s">
        <v>21</v>
      </c>
      <c r="H224" s="33">
        <v>124.66000000000001</v>
      </c>
      <c r="I224" s="52">
        <v>162</v>
      </c>
      <c r="J224" s="31">
        <v>6</v>
      </c>
      <c r="K224" s="25" t="s">
        <v>22</v>
      </c>
      <c r="L224" s="25">
        <v>4214318</v>
      </c>
      <c r="M224" s="29"/>
    </row>
    <row r="225" spans="1:13" s="24" customFormat="1">
      <c r="A225" s="44"/>
      <c r="B225" s="25">
        <v>2021</v>
      </c>
      <c r="C225" s="29" t="s">
        <v>695</v>
      </c>
      <c r="D225" s="25" t="s">
        <v>152</v>
      </c>
      <c r="E225" s="25" t="s">
        <v>153</v>
      </c>
      <c r="F225" s="45" t="s">
        <v>88</v>
      </c>
      <c r="G225" s="25" t="s">
        <v>162</v>
      </c>
      <c r="H225" s="33">
        <v>112.66999999999999</v>
      </c>
      <c r="I225" s="52">
        <v>102</v>
      </c>
      <c r="J225" s="31">
        <v>6</v>
      </c>
      <c r="K225" s="25" t="s">
        <v>22</v>
      </c>
      <c r="L225" s="25">
        <v>4302621</v>
      </c>
      <c r="M225" s="29"/>
    </row>
    <row r="226" spans="1:13" s="24" customFormat="1">
      <c r="A226" s="44"/>
      <c r="B226" s="25">
        <v>2020</v>
      </c>
      <c r="C226" s="29" t="s">
        <v>700</v>
      </c>
      <c r="D226" s="25" t="s">
        <v>152</v>
      </c>
      <c r="E226" s="25" t="s">
        <v>153</v>
      </c>
      <c r="F226" s="45" t="s">
        <v>88</v>
      </c>
      <c r="G226" s="25" t="s">
        <v>21</v>
      </c>
      <c r="H226" s="33">
        <v>44.3583</v>
      </c>
      <c r="I226" s="52">
        <v>27</v>
      </c>
      <c r="J226" s="31">
        <v>6</v>
      </c>
      <c r="K226" s="25" t="s">
        <v>22</v>
      </c>
      <c r="L226" s="25">
        <v>4224120</v>
      </c>
      <c r="M226" s="29"/>
    </row>
    <row r="227" spans="1:13" s="24" customFormat="1">
      <c r="A227" s="44"/>
      <c r="B227" s="25">
        <v>2020</v>
      </c>
      <c r="C227" s="29" t="s">
        <v>696</v>
      </c>
      <c r="D227" s="25" t="s">
        <v>152</v>
      </c>
      <c r="E227" s="25" t="s">
        <v>153</v>
      </c>
      <c r="F227" s="45" t="s">
        <v>88</v>
      </c>
      <c r="G227" s="25" t="s">
        <v>21</v>
      </c>
      <c r="H227" s="33">
        <v>44.502099999999999</v>
      </c>
      <c r="I227" s="52">
        <v>54</v>
      </c>
      <c r="J227" s="31">
        <v>6</v>
      </c>
      <c r="K227" s="25" t="s">
        <v>22</v>
      </c>
      <c r="L227" s="25">
        <v>4291820</v>
      </c>
      <c r="M227" s="29"/>
    </row>
    <row r="228" spans="1:13" s="24" customFormat="1">
      <c r="A228" s="36"/>
      <c r="B228" s="25">
        <v>1977</v>
      </c>
      <c r="C228" s="29" t="s">
        <v>287</v>
      </c>
      <c r="D228" s="25" t="s">
        <v>152</v>
      </c>
      <c r="E228" s="25" t="s">
        <v>153</v>
      </c>
      <c r="F228" s="25" t="s">
        <v>88</v>
      </c>
      <c r="G228" s="25" t="s">
        <v>21</v>
      </c>
      <c r="H228" s="33">
        <v>102.09040701754388</v>
      </c>
      <c r="I228" s="52">
        <v>6</v>
      </c>
      <c r="J228" s="31">
        <v>1</v>
      </c>
      <c r="K228" s="25" t="s">
        <v>136</v>
      </c>
      <c r="L228" s="25">
        <v>43743</v>
      </c>
      <c r="M228" s="29"/>
    </row>
    <row r="229" spans="1:13" s="24" customFormat="1">
      <c r="B229" s="25">
        <v>1976</v>
      </c>
      <c r="C229" s="29" t="s">
        <v>288</v>
      </c>
      <c r="D229" s="25" t="s">
        <v>152</v>
      </c>
      <c r="E229" s="25" t="s">
        <v>153</v>
      </c>
      <c r="F229" s="25" t="s">
        <v>88</v>
      </c>
      <c r="G229" s="25" t="s">
        <v>21</v>
      </c>
      <c r="H229" s="33">
        <v>98</v>
      </c>
      <c r="I229" s="52">
        <v>7</v>
      </c>
      <c r="J229" s="31">
        <v>1</v>
      </c>
      <c r="K229" s="25" t="s">
        <v>136</v>
      </c>
      <c r="L229" s="25">
        <v>45157</v>
      </c>
      <c r="M229" s="29"/>
    </row>
    <row r="230" spans="1:13" s="24" customFormat="1">
      <c r="B230" s="25">
        <v>2019</v>
      </c>
      <c r="C230" s="29" t="s">
        <v>283</v>
      </c>
      <c r="D230" s="25" t="s">
        <v>152</v>
      </c>
      <c r="E230" s="25" t="s">
        <v>153</v>
      </c>
      <c r="F230" s="25" t="s">
        <v>88</v>
      </c>
      <c r="G230" s="25" t="s">
        <v>21</v>
      </c>
      <c r="H230" s="33">
        <v>51.855789473684219</v>
      </c>
      <c r="I230" s="52">
        <v>25.998000000000001</v>
      </c>
      <c r="J230" s="31">
        <v>6</v>
      </c>
      <c r="K230" s="25" t="s">
        <v>22</v>
      </c>
      <c r="L230" s="25">
        <v>4224519</v>
      </c>
      <c r="M230" s="29"/>
    </row>
    <row r="231" spans="1:13" s="24" customFormat="1">
      <c r="A231" s="44"/>
      <c r="B231" s="25">
        <v>2020</v>
      </c>
      <c r="C231" s="29" t="s">
        <v>697</v>
      </c>
      <c r="D231" s="25" t="s">
        <v>152</v>
      </c>
      <c r="E231" s="25" t="s">
        <v>153</v>
      </c>
      <c r="F231" s="45" t="s">
        <v>88</v>
      </c>
      <c r="G231" s="25" t="s">
        <v>702</v>
      </c>
      <c r="H231" s="33">
        <v>108.88</v>
      </c>
      <c r="I231" s="52">
        <v>37.001999999999995</v>
      </c>
      <c r="J231" s="31">
        <v>6</v>
      </c>
      <c r="K231" s="25" t="s">
        <v>22</v>
      </c>
      <c r="L231" s="25">
        <v>4224620</v>
      </c>
      <c r="M231" s="29"/>
    </row>
    <row r="232" spans="1:13" s="24" customFormat="1">
      <c r="A232" s="46"/>
      <c r="B232" s="25">
        <v>2021</v>
      </c>
      <c r="C232" s="29" t="s">
        <v>698</v>
      </c>
      <c r="D232" s="25" t="s">
        <v>152</v>
      </c>
      <c r="E232" s="25" t="s">
        <v>153</v>
      </c>
      <c r="F232" s="45" t="s">
        <v>88</v>
      </c>
      <c r="G232" s="25" t="s">
        <v>702</v>
      </c>
      <c r="H232" s="33">
        <v>108.88</v>
      </c>
      <c r="I232" s="52">
        <v>30</v>
      </c>
      <c r="J232" s="31">
        <v>6</v>
      </c>
      <c r="K232" s="25" t="s">
        <v>22</v>
      </c>
      <c r="L232" s="25">
        <v>4224621</v>
      </c>
      <c r="M232" s="29"/>
    </row>
    <row r="233" spans="1:13" s="24" customFormat="1">
      <c r="A233" s="44"/>
      <c r="B233" s="25">
        <v>2015</v>
      </c>
      <c r="C233" s="29" t="s">
        <v>701</v>
      </c>
      <c r="D233" s="25" t="s">
        <v>152</v>
      </c>
      <c r="E233" s="25" t="s">
        <v>153</v>
      </c>
      <c r="F233" s="45" t="s">
        <v>88</v>
      </c>
      <c r="G233" s="25" t="s">
        <v>15</v>
      </c>
      <c r="H233" s="33">
        <v>91.58</v>
      </c>
      <c r="I233" s="52">
        <v>18</v>
      </c>
      <c r="J233" s="31">
        <v>6</v>
      </c>
      <c r="K233" s="25" t="s">
        <v>22</v>
      </c>
      <c r="L233" s="25">
        <v>4383015</v>
      </c>
      <c r="M233" s="29"/>
    </row>
    <row r="234" spans="1:13" s="24" customFormat="1">
      <c r="B234" s="25">
        <v>2021</v>
      </c>
      <c r="C234" s="29" t="s">
        <v>165</v>
      </c>
      <c r="D234" s="25" t="s">
        <v>166</v>
      </c>
      <c r="E234" s="25" t="s">
        <v>166</v>
      </c>
      <c r="F234" s="25" t="s">
        <v>88</v>
      </c>
      <c r="G234" s="25" t="s">
        <v>162</v>
      </c>
      <c r="H234" s="33">
        <v>15.050666666666666</v>
      </c>
      <c r="I234" s="52">
        <v>90</v>
      </c>
      <c r="J234" s="31">
        <v>6</v>
      </c>
      <c r="K234" s="25" t="s">
        <v>22</v>
      </c>
      <c r="L234" s="25">
        <v>44122</v>
      </c>
      <c r="M234" s="29"/>
    </row>
    <row r="235" spans="1:13" s="24" customFormat="1">
      <c r="B235" s="25">
        <v>2009</v>
      </c>
      <c r="C235" s="29" t="s">
        <v>291</v>
      </c>
      <c r="D235" s="25" t="s">
        <v>155</v>
      </c>
      <c r="E235" s="25" t="s">
        <v>156</v>
      </c>
      <c r="F235" s="25" t="s">
        <v>88</v>
      </c>
      <c r="G235" s="25" t="s">
        <v>21</v>
      </c>
      <c r="H235" s="33">
        <v>60.58</v>
      </c>
      <c r="I235" s="52">
        <v>22.001999999999999</v>
      </c>
      <c r="J235" s="31">
        <v>6</v>
      </c>
      <c r="K235" s="25" t="s">
        <v>22</v>
      </c>
      <c r="L235" s="25">
        <v>73808</v>
      </c>
      <c r="M235" s="29"/>
    </row>
    <row r="236" spans="1:13" s="24" customFormat="1">
      <c r="B236" s="25">
        <v>2017</v>
      </c>
      <c r="C236" s="29" t="s">
        <v>322</v>
      </c>
      <c r="D236" s="25" t="s">
        <v>155</v>
      </c>
      <c r="E236" s="25" t="s">
        <v>156</v>
      </c>
      <c r="F236" s="25" t="s">
        <v>88</v>
      </c>
      <c r="G236" s="25" t="s">
        <v>21</v>
      </c>
      <c r="H236" s="33">
        <v>69.238000000000014</v>
      </c>
      <c r="I236" s="52">
        <v>16.998000000000001</v>
      </c>
      <c r="J236" s="31">
        <v>6</v>
      </c>
      <c r="K236" s="25" t="s">
        <v>22</v>
      </c>
      <c r="L236" s="25">
        <v>4382517</v>
      </c>
      <c r="M236" s="29"/>
    </row>
    <row r="237" spans="1:13" s="24" customFormat="1">
      <c r="B237" s="25">
        <v>2018</v>
      </c>
      <c r="C237" s="29" t="s">
        <v>289</v>
      </c>
      <c r="D237" s="25" t="s">
        <v>155</v>
      </c>
      <c r="E237" s="25" t="s">
        <v>156</v>
      </c>
      <c r="F237" s="25" t="s">
        <v>88</v>
      </c>
      <c r="G237" s="25" t="s">
        <v>21</v>
      </c>
      <c r="H237" s="33">
        <v>35.28</v>
      </c>
      <c r="I237" s="52">
        <v>28.001999999999999</v>
      </c>
      <c r="J237" s="31">
        <v>6</v>
      </c>
      <c r="K237" s="25" t="s">
        <v>22</v>
      </c>
      <c r="L237" s="25">
        <v>4382418</v>
      </c>
      <c r="M237" s="29"/>
    </row>
    <row r="238" spans="1:13" s="24" customFormat="1">
      <c r="B238" s="25">
        <v>2021</v>
      </c>
      <c r="C238" s="29" t="s">
        <v>154</v>
      </c>
      <c r="D238" s="25" t="s">
        <v>155</v>
      </c>
      <c r="E238" s="25" t="s">
        <v>156</v>
      </c>
      <c r="F238" s="25" t="s">
        <v>88</v>
      </c>
      <c r="G238" s="25" t="s">
        <v>15</v>
      </c>
      <c r="H238" s="33">
        <v>56.793333333333329</v>
      </c>
      <c r="I238" s="52">
        <v>15</v>
      </c>
      <c r="J238" s="31">
        <v>6</v>
      </c>
      <c r="K238" s="25" t="s">
        <v>22</v>
      </c>
      <c r="L238" s="25">
        <v>44026</v>
      </c>
      <c r="M238" s="29"/>
    </row>
    <row r="239" spans="1:13" s="24" customFormat="1">
      <c r="B239" s="25">
        <v>2019</v>
      </c>
      <c r="C239" s="29" t="s">
        <v>298</v>
      </c>
      <c r="D239" s="25" t="s">
        <v>293</v>
      </c>
      <c r="E239" s="25" t="s">
        <v>156</v>
      </c>
      <c r="F239" s="25" t="s">
        <v>88</v>
      </c>
      <c r="G239" s="25" t="s">
        <v>21</v>
      </c>
      <c r="H239" s="33">
        <v>148.41999999999999</v>
      </c>
      <c r="I239" s="52">
        <v>3</v>
      </c>
      <c r="J239" s="31">
        <v>6</v>
      </c>
      <c r="K239" s="25" t="s">
        <v>22</v>
      </c>
      <c r="L239" s="25">
        <v>42707</v>
      </c>
      <c r="M239" s="29" t="s">
        <v>190</v>
      </c>
    </row>
    <row r="240" spans="1:13" s="24" customFormat="1">
      <c r="B240" s="25">
        <v>2020</v>
      </c>
      <c r="C240" s="29" t="s">
        <v>299</v>
      </c>
      <c r="D240" s="25" t="s">
        <v>293</v>
      </c>
      <c r="E240" s="25" t="s">
        <v>156</v>
      </c>
      <c r="F240" s="25" t="s">
        <v>88</v>
      </c>
      <c r="G240" s="25" t="s">
        <v>21</v>
      </c>
      <c r="H240" s="33">
        <v>153</v>
      </c>
      <c r="I240" s="52">
        <v>12</v>
      </c>
      <c r="J240" s="31">
        <v>6</v>
      </c>
      <c r="K240" s="25" t="s">
        <v>22</v>
      </c>
      <c r="L240" s="25">
        <v>44755</v>
      </c>
      <c r="M240" s="29" t="s">
        <v>190</v>
      </c>
    </row>
    <row r="241" spans="1:13" s="24" customFormat="1">
      <c r="B241" s="25" t="s">
        <v>19</v>
      </c>
      <c r="C241" s="29" t="s">
        <v>557</v>
      </c>
      <c r="D241" s="25" t="s">
        <v>293</v>
      </c>
      <c r="E241" s="25" t="s">
        <v>156</v>
      </c>
      <c r="F241" s="25" t="s">
        <v>88</v>
      </c>
      <c r="G241" s="25" t="s">
        <v>21</v>
      </c>
      <c r="H241" s="33">
        <v>162.66999999999999</v>
      </c>
      <c r="I241" s="52">
        <v>9</v>
      </c>
      <c r="J241" s="31">
        <v>6</v>
      </c>
      <c r="K241" s="25" t="s">
        <v>22</v>
      </c>
      <c r="L241" s="25">
        <v>46085</v>
      </c>
      <c r="M241" s="29" t="s">
        <v>190</v>
      </c>
    </row>
    <row r="242" spans="1:13" s="24" customFormat="1">
      <c r="A242" s="36"/>
      <c r="B242" s="25">
        <v>2019</v>
      </c>
      <c r="C242" s="29" t="s">
        <v>294</v>
      </c>
      <c r="D242" s="25" t="s">
        <v>293</v>
      </c>
      <c r="E242" s="25" t="s">
        <v>156</v>
      </c>
      <c r="F242" s="25" t="s">
        <v>88</v>
      </c>
      <c r="G242" s="25" t="s">
        <v>21</v>
      </c>
      <c r="H242" s="33">
        <v>70.23</v>
      </c>
      <c r="I242" s="52">
        <v>4.9979999999999993</v>
      </c>
      <c r="J242" s="31">
        <v>6</v>
      </c>
      <c r="K242" s="25" t="s">
        <v>22</v>
      </c>
      <c r="L242" s="25">
        <v>42705</v>
      </c>
      <c r="M242" s="29" t="s">
        <v>190</v>
      </c>
    </row>
    <row r="243" spans="1:13" s="24" customFormat="1">
      <c r="B243" s="25">
        <v>2020</v>
      </c>
      <c r="C243" s="29" t="s">
        <v>300</v>
      </c>
      <c r="D243" s="25" t="s">
        <v>293</v>
      </c>
      <c r="E243" s="25" t="s">
        <v>156</v>
      </c>
      <c r="F243" s="25" t="s">
        <v>88</v>
      </c>
      <c r="G243" s="25" t="s">
        <v>21</v>
      </c>
      <c r="H243" s="33">
        <v>160.26</v>
      </c>
      <c r="I243" s="52">
        <v>9</v>
      </c>
      <c r="J243" s="31">
        <v>3</v>
      </c>
      <c r="K243" s="25" t="s">
        <v>164</v>
      </c>
      <c r="L243" s="25">
        <v>44754</v>
      </c>
      <c r="M243" s="29" t="s">
        <v>190</v>
      </c>
    </row>
    <row r="244" spans="1:13" s="24" customFormat="1">
      <c r="B244" s="25" t="s">
        <v>19</v>
      </c>
      <c r="C244" s="29" t="s">
        <v>558</v>
      </c>
      <c r="D244" s="25" t="s">
        <v>293</v>
      </c>
      <c r="E244" s="25" t="s">
        <v>156</v>
      </c>
      <c r="F244" s="25" t="s">
        <v>88</v>
      </c>
      <c r="G244" s="25" t="s">
        <v>21</v>
      </c>
      <c r="H244" s="33">
        <v>155.34</v>
      </c>
      <c r="I244" s="52">
        <v>6</v>
      </c>
      <c r="J244" s="31">
        <v>3</v>
      </c>
      <c r="K244" s="25" t="s">
        <v>164</v>
      </c>
      <c r="L244" s="25">
        <v>46084</v>
      </c>
      <c r="M244" s="29" t="s">
        <v>190</v>
      </c>
    </row>
    <row r="245" spans="1:13" s="24" customFormat="1">
      <c r="A245" s="36"/>
      <c r="B245" s="25" t="s">
        <v>559</v>
      </c>
      <c r="C245" s="29" t="s">
        <v>560</v>
      </c>
      <c r="D245" s="25" t="s">
        <v>293</v>
      </c>
      <c r="E245" s="25" t="s">
        <v>156</v>
      </c>
      <c r="F245" s="25" t="s">
        <v>88</v>
      </c>
      <c r="G245" s="25" t="s">
        <v>21</v>
      </c>
      <c r="H245" s="33">
        <v>162.66999999999999</v>
      </c>
      <c r="I245" s="52">
        <v>27</v>
      </c>
      <c r="J245" s="31">
        <v>6</v>
      </c>
      <c r="K245" s="25" t="s">
        <v>22</v>
      </c>
      <c r="L245" s="25">
        <v>46081</v>
      </c>
      <c r="M245" s="29" t="s">
        <v>190</v>
      </c>
    </row>
    <row r="246" spans="1:13" s="24" customFormat="1">
      <c r="B246" s="25">
        <v>2020</v>
      </c>
      <c r="C246" s="29" t="s">
        <v>295</v>
      </c>
      <c r="D246" s="25" t="s">
        <v>293</v>
      </c>
      <c r="E246" s="25" t="s">
        <v>156</v>
      </c>
      <c r="F246" s="25" t="s">
        <v>88</v>
      </c>
      <c r="G246" s="25" t="s">
        <v>21</v>
      </c>
      <c r="H246" s="33">
        <v>78.3</v>
      </c>
      <c r="I246" s="52">
        <v>27</v>
      </c>
      <c r="J246" s="31">
        <v>6</v>
      </c>
      <c r="K246" s="25" t="s">
        <v>22</v>
      </c>
      <c r="L246" s="25">
        <v>44753</v>
      </c>
      <c r="M246" s="29" t="s">
        <v>190</v>
      </c>
    </row>
    <row r="247" spans="1:13" s="24" customFormat="1">
      <c r="B247" s="25" t="s">
        <v>19</v>
      </c>
      <c r="C247" s="29" t="s">
        <v>561</v>
      </c>
      <c r="D247" s="25" t="s">
        <v>293</v>
      </c>
      <c r="E247" s="25" t="s">
        <v>156</v>
      </c>
      <c r="F247" s="25" t="s">
        <v>88</v>
      </c>
      <c r="G247" s="25" t="s">
        <v>21</v>
      </c>
      <c r="H247" s="33">
        <v>77.67</v>
      </c>
      <c r="I247" s="52">
        <v>18</v>
      </c>
      <c r="J247" s="31">
        <v>6</v>
      </c>
      <c r="K247" s="25" t="s">
        <v>22</v>
      </c>
      <c r="L247" s="25">
        <v>46083</v>
      </c>
      <c r="M247" s="29" t="s">
        <v>190</v>
      </c>
    </row>
    <row r="248" spans="1:13" s="24" customFormat="1">
      <c r="B248" s="25">
        <v>2020</v>
      </c>
      <c r="C248" s="29" t="s">
        <v>292</v>
      </c>
      <c r="D248" s="25" t="s">
        <v>293</v>
      </c>
      <c r="E248" s="25" t="s">
        <v>156</v>
      </c>
      <c r="F248" s="25" t="s">
        <v>88</v>
      </c>
      <c r="G248" s="25" t="s">
        <v>21</v>
      </c>
      <c r="H248" s="33">
        <v>21</v>
      </c>
      <c r="I248" s="52">
        <v>9</v>
      </c>
      <c r="J248" s="31">
        <v>12</v>
      </c>
      <c r="K248" s="25" t="s">
        <v>96</v>
      </c>
      <c r="L248" s="25">
        <v>42704</v>
      </c>
      <c r="M248" s="29" t="s">
        <v>190</v>
      </c>
    </row>
    <row r="249" spans="1:13" s="24" customFormat="1">
      <c r="B249" s="25">
        <v>2019</v>
      </c>
      <c r="C249" s="29" t="s">
        <v>296</v>
      </c>
      <c r="D249" s="25" t="s">
        <v>293</v>
      </c>
      <c r="E249" s="25" t="s">
        <v>156</v>
      </c>
      <c r="F249" s="25" t="s">
        <v>88</v>
      </c>
      <c r="G249" s="25" t="s">
        <v>21</v>
      </c>
      <c r="H249" s="33">
        <v>119.65</v>
      </c>
      <c r="I249" s="52">
        <v>1.9980000000000002</v>
      </c>
      <c r="J249" s="31">
        <v>6</v>
      </c>
      <c r="K249" s="25" t="s">
        <v>22</v>
      </c>
      <c r="L249" s="25">
        <v>44655</v>
      </c>
      <c r="M249" s="29" t="s">
        <v>190</v>
      </c>
    </row>
    <row r="250" spans="1:13" s="24" customFormat="1">
      <c r="A250" s="36"/>
      <c r="B250" s="25">
        <v>2021</v>
      </c>
      <c r="C250" s="29" t="s">
        <v>301</v>
      </c>
      <c r="D250" s="25" t="s">
        <v>302</v>
      </c>
      <c r="E250" s="25" t="s">
        <v>156</v>
      </c>
      <c r="F250" s="25" t="s">
        <v>88</v>
      </c>
      <c r="G250" s="25" t="s">
        <v>21</v>
      </c>
      <c r="H250" s="33">
        <v>19.336666666666666</v>
      </c>
      <c r="I250" s="52">
        <v>12</v>
      </c>
      <c r="J250" s="31">
        <v>6</v>
      </c>
      <c r="K250" s="25" t="s">
        <v>22</v>
      </c>
      <c r="L250" s="25">
        <v>44545</v>
      </c>
      <c r="M250" s="29" t="s">
        <v>190</v>
      </c>
    </row>
    <row r="251" spans="1:13" s="24" customFormat="1">
      <c r="B251" s="25" t="s">
        <v>91</v>
      </c>
      <c r="C251" s="29" t="s">
        <v>562</v>
      </c>
      <c r="D251" s="25" t="s">
        <v>302</v>
      </c>
      <c r="E251" s="25" t="s">
        <v>156</v>
      </c>
      <c r="F251" s="25" t="s">
        <v>88</v>
      </c>
      <c r="G251" s="25" t="s">
        <v>21</v>
      </c>
      <c r="H251" s="33">
        <v>19.670000000000002</v>
      </c>
      <c r="I251" s="52">
        <v>18</v>
      </c>
      <c r="J251" s="31">
        <v>6</v>
      </c>
      <c r="K251" s="25" t="s">
        <v>22</v>
      </c>
      <c r="L251" s="25">
        <v>46086</v>
      </c>
      <c r="M251" s="29" t="s">
        <v>190</v>
      </c>
    </row>
    <row r="252" spans="1:13" s="24" customFormat="1">
      <c r="A252" s="36"/>
      <c r="B252" s="25">
        <v>2017</v>
      </c>
      <c r="C252" s="29" t="s">
        <v>305</v>
      </c>
      <c r="D252" s="25" t="s">
        <v>304</v>
      </c>
      <c r="E252" s="25" t="s">
        <v>156</v>
      </c>
      <c r="F252" s="25" t="s">
        <v>88</v>
      </c>
      <c r="G252" s="25" t="s">
        <v>21</v>
      </c>
      <c r="H252" s="33">
        <v>53.27</v>
      </c>
      <c r="I252" s="52">
        <v>6</v>
      </c>
      <c r="J252" s="31">
        <v>6</v>
      </c>
      <c r="K252" s="25" t="s">
        <v>22</v>
      </c>
      <c r="L252" s="25">
        <v>72647</v>
      </c>
      <c r="M252" s="29"/>
    </row>
    <row r="253" spans="1:13" s="24" customFormat="1">
      <c r="B253" s="25">
        <v>2019</v>
      </c>
      <c r="C253" s="29" t="s">
        <v>303</v>
      </c>
      <c r="D253" s="25" t="s">
        <v>304</v>
      </c>
      <c r="E253" s="25" t="s">
        <v>156</v>
      </c>
      <c r="F253" s="25" t="s">
        <v>88</v>
      </c>
      <c r="G253" s="25" t="s">
        <v>21</v>
      </c>
      <c r="H253" s="33">
        <v>52.680933333333336</v>
      </c>
      <c r="I253" s="52">
        <v>10.002000000000001</v>
      </c>
      <c r="J253" s="31">
        <v>6</v>
      </c>
      <c r="K253" s="25" t="s">
        <v>22</v>
      </c>
      <c r="L253" s="25">
        <v>75014</v>
      </c>
      <c r="M253" s="29"/>
    </row>
    <row r="254" spans="1:13" s="24" customFormat="1">
      <c r="A254" s="36"/>
      <c r="B254" s="25" t="s">
        <v>306</v>
      </c>
      <c r="C254" s="29" t="s">
        <v>307</v>
      </c>
      <c r="D254" s="25" t="s">
        <v>304</v>
      </c>
      <c r="E254" s="25" t="s">
        <v>156</v>
      </c>
      <c r="F254" s="25" t="s">
        <v>88</v>
      </c>
      <c r="G254" s="25" t="s">
        <v>21</v>
      </c>
      <c r="H254" s="33">
        <v>53.27</v>
      </c>
      <c r="I254" s="52">
        <v>1.9980000000000002</v>
      </c>
      <c r="J254" s="31">
        <v>6</v>
      </c>
      <c r="K254" s="25" t="s">
        <v>22</v>
      </c>
      <c r="L254" s="25">
        <v>72649</v>
      </c>
      <c r="M254" s="29"/>
    </row>
    <row r="255" spans="1:13" s="24" customFormat="1">
      <c r="B255" s="25">
        <v>2018</v>
      </c>
      <c r="C255" s="29" t="s">
        <v>309</v>
      </c>
      <c r="D255" s="25" t="s">
        <v>304</v>
      </c>
      <c r="E255" s="25" t="s">
        <v>156</v>
      </c>
      <c r="F255" s="25" t="s">
        <v>88</v>
      </c>
      <c r="G255" s="25" t="s">
        <v>21</v>
      </c>
      <c r="H255" s="33">
        <v>53.7</v>
      </c>
      <c r="I255" s="52">
        <v>3</v>
      </c>
      <c r="J255" s="31">
        <v>6</v>
      </c>
      <c r="K255" s="25" t="s">
        <v>22</v>
      </c>
      <c r="L255" s="25">
        <v>74183</v>
      </c>
      <c r="M255" s="29"/>
    </row>
    <row r="256" spans="1:13" s="24" customFormat="1">
      <c r="B256" s="25">
        <v>2015</v>
      </c>
      <c r="C256" s="29" t="s">
        <v>157</v>
      </c>
      <c r="D256" s="25" t="s">
        <v>158</v>
      </c>
      <c r="E256" s="25" t="s">
        <v>156</v>
      </c>
      <c r="F256" s="25" t="s">
        <v>88</v>
      </c>
      <c r="G256" s="25" t="s">
        <v>15</v>
      </c>
      <c r="H256" s="33">
        <v>41.196615384615384</v>
      </c>
      <c r="I256" s="52">
        <v>6</v>
      </c>
      <c r="J256" s="31">
        <v>6</v>
      </c>
      <c r="K256" s="25" t="s">
        <v>22</v>
      </c>
      <c r="L256" s="25">
        <v>71099</v>
      </c>
      <c r="M256" s="29"/>
    </row>
    <row r="257" spans="1:13" s="24" customFormat="1">
      <c r="B257" s="25">
        <v>2017</v>
      </c>
      <c r="C257" s="29" t="s">
        <v>159</v>
      </c>
      <c r="D257" s="25" t="s">
        <v>158</v>
      </c>
      <c r="E257" s="25" t="s">
        <v>156</v>
      </c>
      <c r="F257" s="25" t="s">
        <v>88</v>
      </c>
      <c r="G257" s="25" t="s">
        <v>15</v>
      </c>
      <c r="H257" s="33">
        <v>52.035230769230765</v>
      </c>
      <c r="I257" s="52">
        <v>13.001999999999999</v>
      </c>
      <c r="J257" s="31">
        <v>6</v>
      </c>
      <c r="K257" s="25" t="s">
        <v>22</v>
      </c>
      <c r="L257" s="25">
        <v>72960</v>
      </c>
      <c r="M257" s="29"/>
    </row>
    <row r="258" spans="1:13" s="24" customFormat="1">
      <c r="B258" s="25">
        <v>2021</v>
      </c>
      <c r="C258" s="29" t="s">
        <v>563</v>
      </c>
      <c r="D258" s="25" t="s">
        <v>158</v>
      </c>
      <c r="E258" s="25" t="s">
        <v>156</v>
      </c>
      <c r="F258" s="25" t="s">
        <v>88</v>
      </c>
      <c r="G258" s="25" t="s">
        <v>15</v>
      </c>
      <c r="H258" s="33">
        <v>79.463333333333324</v>
      </c>
      <c r="I258" s="52">
        <v>6</v>
      </c>
      <c r="J258" s="31">
        <v>3</v>
      </c>
      <c r="K258" s="25" t="s">
        <v>17</v>
      </c>
      <c r="L258" s="25">
        <v>45506</v>
      </c>
      <c r="M258" s="29"/>
    </row>
    <row r="259" spans="1:13" s="24" customFormat="1">
      <c r="B259" s="25">
        <v>2006</v>
      </c>
      <c r="C259" s="29" t="s">
        <v>313</v>
      </c>
      <c r="D259" s="25" t="s">
        <v>158</v>
      </c>
      <c r="E259" s="25" t="s">
        <v>156</v>
      </c>
      <c r="F259" s="25" t="s">
        <v>88</v>
      </c>
      <c r="G259" s="25" t="s">
        <v>21</v>
      </c>
      <c r="H259" s="33">
        <v>137.92499999999998</v>
      </c>
      <c r="I259" s="52">
        <v>9.9990000000000006</v>
      </c>
      <c r="J259" s="31">
        <v>3</v>
      </c>
      <c r="K259" s="25" t="s">
        <v>17</v>
      </c>
      <c r="L259" s="25">
        <v>45507</v>
      </c>
      <c r="M259" s="29"/>
    </row>
    <row r="260" spans="1:13" s="24" customFormat="1">
      <c r="B260" s="25">
        <v>2006</v>
      </c>
      <c r="C260" s="29" t="s">
        <v>313</v>
      </c>
      <c r="D260" s="25" t="s">
        <v>158</v>
      </c>
      <c r="E260" s="25" t="s">
        <v>156</v>
      </c>
      <c r="F260" s="25" t="s">
        <v>88</v>
      </c>
      <c r="G260" s="25" t="s">
        <v>21</v>
      </c>
      <c r="H260" s="33">
        <v>109.42</v>
      </c>
      <c r="I260" s="52">
        <v>24</v>
      </c>
      <c r="J260" s="31">
        <v>6</v>
      </c>
      <c r="K260" s="25" t="s">
        <v>22</v>
      </c>
      <c r="L260" s="25">
        <v>69349</v>
      </c>
      <c r="M260" s="29"/>
    </row>
    <row r="261" spans="1:13" s="24" customFormat="1">
      <c r="B261" s="25">
        <v>2006</v>
      </c>
      <c r="C261" s="29" t="s">
        <v>316</v>
      </c>
      <c r="D261" s="25" t="s">
        <v>158</v>
      </c>
      <c r="E261" s="25" t="s">
        <v>156</v>
      </c>
      <c r="F261" s="25" t="s">
        <v>88</v>
      </c>
      <c r="G261" s="25" t="s">
        <v>21</v>
      </c>
      <c r="H261" s="33">
        <v>648.61253333333332</v>
      </c>
      <c r="I261" s="52">
        <v>2</v>
      </c>
      <c r="J261" s="31">
        <v>1</v>
      </c>
      <c r="K261" s="25" t="s">
        <v>35</v>
      </c>
      <c r="L261" s="25">
        <v>45772</v>
      </c>
      <c r="M261" s="29"/>
    </row>
    <row r="262" spans="1:13" s="24" customFormat="1">
      <c r="B262" s="25">
        <v>2013</v>
      </c>
      <c r="C262" s="29" t="s">
        <v>318</v>
      </c>
      <c r="D262" s="25" t="s">
        <v>158</v>
      </c>
      <c r="E262" s="25" t="s">
        <v>156</v>
      </c>
      <c r="F262" s="25" t="s">
        <v>88</v>
      </c>
      <c r="G262" s="25" t="s">
        <v>21</v>
      </c>
      <c r="H262" s="33">
        <v>137.4844298245614</v>
      </c>
      <c r="I262" s="52">
        <v>6</v>
      </c>
      <c r="J262" s="31">
        <v>3</v>
      </c>
      <c r="K262" s="25" t="s">
        <v>17</v>
      </c>
      <c r="L262" s="25">
        <v>45513</v>
      </c>
      <c r="M262" s="29"/>
    </row>
    <row r="263" spans="1:13" s="24" customFormat="1">
      <c r="B263" s="25">
        <v>2016</v>
      </c>
      <c r="C263" s="29" t="s">
        <v>315</v>
      </c>
      <c r="D263" s="25" t="s">
        <v>158</v>
      </c>
      <c r="E263" s="25" t="s">
        <v>156</v>
      </c>
      <c r="F263" s="25" t="s">
        <v>88</v>
      </c>
      <c r="G263" s="25" t="s">
        <v>21</v>
      </c>
      <c r="H263" s="33">
        <v>252.3</v>
      </c>
      <c r="I263" s="52">
        <v>9.9990000000000006</v>
      </c>
      <c r="J263" s="31">
        <v>3</v>
      </c>
      <c r="K263" s="25" t="s">
        <v>164</v>
      </c>
      <c r="L263" s="25">
        <v>71813</v>
      </c>
      <c r="M263" s="29"/>
    </row>
    <row r="264" spans="1:13" s="24" customFormat="1">
      <c r="B264" s="25" t="s">
        <v>168</v>
      </c>
      <c r="C264" s="29" t="s">
        <v>564</v>
      </c>
      <c r="D264" s="25" t="s">
        <v>158</v>
      </c>
      <c r="E264" s="25" t="s">
        <v>156</v>
      </c>
      <c r="F264" s="25" t="s">
        <v>88</v>
      </c>
      <c r="G264" s="25" t="s">
        <v>21</v>
      </c>
      <c r="H264" s="33">
        <v>557.14</v>
      </c>
      <c r="I264" s="52">
        <v>6</v>
      </c>
      <c r="J264" s="31">
        <v>3</v>
      </c>
      <c r="K264" s="25" t="s">
        <v>17</v>
      </c>
      <c r="L264" s="25">
        <v>45512</v>
      </c>
      <c r="M264" s="29"/>
    </row>
    <row r="265" spans="1:13" s="24" customFormat="1">
      <c r="B265" s="29">
        <v>2022</v>
      </c>
      <c r="C265" t="s">
        <v>585</v>
      </c>
      <c r="D265" s="25" t="s">
        <v>266</v>
      </c>
      <c r="E265" s="25" t="s">
        <v>109</v>
      </c>
      <c r="F265" s="29" t="s">
        <v>88</v>
      </c>
      <c r="G265" s="29" t="s">
        <v>21</v>
      </c>
      <c r="H265" s="49">
        <v>80.840557017543858</v>
      </c>
      <c r="I265" s="53">
        <v>18</v>
      </c>
      <c r="J265" s="31">
        <v>6</v>
      </c>
      <c r="K265" s="25" t="s">
        <v>22</v>
      </c>
      <c r="L265" s="35">
        <v>45411</v>
      </c>
      <c r="M265" s="29"/>
    </row>
    <row r="266" spans="1:13" s="24" customFormat="1">
      <c r="B266" s="29">
        <v>1991</v>
      </c>
      <c r="C266" s="29" t="s">
        <v>589</v>
      </c>
      <c r="D266" s="25" t="s">
        <v>158</v>
      </c>
      <c r="E266" s="25" t="s">
        <v>156</v>
      </c>
      <c r="F266" s="25" t="s">
        <v>88</v>
      </c>
      <c r="G266" s="25" t="s">
        <v>21</v>
      </c>
      <c r="H266" s="33">
        <v>200.49324999999999</v>
      </c>
      <c r="I266" s="52">
        <v>13.998000000000001</v>
      </c>
      <c r="J266" s="31">
        <v>6</v>
      </c>
      <c r="K266" s="25" t="s">
        <v>22</v>
      </c>
      <c r="L266" s="35">
        <v>76086</v>
      </c>
      <c r="M266" s="29"/>
    </row>
    <row r="267" spans="1:13" s="24" customFormat="1">
      <c r="B267" s="25">
        <v>2017</v>
      </c>
      <c r="C267" s="29" t="s">
        <v>312</v>
      </c>
      <c r="D267" s="25" t="s">
        <v>158</v>
      </c>
      <c r="E267" s="25" t="s">
        <v>156</v>
      </c>
      <c r="F267" s="25" t="s">
        <v>88</v>
      </c>
      <c r="G267" s="25" t="s">
        <v>21</v>
      </c>
      <c r="H267" s="33">
        <v>43.93</v>
      </c>
      <c r="I267" s="52">
        <v>48</v>
      </c>
      <c r="J267" s="31">
        <v>6</v>
      </c>
      <c r="K267" s="25" t="s">
        <v>22</v>
      </c>
      <c r="L267" s="25">
        <v>76187</v>
      </c>
      <c r="M267" s="29"/>
    </row>
    <row r="268" spans="1:13" s="24" customFormat="1">
      <c r="B268" s="25" t="s">
        <v>310</v>
      </c>
      <c r="C268" s="29" t="s">
        <v>314</v>
      </c>
      <c r="D268" s="25" t="s">
        <v>158</v>
      </c>
      <c r="E268" s="25" t="s">
        <v>156</v>
      </c>
      <c r="F268" s="25" t="s">
        <v>88</v>
      </c>
      <c r="G268" s="25" t="s">
        <v>21</v>
      </c>
      <c r="H268" s="33">
        <v>116.89306666666666</v>
      </c>
      <c r="I268" s="52">
        <v>12</v>
      </c>
      <c r="J268" s="31">
        <v>6</v>
      </c>
      <c r="K268" s="25" t="s">
        <v>22</v>
      </c>
      <c r="L268" s="25">
        <v>42096</v>
      </c>
      <c r="M268" s="29"/>
    </row>
    <row r="269" spans="1:13" s="24" customFormat="1">
      <c r="B269" s="25" t="s">
        <v>310</v>
      </c>
      <c r="C269" s="29" t="s">
        <v>311</v>
      </c>
      <c r="D269" s="25" t="s">
        <v>158</v>
      </c>
      <c r="E269" s="25" t="s">
        <v>156</v>
      </c>
      <c r="F269" s="25" t="s">
        <v>88</v>
      </c>
      <c r="G269" s="25" t="s">
        <v>21</v>
      </c>
      <c r="H269" s="33">
        <v>35.295066666666663</v>
      </c>
      <c r="I269" s="52">
        <v>10.997999999999999</v>
      </c>
      <c r="J269" s="31">
        <v>6</v>
      </c>
      <c r="K269" s="25" t="s">
        <v>22</v>
      </c>
      <c r="L269" s="25">
        <v>42106</v>
      </c>
      <c r="M269" s="29"/>
    </row>
    <row r="270" spans="1:13" s="24" customFormat="1">
      <c r="B270" s="25">
        <v>2008</v>
      </c>
      <c r="C270" s="29" t="s">
        <v>358</v>
      </c>
      <c r="D270" s="25" t="s">
        <v>359</v>
      </c>
      <c r="E270" s="25" t="s">
        <v>335</v>
      </c>
      <c r="F270" s="25" t="s">
        <v>336</v>
      </c>
      <c r="G270" s="25" t="s">
        <v>21</v>
      </c>
      <c r="H270" s="33">
        <v>123.62426666666666</v>
      </c>
      <c r="I270" s="52">
        <v>6</v>
      </c>
      <c r="J270" s="31">
        <v>6</v>
      </c>
      <c r="K270" s="25" t="s">
        <v>22</v>
      </c>
      <c r="L270" s="25">
        <v>76079</v>
      </c>
      <c r="M270" s="29"/>
    </row>
    <row r="271" spans="1:13" s="24" customFormat="1">
      <c r="A271" s="36"/>
      <c r="B271" s="25">
        <v>2015</v>
      </c>
      <c r="C271" s="29" t="s">
        <v>333</v>
      </c>
      <c r="D271" s="25" t="s">
        <v>334</v>
      </c>
      <c r="E271" s="25" t="s">
        <v>335</v>
      </c>
      <c r="F271" s="25" t="s">
        <v>336</v>
      </c>
      <c r="G271" s="25" t="s">
        <v>15</v>
      </c>
      <c r="H271" s="33">
        <v>175.54</v>
      </c>
      <c r="I271" s="52">
        <v>3</v>
      </c>
      <c r="J271" s="31">
        <v>6</v>
      </c>
      <c r="K271" s="25" t="s">
        <v>22</v>
      </c>
      <c r="L271" s="25">
        <v>75081</v>
      </c>
      <c r="M271" s="29"/>
    </row>
    <row r="272" spans="1:13" s="24" customFormat="1">
      <c r="B272" s="25">
        <v>2016</v>
      </c>
      <c r="C272" s="29" t="s">
        <v>360</v>
      </c>
      <c r="D272" s="25" t="s">
        <v>361</v>
      </c>
      <c r="E272" s="25" t="s">
        <v>337</v>
      </c>
      <c r="F272" s="25" t="s">
        <v>336</v>
      </c>
      <c r="G272" s="25" t="s">
        <v>21</v>
      </c>
      <c r="H272" s="33">
        <v>60.94</v>
      </c>
      <c r="I272" s="52">
        <v>4.9979999999999993</v>
      </c>
      <c r="J272" s="31">
        <v>6</v>
      </c>
      <c r="K272" s="25" t="s">
        <v>22</v>
      </c>
      <c r="L272" s="25">
        <v>74975</v>
      </c>
      <c r="M272" s="29"/>
    </row>
    <row r="273" spans="1:13" s="24" customFormat="1">
      <c r="B273" s="25">
        <v>2020</v>
      </c>
      <c r="C273" s="29" t="s">
        <v>369</v>
      </c>
      <c r="D273" s="25" t="s">
        <v>337</v>
      </c>
      <c r="E273" s="25" t="s">
        <v>337</v>
      </c>
      <c r="F273" s="25" t="s">
        <v>336</v>
      </c>
      <c r="G273" s="25" t="s">
        <v>21</v>
      </c>
      <c r="H273" s="33">
        <v>140.55000000000001</v>
      </c>
      <c r="I273" s="52">
        <v>24</v>
      </c>
      <c r="J273" s="31">
        <v>3</v>
      </c>
      <c r="K273" s="25" t="s">
        <v>17</v>
      </c>
      <c r="L273" s="25">
        <v>43775</v>
      </c>
      <c r="M273" s="29"/>
    </row>
    <row r="274" spans="1:13" s="24" customFormat="1">
      <c r="B274" s="25">
        <v>2021</v>
      </c>
      <c r="C274" s="29" t="s">
        <v>338</v>
      </c>
      <c r="D274" s="25" t="s">
        <v>337</v>
      </c>
      <c r="E274" s="25" t="s">
        <v>337</v>
      </c>
      <c r="F274" s="25" t="s">
        <v>336</v>
      </c>
      <c r="G274" s="25" t="s">
        <v>15</v>
      </c>
      <c r="H274" s="33">
        <v>68.460000000000008</v>
      </c>
      <c r="I274" s="52">
        <v>19.998000000000001</v>
      </c>
      <c r="J274" s="31">
        <v>6</v>
      </c>
      <c r="K274" s="25" t="s">
        <v>22</v>
      </c>
      <c r="L274" s="25">
        <v>45239</v>
      </c>
      <c r="M274" s="29"/>
    </row>
    <row r="275" spans="1:13" s="24" customFormat="1">
      <c r="A275" s="36"/>
      <c r="B275" s="25">
        <v>2020</v>
      </c>
      <c r="C275" s="29" t="s">
        <v>365</v>
      </c>
      <c r="D275" s="25" t="s">
        <v>337</v>
      </c>
      <c r="E275" s="25" t="s">
        <v>337</v>
      </c>
      <c r="F275" s="25" t="s">
        <v>336</v>
      </c>
      <c r="G275" s="25" t="s">
        <v>21</v>
      </c>
      <c r="H275" s="33">
        <v>60.6</v>
      </c>
      <c r="I275" s="52">
        <v>42</v>
      </c>
      <c r="J275" s="31">
        <v>6</v>
      </c>
      <c r="K275" s="25" t="s">
        <v>22</v>
      </c>
      <c r="L275" s="25">
        <v>43632</v>
      </c>
      <c r="M275" s="29"/>
    </row>
    <row r="276" spans="1:13" s="24" customFormat="1">
      <c r="B276" s="25">
        <v>2017</v>
      </c>
      <c r="C276" s="29" t="s">
        <v>363</v>
      </c>
      <c r="D276" s="25" t="s">
        <v>337</v>
      </c>
      <c r="E276" s="25" t="s">
        <v>337</v>
      </c>
      <c r="F276" s="25" t="s">
        <v>336</v>
      </c>
      <c r="G276" s="25" t="s">
        <v>21</v>
      </c>
      <c r="H276" s="33">
        <v>43.831066666666665</v>
      </c>
      <c r="I276" s="52">
        <v>46.998000000000005</v>
      </c>
      <c r="J276" s="31">
        <v>6</v>
      </c>
      <c r="K276" s="25" t="s">
        <v>22</v>
      </c>
      <c r="L276" s="25">
        <v>7488717</v>
      </c>
      <c r="M276" s="29"/>
    </row>
    <row r="277" spans="1:13" s="24" customFormat="1">
      <c r="A277" s="36"/>
      <c r="B277" s="25">
        <v>2017</v>
      </c>
      <c r="C277" s="29" t="s">
        <v>688</v>
      </c>
      <c r="D277" s="25" t="s">
        <v>337</v>
      </c>
      <c r="E277" s="25" t="s">
        <v>337</v>
      </c>
      <c r="F277" s="25" t="s">
        <v>336</v>
      </c>
      <c r="G277" s="25" t="s">
        <v>15</v>
      </c>
      <c r="H277" s="33">
        <v>50.553195233546184</v>
      </c>
      <c r="I277" s="52">
        <v>21</v>
      </c>
      <c r="J277" s="31">
        <v>6</v>
      </c>
      <c r="K277" s="25" t="s">
        <v>22</v>
      </c>
      <c r="L277" s="25">
        <v>75197</v>
      </c>
      <c r="M277" s="29"/>
    </row>
    <row r="278" spans="1:13" s="24" customFormat="1">
      <c r="B278" s="25">
        <v>2017</v>
      </c>
      <c r="C278" s="29" t="s">
        <v>362</v>
      </c>
      <c r="D278" s="25" t="s">
        <v>337</v>
      </c>
      <c r="E278" s="25" t="s">
        <v>337</v>
      </c>
      <c r="F278" s="25" t="s">
        <v>336</v>
      </c>
      <c r="G278" s="25" t="s">
        <v>21</v>
      </c>
      <c r="H278" s="33">
        <v>23.281733333333335</v>
      </c>
      <c r="I278" s="52">
        <v>36</v>
      </c>
      <c r="J278" s="31">
        <v>6</v>
      </c>
      <c r="K278" s="25" t="s">
        <v>22</v>
      </c>
      <c r="L278" s="25">
        <v>75156</v>
      </c>
      <c r="M278" s="29"/>
    </row>
    <row r="279" spans="1:13" s="24" customFormat="1">
      <c r="B279" s="25">
        <v>2019</v>
      </c>
      <c r="C279" s="29" t="s">
        <v>366</v>
      </c>
      <c r="D279" s="25" t="s">
        <v>337</v>
      </c>
      <c r="E279" s="25" t="s">
        <v>337</v>
      </c>
      <c r="F279" s="25" t="s">
        <v>336</v>
      </c>
      <c r="G279" s="25" t="s">
        <v>21</v>
      </c>
      <c r="H279" s="33">
        <v>63.357333333333337</v>
      </c>
      <c r="I279" s="52">
        <v>51</v>
      </c>
      <c r="J279" s="25">
        <v>6</v>
      </c>
      <c r="K279" s="25" t="s">
        <v>22</v>
      </c>
      <c r="L279" s="24">
        <v>44960</v>
      </c>
      <c r="M279" s="29"/>
    </row>
    <row r="280" spans="1:13" s="24" customFormat="1">
      <c r="A280" s="36"/>
      <c r="B280" s="25">
        <v>2016</v>
      </c>
      <c r="C280" s="29" t="s">
        <v>364</v>
      </c>
      <c r="D280" s="25" t="s">
        <v>337</v>
      </c>
      <c r="E280" s="25" t="s">
        <v>337</v>
      </c>
      <c r="F280" s="25" t="s">
        <v>336</v>
      </c>
      <c r="G280" s="25" t="s">
        <v>21</v>
      </c>
      <c r="H280" s="33">
        <v>44.644000000000005</v>
      </c>
      <c r="I280" s="52">
        <v>12</v>
      </c>
      <c r="J280" s="31">
        <v>6</v>
      </c>
      <c r="K280" s="25" t="s">
        <v>22</v>
      </c>
      <c r="L280" s="24">
        <v>4179616</v>
      </c>
      <c r="M280" s="29"/>
    </row>
    <row r="281" spans="1:13" s="24" customFormat="1">
      <c r="B281" s="25" t="s">
        <v>133</v>
      </c>
      <c r="C281" s="29" t="s">
        <v>344</v>
      </c>
      <c r="D281" s="25" t="s">
        <v>339</v>
      </c>
      <c r="E281" s="25" t="s">
        <v>340</v>
      </c>
      <c r="F281" s="25" t="s">
        <v>336</v>
      </c>
      <c r="G281" s="25" t="s">
        <v>15</v>
      </c>
      <c r="H281" s="33">
        <v>21.540000000000003</v>
      </c>
      <c r="I281" s="52">
        <v>4</v>
      </c>
      <c r="J281" s="31">
        <v>2</v>
      </c>
      <c r="K281" s="25" t="s">
        <v>341</v>
      </c>
      <c r="L281" s="24">
        <v>73299</v>
      </c>
      <c r="M281" s="29"/>
    </row>
    <row r="282" spans="1:13" s="24" customFormat="1">
      <c r="A282" s="36"/>
      <c r="B282" s="25">
        <v>2020</v>
      </c>
      <c r="C282" s="29" t="s">
        <v>345</v>
      </c>
      <c r="D282" s="25" t="s">
        <v>339</v>
      </c>
      <c r="E282" s="25" t="s">
        <v>340</v>
      </c>
      <c r="F282" s="25" t="s">
        <v>336</v>
      </c>
      <c r="G282" s="25" t="s">
        <v>15</v>
      </c>
      <c r="H282" s="33">
        <v>27.82</v>
      </c>
      <c r="I282" s="52">
        <v>9</v>
      </c>
      <c r="J282" s="31">
        <v>6</v>
      </c>
      <c r="K282" s="25" t="s">
        <v>22</v>
      </c>
      <c r="L282" s="24">
        <v>44953</v>
      </c>
      <c r="M282" s="29"/>
    </row>
    <row r="283" spans="1:13" s="24" customFormat="1">
      <c r="B283" s="25">
        <v>2018</v>
      </c>
      <c r="C283" s="29" t="s">
        <v>371</v>
      </c>
      <c r="D283" s="25" t="s">
        <v>339</v>
      </c>
      <c r="E283" s="25" t="s">
        <v>340</v>
      </c>
      <c r="F283" s="25" t="s">
        <v>336</v>
      </c>
      <c r="G283" s="25" t="s">
        <v>21</v>
      </c>
      <c r="H283" s="33">
        <v>34.869999999999997</v>
      </c>
      <c r="I283" s="52">
        <v>10.997999999999999</v>
      </c>
      <c r="J283" s="31">
        <v>6</v>
      </c>
      <c r="K283" s="25" t="s">
        <v>22</v>
      </c>
      <c r="L283" s="24">
        <v>44955</v>
      </c>
      <c r="M283" s="29"/>
    </row>
    <row r="284" spans="1:13" s="24" customFormat="1">
      <c r="B284" s="25">
        <v>2021</v>
      </c>
      <c r="C284" s="29" t="s">
        <v>343</v>
      </c>
      <c r="D284" s="25" t="s">
        <v>339</v>
      </c>
      <c r="E284" s="25" t="s">
        <v>340</v>
      </c>
      <c r="F284" s="25" t="s">
        <v>336</v>
      </c>
      <c r="G284" s="25" t="s">
        <v>15</v>
      </c>
      <c r="H284" s="33">
        <v>17.3</v>
      </c>
      <c r="I284" s="52">
        <v>87</v>
      </c>
      <c r="J284" s="31">
        <v>6</v>
      </c>
      <c r="K284" s="25" t="s">
        <v>22</v>
      </c>
      <c r="L284" s="24">
        <v>45283</v>
      </c>
      <c r="M284" s="29"/>
    </row>
    <row r="285" spans="1:13" s="24" customFormat="1">
      <c r="B285" s="25">
        <v>2008</v>
      </c>
      <c r="C285" s="29" t="s">
        <v>372</v>
      </c>
      <c r="D285" s="25" t="s">
        <v>339</v>
      </c>
      <c r="E285" s="25" t="s">
        <v>340</v>
      </c>
      <c r="F285" s="25" t="s">
        <v>336</v>
      </c>
      <c r="G285" s="25" t="s">
        <v>21</v>
      </c>
      <c r="H285" s="33">
        <v>50.33</v>
      </c>
      <c r="I285" s="52">
        <v>45</v>
      </c>
      <c r="J285" s="31">
        <v>6</v>
      </c>
      <c r="K285" s="25" t="s">
        <v>22</v>
      </c>
      <c r="L285" s="24">
        <v>4247408</v>
      </c>
      <c r="M285" s="29"/>
    </row>
    <row r="286" spans="1:13" s="24" customFormat="1">
      <c r="B286" s="25" t="s">
        <v>91</v>
      </c>
      <c r="C286" s="29" t="s">
        <v>374</v>
      </c>
      <c r="D286" s="25" t="s">
        <v>339</v>
      </c>
      <c r="E286" s="25" t="s">
        <v>340</v>
      </c>
      <c r="F286" s="25" t="s">
        <v>336</v>
      </c>
      <c r="G286" s="25" t="s">
        <v>21</v>
      </c>
      <c r="H286" s="33">
        <v>34.68</v>
      </c>
      <c r="I286" s="52">
        <v>28.998000000000001</v>
      </c>
      <c r="J286" s="31">
        <v>6</v>
      </c>
      <c r="K286" s="25" t="s">
        <v>22</v>
      </c>
      <c r="L286" s="24">
        <v>4247422</v>
      </c>
      <c r="M286" s="29"/>
    </row>
    <row r="287" spans="1:13" s="24" customFormat="1">
      <c r="A287" s="36"/>
      <c r="B287" s="25">
        <v>2012</v>
      </c>
      <c r="C287" s="29" t="s">
        <v>348</v>
      </c>
      <c r="D287" s="25" t="s">
        <v>339</v>
      </c>
      <c r="E287" s="25" t="s">
        <v>340</v>
      </c>
      <c r="F287" s="25" t="s">
        <v>336</v>
      </c>
      <c r="G287" s="25" t="s">
        <v>15</v>
      </c>
      <c r="H287" s="33">
        <v>54.42</v>
      </c>
      <c r="I287" s="52">
        <v>7.0020000000000007</v>
      </c>
      <c r="J287" s="31">
        <v>6</v>
      </c>
      <c r="K287" s="25" t="s">
        <v>22</v>
      </c>
      <c r="L287" s="24">
        <v>42674</v>
      </c>
      <c r="M287" s="29"/>
    </row>
    <row r="288" spans="1:13" s="24" customFormat="1">
      <c r="B288" s="25">
        <v>2019</v>
      </c>
      <c r="C288" s="29" t="s">
        <v>347</v>
      </c>
      <c r="D288" s="25" t="s">
        <v>339</v>
      </c>
      <c r="E288" s="25" t="s">
        <v>340</v>
      </c>
      <c r="F288" s="25" t="s">
        <v>336</v>
      </c>
      <c r="G288" s="25" t="s">
        <v>15</v>
      </c>
      <c r="H288" s="33">
        <v>41.6</v>
      </c>
      <c r="I288" s="52">
        <v>4.9979999999999993</v>
      </c>
      <c r="J288" s="31">
        <v>6</v>
      </c>
      <c r="K288" s="25" t="s">
        <v>22</v>
      </c>
      <c r="L288" s="24">
        <v>7528119</v>
      </c>
      <c r="M288" s="29"/>
    </row>
    <row r="289" spans="1:13" s="24" customFormat="1">
      <c r="B289" s="25">
        <v>2019</v>
      </c>
      <c r="C289" s="29" t="s">
        <v>349</v>
      </c>
      <c r="D289" s="25" t="s">
        <v>339</v>
      </c>
      <c r="E289" s="25" t="s">
        <v>340</v>
      </c>
      <c r="F289" s="25" t="s">
        <v>336</v>
      </c>
      <c r="G289" s="25" t="s">
        <v>15</v>
      </c>
      <c r="H289" s="33">
        <v>150.53</v>
      </c>
      <c r="I289" s="52">
        <v>15.999000000000001</v>
      </c>
      <c r="J289" s="31">
        <v>3</v>
      </c>
      <c r="K289" s="25" t="s">
        <v>17</v>
      </c>
      <c r="L289" s="24">
        <v>45188</v>
      </c>
      <c r="M289" s="29"/>
    </row>
    <row r="290" spans="1:13" s="24" customFormat="1">
      <c r="A290" s="36"/>
      <c r="B290" s="25">
        <v>2006</v>
      </c>
      <c r="C290" s="29" t="s">
        <v>354</v>
      </c>
      <c r="D290" s="25" t="s">
        <v>351</v>
      </c>
      <c r="E290" s="25" t="s">
        <v>340</v>
      </c>
      <c r="F290" s="25" t="s">
        <v>336</v>
      </c>
      <c r="G290" s="25" t="s">
        <v>15</v>
      </c>
      <c r="H290" s="33">
        <v>361.83</v>
      </c>
      <c r="I290" s="52">
        <v>8</v>
      </c>
      <c r="J290" s="31">
        <v>1</v>
      </c>
      <c r="K290" s="25" t="s">
        <v>136</v>
      </c>
      <c r="L290" s="24">
        <v>45345</v>
      </c>
      <c r="M290" s="29"/>
    </row>
    <row r="291" spans="1:13" s="24" customFormat="1">
      <c r="B291" s="25">
        <v>2008</v>
      </c>
      <c r="C291" s="29" t="s">
        <v>352</v>
      </c>
      <c r="D291" s="25" t="s">
        <v>351</v>
      </c>
      <c r="E291" s="25" t="s">
        <v>340</v>
      </c>
      <c r="F291" s="25" t="s">
        <v>336</v>
      </c>
      <c r="G291" s="25" t="s">
        <v>15</v>
      </c>
      <c r="H291" s="33">
        <v>83.66106666666667</v>
      </c>
      <c r="I291" s="52">
        <v>13.001999999999999</v>
      </c>
      <c r="J291" s="31">
        <v>6</v>
      </c>
      <c r="K291" s="25" t="s">
        <v>22</v>
      </c>
      <c r="L291" s="24">
        <v>73837</v>
      </c>
      <c r="M291" s="29"/>
    </row>
    <row r="292" spans="1:13" s="24" customFormat="1">
      <c r="B292" s="25">
        <v>2009</v>
      </c>
      <c r="C292" s="29" t="s">
        <v>350</v>
      </c>
      <c r="D292" s="25" t="s">
        <v>351</v>
      </c>
      <c r="E292" s="25" t="s">
        <v>340</v>
      </c>
      <c r="F292" s="25" t="s">
        <v>336</v>
      </c>
      <c r="G292" s="25" t="s">
        <v>15</v>
      </c>
      <c r="H292" s="33">
        <v>83.66</v>
      </c>
      <c r="I292" s="52">
        <v>34.001999999999995</v>
      </c>
      <c r="J292" s="31">
        <v>6</v>
      </c>
      <c r="K292" s="25" t="s">
        <v>22</v>
      </c>
      <c r="L292" s="24">
        <v>43673</v>
      </c>
      <c r="M292" s="29"/>
    </row>
    <row r="293" spans="1:13" s="24" customFormat="1">
      <c r="B293" s="25">
        <v>2010</v>
      </c>
      <c r="C293" s="29" t="s">
        <v>353</v>
      </c>
      <c r="D293" s="25" t="s">
        <v>351</v>
      </c>
      <c r="E293" s="25" t="s">
        <v>340</v>
      </c>
      <c r="F293" s="25" t="s">
        <v>336</v>
      </c>
      <c r="G293" s="25" t="s">
        <v>15</v>
      </c>
      <c r="H293" s="33">
        <v>196.38693333333333</v>
      </c>
      <c r="I293" s="52">
        <v>8</v>
      </c>
      <c r="J293" s="31">
        <v>1</v>
      </c>
      <c r="K293" s="25" t="s">
        <v>16</v>
      </c>
      <c r="L293" s="24">
        <v>44680</v>
      </c>
      <c r="M293" s="29"/>
    </row>
    <row r="294" spans="1:13" s="24" customFormat="1">
      <c r="B294" s="29">
        <v>2017</v>
      </c>
      <c r="C294" s="29" t="s">
        <v>623</v>
      </c>
      <c r="D294" s="25" t="s">
        <v>376</v>
      </c>
      <c r="E294" s="25" t="s">
        <v>356</v>
      </c>
      <c r="F294" s="29" t="s">
        <v>336</v>
      </c>
      <c r="G294" s="29" t="s">
        <v>21</v>
      </c>
      <c r="H294" s="49">
        <v>221.82</v>
      </c>
      <c r="I294" s="53">
        <v>12</v>
      </c>
      <c r="J294" s="31">
        <v>6</v>
      </c>
      <c r="K294" s="25" t="s">
        <v>22</v>
      </c>
      <c r="L294" s="36">
        <v>46349</v>
      </c>
      <c r="M294" s="29" t="s">
        <v>190</v>
      </c>
    </row>
    <row r="295" spans="1:13" s="24" customFormat="1">
      <c r="B295" s="25">
        <v>2016</v>
      </c>
      <c r="C295" s="29" t="s">
        <v>375</v>
      </c>
      <c r="D295" s="25" t="s">
        <v>376</v>
      </c>
      <c r="E295" s="25" t="s">
        <v>356</v>
      </c>
      <c r="F295" s="25" t="s">
        <v>336</v>
      </c>
      <c r="G295" s="25" t="s">
        <v>21</v>
      </c>
      <c r="H295" s="33">
        <v>35.26</v>
      </c>
      <c r="I295" s="52">
        <v>16.998000000000001</v>
      </c>
      <c r="J295" s="31">
        <v>6</v>
      </c>
      <c r="K295" s="25" t="s">
        <v>22</v>
      </c>
      <c r="L295" s="24">
        <v>41158</v>
      </c>
      <c r="M295" s="29"/>
    </row>
    <row r="296" spans="1:13" s="24" customFormat="1">
      <c r="A296" s="46"/>
      <c r="B296" s="25">
        <v>2016</v>
      </c>
      <c r="C296" s="29" t="s">
        <v>377</v>
      </c>
      <c r="D296" s="25" t="s">
        <v>376</v>
      </c>
      <c r="E296" s="25" t="s">
        <v>356</v>
      </c>
      <c r="F296" s="45" t="s">
        <v>336</v>
      </c>
      <c r="G296" s="25" t="s">
        <v>21</v>
      </c>
      <c r="H296" s="33">
        <v>77.12</v>
      </c>
      <c r="I296" s="52">
        <v>36</v>
      </c>
      <c r="J296" s="31">
        <v>6</v>
      </c>
      <c r="K296" s="25" t="s">
        <v>22</v>
      </c>
      <c r="L296" s="24">
        <v>44892</v>
      </c>
      <c r="M296" s="29" t="s">
        <v>190</v>
      </c>
    </row>
    <row r="297" spans="1:13" s="24" customFormat="1">
      <c r="B297" s="25">
        <v>2021</v>
      </c>
      <c r="C297" s="29" t="s">
        <v>355</v>
      </c>
      <c r="D297" s="25" t="s">
        <v>356</v>
      </c>
      <c r="E297" s="25" t="s">
        <v>356</v>
      </c>
      <c r="F297" s="25" t="s">
        <v>336</v>
      </c>
      <c r="G297" s="25" t="s">
        <v>15</v>
      </c>
      <c r="H297" s="33">
        <v>25.88</v>
      </c>
      <c r="I297" s="52">
        <v>34.001999999999995</v>
      </c>
      <c r="J297" s="31">
        <v>6</v>
      </c>
      <c r="K297" s="25" t="s">
        <v>22</v>
      </c>
      <c r="L297" s="24">
        <v>44757</v>
      </c>
      <c r="M297" s="29" t="s">
        <v>190</v>
      </c>
    </row>
    <row r="298" spans="1:13" s="24" customFormat="1">
      <c r="B298" s="25">
        <v>2022</v>
      </c>
      <c r="C298" s="29" t="s">
        <v>357</v>
      </c>
      <c r="D298" s="25" t="s">
        <v>356</v>
      </c>
      <c r="E298" s="25" t="s">
        <v>356</v>
      </c>
      <c r="F298" s="25" t="s">
        <v>336</v>
      </c>
      <c r="G298" s="25" t="s">
        <v>15</v>
      </c>
      <c r="H298" s="33">
        <v>27.44</v>
      </c>
      <c r="I298" s="52">
        <v>32.003999999999998</v>
      </c>
      <c r="J298" s="31">
        <v>12</v>
      </c>
      <c r="K298" s="25" t="s">
        <v>96</v>
      </c>
      <c r="L298" s="24">
        <v>44895</v>
      </c>
      <c r="M298" s="29" t="s">
        <v>190</v>
      </c>
    </row>
    <row r="299" spans="1:13" s="24" customFormat="1">
      <c r="B299" s="25">
        <v>2021</v>
      </c>
      <c r="C299" s="29" t="s">
        <v>378</v>
      </c>
      <c r="D299" s="25" t="s">
        <v>356</v>
      </c>
      <c r="E299" s="25" t="s">
        <v>356</v>
      </c>
      <c r="F299" s="25" t="s">
        <v>336</v>
      </c>
      <c r="G299" s="25" t="s">
        <v>21</v>
      </c>
      <c r="H299" s="33">
        <v>46.6</v>
      </c>
      <c r="I299" s="52">
        <v>12</v>
      </c>
      <c r="J299" s="31">
        <v>6</v>
      </c>
      <c r="K299" s="25" t="s">
        <v>22</v>
      </c>
      <c r="L299" s="24">
        <v>45194</v>
      </c>
      <c r="M299" s="29" t="s">
        <v>190</v>
      </c>
    </row>
    <row r="300" spans="1:13" s="24" customFormat="1">
      <c r="B300" s="25" t="s">
        <v>226</v>
      </c>
      <c r="C300" s="29" t="s">
        <v>383</v>
      </c>
      <c r="D300" s="25" t="s">
        <v>356</v>
      </c>
      <c r="E300" s="25" t="s">
        <v>356</v>
      </c>
      <c r="F300" s="25" t="s">
        <v>336</v>
      </c>
      <c r="G300" s="25" t="s">
        <v>21</v>
      </c>
      <c r="H300" s="33">
        <v>241.51</v>
      </c>
      <c r="I300" s="52">
        <v>1.9980000000000002</v>
      </c>
      <c r="J300" s="31">
        <v>6</v>
      </c>
      <c r="K300" s="25" t="s">
        <v>22</v>
      </c>
      <c r="L300" s="24">
        <v>43957</v>
      </c>
      <c r="M300" s="29" t="s">
        <v>190</v>
      </c>
    </row>
    <row r="301" spans="1:13" s="24" customFormat="1">
      <c r="B301" s="25">
        <v>2015</v>
      </c>
      <c r="C301" s="29" t="s">
        <v>379</v>
      </c>
      <c r="D301" s="25" t="s">
        <v>356</v>
      </c>
      <c r="E301" s="25" t="s">
        <v>356</v>
      </c>
      <c r="F301" s="25" t="s">
        <v>336</v>
      </c>
      <c r="G301" s="25" t="s">
        <v>21</v>
      </c>
      <c r="H301" s="33">
        <v>72.95</v>
      </c>
      <c r="I301" s="52">
        <v>22.998000000000001</v>
      </c>
      <c r="J301" s="31">
        <v>6</v>
      </c>
      <c r="K301" s="25" t="s">
        <v>22</v>
      </c>
      <c r="L301" s="24">
        <v>45065</v>
      </c>
      <c r="M301" s="29" t="s">
        <v>190</v>
      </c>
    </row>
    <row r="302" spans="1:13" s="24" customFormat="1">
      <c r="B302" s="25">
        <v>2016</v>
      </c>
      <c r="C302" s="29" t="s">
        <v>380</v>
      </c>
      <c r="D302" s="25" t="s">
        <v>356</v>
      </c>
      <c r="E302" s="25" t="s">
        <v>356</v>
      </c>
      <c r="F302" s="25" t="s">
        <v>336</v>
      </c>
      <c r="G302" s="25" t="s">
        <v>21</v>
      </c>
      <c r="H302" s="33">
        <v>72.95</v>
      </c>
      <c r="I302" s="52">
        <v>27</v>
      </c>
      <c r="J302" s="31">
        <v>12</v>
      </c>
      <c r="K302" s="25" t="s">
        <v>96</v>
      </c>
      <c r="L302" s="24">
        <v>44893</v>
      </c>
      <c r="M302" s="29" t="s">
        <v>190</v>
      </c>
    </row>
    <row r="303" spans="1:13" s="24" customFormat="1">
      <c r="B303" s="25">
        <v>2016</v>
      </c>
      <c r="C303" s="29" t="s">
        <v>382</v>
      </c>
      <c r="D303" s="25" t="s">
        <v>356</v>
      </c>
      <c r="E303" s="25" t="s">
        <v>356</v>
      </c>
      <c r="F303" s="25" t="s">
        <v>336</v>
      </c>
      <c r="G303" s="25" t="s">
        <v>21</v>
      </c>
      <c r="H303" s="33">
        <v>113.71</v>
      </c>
      <c r="I303" s="52">
        <v>46.998000000000005</v>
      </c>
      <c r="J303" s="31">
        <v>6</v>
      </c>
      <c r="K303" s="25" t="s">
        <v>22</v>
      </c>
      <c r="L303" s="24">
        <v>44890</v>
      </c>
      <c r="M303" s="29" t="s">
        <v>190</v>
      </c>
    </row>
    <row r="304" spans="1:13" s="24" customFormat="1">
      <c r="B304" s="25">
        <v>2017</v>
      </c>
      <c r="C304" s="29" t="s">
        <v>385</v>
      </c>
      <c r="D304" s="25" t="s">
        <v>386</v>
      </c>
      <c r="E304" s="25" t="s">
        <v>386</v>
      </c>
      <c r="F304" s="25" t="s">
        <v>387</v>
      </c>
      <c r="G304" s="25" t="s">
        <v>21</v>
      </c>
      <c r="H304" s="33">
        <v>31.752800000000004</v>
      </c>
      <c r="I304" s="52">
        <v>99</v>
      </c>
      <c r="J304" s="31">
        <v>6</v>
      </c>
      <c r="K304" s="25" t="s">
        <v>22</v>
      </c>
      <c r="L304" s="24">
        <v>34581</v>
      </c>
      <c r="M304" s="29"/>
    </row>
    <row r="305" spans="1:13" s="24" customFormat="1" ht="17.25" customHeight="1">
      <c r="B305" s="25">
        <v>2019</v>
      </c>
      <c r="C305" s="29" t="s">
        <v>400</v>
      </c>
      <c r="D305" s="25" t="s">
        <v>398</v>
      </c>
      <c r="E305" s="25" t="s">
        <v>398</v>
      </c>
      <c r="F305" s="25" t="s">
        <v>399</v>
      </c>
      <c r="G305" s="25" t="s">
        <v>21</v>
      </c>
      <c r="H305" s="33">
        <v>51.156666666666666</v>
      </c>
      <c r="I305" s="52">
        <v>11.000999999999999</v>
      </c>
      <c r="J305" s="31">
        <v>3</v>
      </c>
      <c r="K305" s="25" t="s">
        <v>17</v>
      </c>
      <c r="L305" s="24">
        <v>44884</v>
      </c>
      <c r="M305" s="29"/>
    </row>
    <row r="306" spans="1:13" s="24" customFormat="1" ht="17.25" customHeight="1">
      <c r="B306" s="25">
        <v>2017</v>
      </c>
      <c r="C306" s="25" t="s">
        <v>584</v>
      </c>
      <c r="D306" s="25" t="s">
        <v>398</v>
      </c>
      <c r="E306" s="25" t="s">
        <v>398</v>
      </c>
      <c r="F306" s="25" t="s">
        <v>399</v>
      </c>
      <c r="G306" s="25" t="s">
        <v>21</v>
      </c>
      <c r="H306" s="33">
        <v>24.33</v>
      </c>
      <c r="I306" s="52">
        <v>18</v>
      </c>
      <c r="J306" s="31">
        <v>6</v>
      </c>
      <c r="K306" s="25" t="s">
        <v>22</v>
      </c>
      <c r="L306" s="36">
        <v>31400</v>
      </c>
      <c r="M306" s="29"/>
    </row>
    <row r="307" spans="1:13" s="24" customFormat="1" ht="17.25" customHeight="1">
      <c r="B307" s="25">
        <v>2020</v>
      </c>
      <c r="C307" s="29" t="s">
        <v>397</v>
      </c>
      <c r="D307" s="25" t="s">
        <v>398</v>
      </c>
      <c r="E307" s="25" t="s">
        <v>398</v>
      </c>
      <c r="F307" s="25" t="s">
        <v>399</v>
      </c>
      <c r="G307" s="25" t="s">
        <v>21</v>
      </c>
      <c r="H307" s="33">
        <v>24.296533333333333</v>
      </c>
      <c r="I307" s="52">
        <v>13.001999999999999</v>
      </c>
      <c r="J307" s="31">
        <v>6</v>
      </c>
      <c r="K307" s="25" t="s">
        <v>22</v>
      </c>
      <c r="L307" s="25">
        <v>44881</v>
      </c>
      <c r="M307" s="29"/>
    </row>
    <row r="308" spans="1:13" s="24" customFormat="1" ht="17.25" customHeight="1">
      <c r="B308" s="29">
        <v>2020</v>
      </c>
      <c r="C308" s="29" t="s">
        <v>624</v>
      </c>
      <c r="D308" s="29" t="s">
        <v>408</v>
      </c>
      <c r="E308" s="29" t="s">
        <v>626</v>
      </c>
      <c r="F308" s="29" t="s">
        <v>403</v>
      </c>
      <c r="G308" s="29" t="s">
        <v>21</v>
      </c>
      <c r="H308" s="49">
        <v>17.675866666666668</v>
      </c>
      <c r="I308" s="53">
        <v>2.004</v>
      </c>
      <c r="J308" s="31">
        <v>6</v>
      </c>
      <c r="K308" s="25" t="s">
        <v>22</v>
      </c>
      <c r="L308" s="35">
        <v>38521</v>
      </c>
      <c r="M308" s="29"/>
    </row>
    <row r="309" spans="1:13" s="24" customFormat="1" ht="17.25" customHeight="1">
      <c r="B309" s="25">
        <v>2020</v>
      </c>
      <c r="C309" s="25" t="s">
        <v>625</v>
      </c>
      <c r="D309" s="25" t="s">
        <v>408</v>
      </c>
      <c r="E309" s="25" t="s">
        <v>626</v>
      </c>
      <c r="F309" s="29" t="s">
        <v>403</v>
      </c>
      <c r="G309" s="25" t="s">
        <v>21</v>
      </c>
      <c r="H309" s="33">
        <v>38.79</v>
      </c>
      <c r="I309" s="52">
        <v>13.998000000000001</v>
      </c>
      <c r="J309" s="31">
        <v>6</v>
      </c>
      <c r="K309" s="25" t="s">
        <v>22</v>
      </c>
      <c r="L309" s="35">
        <v>38523</v>
      </c>
      <c r="M309" s="29"/>
    </row>
    <row r="310" spans="1:13" s="24" customFormat="1" ht="17.25" customHeight="1">
      <c r="A310" s="36"/>
      <c r="B310" s="25">
        <v>2019</v>
      </c>
      <c r="C310" s="29" t="s">
        <v>407</v>
      </c>
      <c r="D310" s="25" t="s">
        <v>408</v>
      </c>
      <c r="E310" s="25" t="s">
        <v>409</v>
      </c>
      <c r="F310" s="29" t="s">
        <v>403</v>
      </c>
      <c r="G310" s="25" t="s">
        <v>21</v>
      </c>
      <c r="H310" s="33">
        <v>167.48124999999996</v>
      </c>
      <c r="I310" s="52">
        <v>34.998000000000005</v>
      </c>
      <c r="J310" s="31">
        <v>6</v>
      </c>
      <c r="K310" s="25" t="s">
        <v>22</v>
      </c>
      <c r="L310" s="25">
        <v>38522</v>
      </c>
      <c r="M310" s="29"/>
    </row>
    <row r="311" spans="1:13" s="24" customFormat="1" ht="17.25" customHeight="1">
      <c r="B311" s="25">
        <v>2016</v>
      </c>
      <c r="C311" s="29" t="s">
        <v>405</v>
      </c>
      <c r="D311" s="25" t="s">
        <v>402</v>
      </c>
      <c r="E311" s="25" t="s">
        <v>402</v>
      </c>
      <c r="F311" s="29" t="s">
        <v>403</v>
      </c>
      <c r="G311" s="25" t="s">
        <v>21</v>
      </c>
      <c r="H311" s="33">
        <v>23.110533333333333</v>
      </c>
      <c r="I311" s="52">
        <v>36</v>
      </c>
      <c r="J311" s="31">
        <v>6</v>
      </c>
      <c r="K311" s="25" t="s">
        <v>22</v>
      </c>
      <c r="L311" s="25">
        <v>4345916</v>
      </c>
      <c r="M311" s="29"/>
    </row>
    <row r="312" spans="1:13" s="24" customFormat="1" ht="17.25" customHeight="1">
      <c r="B312" s="25">
        <v>2014</v>
      </c>
      <c r="C312" s="29" t="s">
        <v>404</v>
      </c>
      <c r="D312" s="25" t="s">
        <v>402</v>
      </c>
      <c r="E312" s="25" t="s">
        <v>402</v>
      </c>
      <c r="F312" s="25" t="s">
        <v>403</v>
      </c>
      <c r="G312" s="25" t="s">
        <v>15</v>
      </c>
      <c r="H312" s="33">
        <v>51.12</v>
      </c>
      <c r="I312" s="52">
        <v>6</v>
      </c>
      <c r="J312" s="31">
        <v>3</v>
      </c>
      <c r="K312" s="25" t="s">
        <v>17</v>
      </c>
      <c r="L312" s="25">
        <v>4332014</v>
      </c>
      <c r="M312" s="29"/>
    </row>
    <row r="313" spans="1:13" s="24" customFormat="1" ht="17.25" customHeight="1">
      <c r="B313" s="25">
        <v>2020</v>
      </c>
      <c r="C313" s="29" t="s">
        <v>401</v>
      </c>
      <c r="D313" s="25" t="s">
        <v>402</v>
      </c>
      <c r="E313" s="25" t="s">
        <v>402</v>
      </c>
      <c r="F313" s="29" t="s">
        <v>403</v>
      </c>
      <c r="G313" s="25" t="s">
        <v>15</v>
      </c>
      <c r="H313" s="33">
        <v>20.91333333333333</v>
      </c>
      <c r="I313" s="52">
        <v>24.996000000000002</v>
      </c>
      <c r="J313" s="31">
        <v>6</v>
      </c>
      <c r="K313" s="25" t="s">
        <v>22</v>
      </c>
      <c r="L313" s="25">
        <v>4336720</v>
      </c>
      <c r="M313" s="29"/>
    </row>
    <row r="314" spans="1:13" s="24" customFormat="1" ht="17.25" customHeight="1">
      <c r="A314" s="46"/>
      <c r="B314" s="25">
        <v>2005</v>
      </c>
      <c r="C314" s="29" t="s">
        <v>705</v>
      </c>
      <c r="D314" s="25" t="s">
        <v>402</v>
      </c>
      <c r="E314" s="25" t="s">
        <v>402</v>
      </c>
      <c r="F314" s="47" t="s">
        <v>403</v>
      </c>
      <c r="G314" s="25" t="s">
        <v>21</v>
      </c>
      <c r="H314" s="33">
        <v>144.6157</v>
      </c>
      <c r="I314" s="52">
        <v>12</v>
      </c>
      <c r="J314" s="31">
        <v>3</v>
      </c>
      <c r="K314" s="25" t="s">
        <v>17</v>
      </c>
      <c r="L314" s="25">
        <v>45298</v>
      </c>
      <c r="M314" s="29"/>
    </row>
    <row r="315" spans="1:13" s="24" customFormat="1" ht="17.25" customHeight="1">
      <c r="A315" s="36"/>
      <c r="B315" s="25">
        <v>2016</v>
      </c>
      <c r="C315" s="29" t="s">
        <v>704</v>
      </c>
      <c r="D315" s="25" t="s">
        <v>402</v>
      </c>
      <c r="E315" s="25" t="s">
        <v>402</v>
      </c>
      <c r="F315" s="47" t="s">
        <v>403</v>
      </c>
      <c r="G315" s="25" t="s">
        <v>21</v>
      </c>
      <c r="H315" s="33">
        <v>145.9468</v>
      </c>
      <c r="I315" s="52">
        <v>6</v>
      </c>
      <c r="J315" s="31">
        <v>2</v>
      </c>
      <c r="K315" s="25" t="s">
        <v>341</v>
      </c>
      <c r="L315" s="25">
        <v>45721</v>
      </c>
      <c r="M315" s="29"/>
    </row>
    <row r="316" spans="1:13" s="24" customFormat="1" ht="17.25" customHeight="1">
      <c r="B316" s="25">
        <v>2016</v>
      </c>
      <c r="C316" s="29" t="s">
        <v>687</v>
      </c>
      <c r="D316" s="25" t="s">
        <v>402</v>
      </c>
      <c r="E316" s="25" t="s">
        <v>402</v>
      </c>
      <c r="F316" s="25" t="s">
        <v>403</v>
      </c>
      <c r="G316" s="25" t="s">
        <v>21</v>
      </c>
      <c r="H316" s="33">
        <v>44.24</v>
      </c>
      <c r="I316" s="52">
        <v>45.996000000000002</v>
      </c>
      <c r="J316" s="31">
        <v>6</v>
      </c>
      <c r="K316" s="25" t="s">
        <v>22</v>
      </c>
      <c r="L316" s="25">
        <v>46758</v>
      </c>
      <c r="M316" s="29"/>
    </row>
    <row r="317" spans="1:13" s="24" customFormat="1" ht="17.25" customHeight="1">
      <c r="A317" s="36"/>
      <c r="B317" s="25">
        <v>2014</v>
      </c>
      <c r="C317" s="29" t="s">
        <v>423</v>
      </c>
      <c r="D317" s="25" t="s">
        <v>424</v>
      </c>
      <c r="E317" s="25" t="s">
        <v>412</v>
      </c>
      <c r="F317" s="25" t="s">
        <v>413</v>
      </c>
      <c r="G317" s="25" t="s">
        <v>21</v>
      </c>
      <c r="H317" s="33">
        <v>36.262933333333336</v>
      </c>
      <c r="I317" s="52">
        <v>30</v>
      </c>
      <c r="J317" s="31">
        <v>6</v>
      </c>
      <c r="K317" s="25" t="s">
        <v>22</v>
      </c>
      <c r="L317" s="25">
        <v>74178</v>
      </c>
      <c r="M317" s="29"/>
    </row>
    <row r="318" spans="1:13" s="24" customFormat="1" ht="17.25" customHeight="1">
      <c r="B318" s="25">
        <v>2013</v>
      </c>
      <c r="C318" s="29" t="s">
        <v>434</v>
      </c>
      <c r="D318" s="25" t="s">
        <v>411</v>
      </c>
      <c r="E318" s="25" t="s">
        <v>412</v>
      </c>
      <c r="F318" s="25" t="s">
        <v>413</v>
      </c>
      <c r="G318" s="25" t="s">
        <v>21</v>
      </c>
      <c r="H318" s="33">
        <v>121.49</v>
      </c>
      <c r="I318" s="52">
        <v>25.001999999999999</v>
      </c>
      <c r="J318" s="31">
        <v>6</v>
      </c>
      <c r="K318" s="25" t="s">
        <v>22</v>
      </c>
      <c r="L318" s="25">
        <v>76471</v>
      </c>
      <c r="M318" s="29"/>
    </row>
    <row r="319" spans="1:13" s="24" customFormat="1" ht="17.25" customHeight="1">
      <c r="B319" s="25">
        <v>2016</v>
      </c>
      <c r="C319" s="29" t="s">
        <v>437</v>
      </c>
      <c r="D319" s="25" t="s">
        <v>411</v>
      </c>
      <c r="E319" s="25" t="s">
        <v>412</v>
      </c>
      <c r="F319" s="25" t="s">
        <v>413</v>
      </c>
      <c r="G319" s="25" t="s">
        <v>21</v>
      </c>
      <c r="H319" s="33">
        <v>586.09</v>
      </c>
      <c r="I319" s="52">
        <v>6</v>
      </c>
      <c r="J319" s="25">
        <v>3</v>
      </c>
      <c r="K319" s="25" t="s">
        <v>164</v>
      </c>
      <c r="L319" s="25">
        <v>44175</v>
      </c>
      <c r="M319" s="29"/>
    </row>
    <row r="320" spans="1:13" s="24" customFormat="1" ht="17.25" customHeight="1">
      <c r="B320" s="25" t="s">
        <v>26</v>
      </c>
      <c r="C320" s="29" t="s">
        <v>439</v>
      </c>
      <c r="D320" s="25" t="s">
        <v>411</v>
      </c>
      <c r="E320" s="25" t="s">
        <v>412</v>
      </c>
      <c r="F320" s="25" t="s">
        <v>413</v>
      </c>
      <c r="G320" s="25" t="s">
        <v>21</v>
      </c>
      <c r="H320" s="33">
        <v>275</v>
      </c>
      <c r="I320" s="52">
        <v>30</v>
      </c>
      <c r="J320" s="25">
        <v>6</v>
      </c>
      <c r="K320" s="25" t="s">
        <v>22</v>
      </c>
      <c r="L320" s="25">
        <v>45481</v>
      </c>
      <c r="M320" s="29"/>
    </row>
    <row r="321" spans="1:13" s="24" customFormat="1" ht="17.25" customHeight="1">
      <c r="B321" s="25">
        <v>2018</v>
      </c>
      <c r="C321" s="29" t="s">
        <v>435</v>
      </c>
      <c r="D321" s="25" t="s">
        <v>411</v>
      </c>
      <c r="E321" s="25" t="s">
        <v>412</v>
      </c>
      <c r="F321" s="25" t="s">
        <v>413</v>
      </c>
      <c r="G321" s="25" t="s">
        <v>21</v>
      </c>
      <c r="H321" s="33">
        <v>127.27</v>
      </c>
      <c r="I321" s="52">
        <v>36</v>
      </c>
      <c r="J321" s="25">
        <v>12</v>
      </c>
      <c r="K321" s="25" t="s">
        <v>319</v>
      </c>
      <c r="L321" s="25">
        <v>41423</v>
      </c>
      <c r="M321" s="29"/>
    </row>
    <row r="322" spans="1:13" s="24" customFormat="1" ht="17.25" customHeight="1">
      <c r="B322" s="25" t="s">
        <v>133</v>
      </c>
      <c r="C322" s="29" t="s">
        <v>432</v>
      </c>
      <c r="D322" s="25" t="s">
        <v>411</v>
      </c>
      <c r="E322" s="25" t="s">
        <v>412</v>
      </c>
      <c r="F322" s="25" t="s">
        <v>413</v>
      </c>
      <c r="G322" s="25" t="s">
        <v>21</v>
      </c>
      <c r="H322" s="33">
        <v>125</v>
      </c>
      <c r="I322" s="52">
        <v>13.998000000000001</v>
      </c>
      <c r="J322" s="25">
        <v>6</v>
      </c>
      <c r="K322" s="25" t="s">
        <v>22</v>
      </c>
      <c r="L322" s="25">
        <v>44912</v>
      </c>
      <c r="M322" s="29"/>
    </row>
    <row r="323" spans="1:13" s="24" customFormat="1" ht="17.25" customHeight="1">
      <c r="B323" s="25" t="s">
        <v>133</v>
      </c>
      <c r="C323" s="29" t="s">
        <v>433</v>
      </c>
      <c r="D323" s="25" t="s">
        <v>411</v>
      </c>
      <c r="E323" s="25" t="s">
        <v>412</v>
      </c>
      <c r="F323" s="24" t="s">
        <v>413</v>
      </c>
      <c r="G323" s="25" t="s">
        <v>21</v>
      </c>
      <c r="H323" s="33">
        <v>119</v>
      </c>
      <c r="I323" s="52">
        <v>19.998000000000001</v>
      </c>
      <c r="J323" s="31">
        <v>6</v>
      </c>
      <c r="K323" s="25" t="s">
        <v>22</v>
      </c>
      <c r="L323" s="25">
        <v>45358</v>
      </c>
      <c r="M323" s="29"/>
    </row>
    <row r="324" spans="1:13" s="24" customFormat="1" ht="17.25" customHeight="1">
      <c r="B324" s="25">
        <v>2018</v>
      </c>
      <c r="C324" s="29" t="s">
        <v>427</v>
      </c>
      <c r="D324" s="25" t="s">
        <v>411</v>
      </c>
      <c r="E324" s="25" t="s">
        <v>412</v>
      </c>
      <c r="F324" s="24" t="s">
        <v>413</v>
      </c>
      <c r="G324" s="25" t="s">
        <v>21</v>
      </c>
      <c r="H324" s="33">
        <v>44.27</v>
      </c>
      <c r="I324" s="52">
        <v>13.998000000000001</v>
      </c>
      <c r="J324" s="31">
        <v>6</v>
      </c>
      <c r="K324" s="25" t="s">
        <v>22</v>
      </c>
      <c r="L324" s="25">
        <v>4137418</v>
      </c>
      <c r="M324" s="29"/>
    </row>
    <row r="325" spans="1:13" s="24" customFormat="1" ht="17.25" customHeight="1">
      <c r="B325" s="25">
        <v>2020</v>
      </c>
      <c r="C325" s="29" t="s">
        <v>428</v>
      </c>
      <c r="D325" s="25" t="s">
        <v>411</v>
      </c>
      <c r="E325" s="25" t="s">
        <v>412</v>
      </c>
      <c r="F325" s="24" t="s">
        <v>413</v>
      </c>
      <c r="G325" s="25" t="s">
        <v>21</v>
      </c>
      <c r="H325" s="33">
        <v>48.204799999999999</v>
      </c>
      <c r="I325" s="52">
        <v>34.998000000000005</v>
      </c>
      <c r="J325" s="31">
        <v>6</v>
      </c>
      <c r="K325" s="25" t="s">
        <v>22</v>
      </c>
      <c r="L325" s="25">
        <v>4137420</v>
      </c>
      <c r="M325" s="29"/>
    </row>
    <row r="326" spans="1:13" s="24" customFormat="1" ht="17.25" customHeight="1">
      <c r="B326" s="25">
        <v>2018</v>
      </c>
      <c r="C326" s="29" t="s">
        <v>425</v>
      </c>
      <c r="D326" s="25" t="s">
        <v>411</v>
      </c>
      <c r="E326" s="25" t="s">
        <v>412</v>
      </c>
      <c r="F326" s="24" t="s">
        <v>413</v>
      </c>
      <c r="G326" s="25" t="s">
        <v>21</v>
      </c>
      <c r="H326" s="33">
        <v>37.891599999999997</v>
      </c>
      <c r="I326" s="52">
        <v>116.00399999999999</v>
      </c>
      <c r="J326" s="31">
        <v>12</v>
      </c>
      <c r="K326" s="25" t="s">
        <v>96</v>
      </c>
      <c r="L326" s="25">
        <v>7481418</v>
      </c>
      <c r="M326" s="29"/>
    </row>
    <row r="327" spans="1:13" s="24" customFormat="1" ht="17.25" customHeight="1">
      <c r="B327" s="25">
        <v>2019</v>
      </c>
      <c r="C327" s="29" t="s">
        <v>426</v>
      </c>
      <c r="D327" s="25" t="s">
        <v>411</v>
      </c>
      <c r="E327" s="25" t="s">
        <v>412</v>
      </c>
      <c r="F327" s="24" t="s">
        <v>413</v>
      </c>
      <c r="G327" s="25" t="s">
        <v>21</v>
      </c>
      <c r="H327" s="33">
        <v>37.891599999999997</v>
      </c>
      <c r="I327" s="52">
        <v>114.99600000000001</v>
      </c>
      <c r="J327" s="31">
        <v>12</v>
      </c>
      <c r="K327" s="25" t="s">
        <v>96</v>
      </c>
      <c r="L327" s="25">
        <v>7481419</v>
      </c>
      <c r="M327" s="29"/>
    </row>
    <row r="328" spans="1:13" s="24" customFormat="1" ht="17.25" customHeight="1">
      <c r="B328" s="25">
        <v>2019</v>
      </c>
      <c r="C328" s="29" t="s">
        <v>429</v>
      </c>
      <c r="D328" s="25" t="s">
        <v>411</v>
      </c>
      <c r="E328" s="25" t="s">
        <v>412</v>
      </c>
      <c r="F328" s="24" t="s">
        <v>413</v>
      </c>
      <c r="G328" s="25" t="s">
        <v>21</v>
      </c>
      <c r="H328" s="33">
        <v>48.204799999999999</v>
      </c>
      <c r="I328" s="52">
        <v>42</v>
      </c>
      <c r="J328" s="31">
        <v>6</v>
      </c>
      <c r="K328" s="25" t="s">
        <v>22</v>
      </c>
      <c r="L328" s="25">
        <v>4137419</v>
      </c>
      <c r="M328" s="29"/>
    </row>
    <row r="329" spans="1:13" s="24" customFormat="1" ht="17.25" customHeight="1">
      <c r="B329" s="25">
        <v>2017</v>
      </c>
      <c r="C329" s="29" t="s">
        <v>430</v>
      </c>
      <c r="D329" s="25" t="s">
        <v>411</v>
      </c>
      <c r="E329" s="25" t="s">
        <v>412</v>
      </c>
      <c r="F329" s="24" t="s">
        <v>413</v>
      </c>
      <c r="G329" s="25" t="s">
        <v>21</v>
      </c>
      <c r="H329" s="33">
        <v>102.8496</v>
      </c>
      <c r="I329" s="52">
        <v>6</v>
      </c>
      <c r="J329" s="31">
        <v>6</v>
      </c>
      <c r="K329" s="25" t="s">
        <v>22</v>
      </c>
      <c r="L329" s="25">
        <v>7616717</v>
      </c>
      <c r="M329" s="29"/>
    </row>
    <row r="330" spans="1:13" s="24" customFormat="1" ht="17.25" customHeight="1">
      <c r="B330" s="25">
        <v>2022</v>
      </c>
      <c r="C330" s="29" t="s">
        <v>431</v>
      </c>
      <c r="D330" s="25" t="s">
        <v>411</v>
      </c>
      <c r="E330" s="25" t="s">
        <v>412</v>
      </c>
      <c r="F330" s="24" t="s">
        <v>413</v>
      </c>
      <c r="G330" s="25" t="s">
        <v>21</v>
      </c>
      <c r="H330" s="33">
        <v>102.8496</v>
      </c>
      <c r="I330" s="52">
        <v>37.998000000000005</v>
      </c>
      <c r="J330" s="31">
        <v>6</v>
      </c>
      <c r="K330" s="25" t="s">
        <v>22</v>
      </c>
      <c r="L330" s="25">
        <v>7616719</v>
      </c>
      <c r="M330" s="29"/>
    </row>
    <row r="331" spans="1:13" s="24" customFormat="1" ht="17.25" customHeight="1">
      <c r="A331" s="36"/>
      <c r="B331" s="25">
        <v>2020</v>
      </c>
      <c r="C331" s="29" t="s">
        <v>410</v>
      </c>
      <c r="D331" s="25" t="s">
        <v>411</v>
      </c>
      <c r="E331" s="25" t="s">
        <v>412</v>
      </c>
      <c r="F331" s="24" t="s">
        <v>413</v>
      </c>
      <c r="G331" s="25" t="s">
        <v>15</v>
      </c>
      <c r="H331" s="33">
        <v>35.131866666666667</v>
      </c>
      <c r="I331" s="52">
        <v>10.002000000000001</v>
      </c>
      <c r="J331" s="31">
        <v>6</v>
      </c>
      <c r="K331" s="25" t="s">
        <v>22</v>
      </c>
      <c r="L331" s="25">
        <v>43539</v>
      </c>
      <c r="M331" s="29"/>
    </row>
    <row r="332" spans="1:13" s="24" customFormat="1" ht="17.25" customHeight="1">
      <c r="A332" s="36"/>
      <c r="B332" s="25">
        <v>2020</v>
      </c>
      <c r="C332" s="29" t="s">
        <v>410</v>
      </c>
      <c r="D332" s="25" t="s">
        <v>411</v>
      </c>
      <c r="E332" s="25" t="s">
        <v>412</v>
      </c>
      <c r="F332" s="24" t="s">
        <v>413</v>
      </c>
      <c r="G332" s="25" t="s">
        <v>15</v>
      </c>
      <c r="H332" s="33">
        <v>47.28</v>
      </c>
      <c r="I332" s="52">
        <v>81</v>
      </c>
      <c r="J332" s="31">
        <v>6</v>
      </c>
      <c r="K332" s="25" t="s">
        <v>22</v>
      </c>
      <c r="L332" s="25">
        <v>7527020</v>
      </c>
      <c r="M332" s="29"/>
    </row>
    <row r="333" spans="1:13" s="24" customFormat="1" ht="17.25" customHeight="1">
      <c r="B333" s="25">
        <v>2021</v>
      </c>
      <c r="C333" s="29" t="s">
        <v>415</v>
      </c>
      <c r="D333" s="25" t="s">
        <v>411</v>
      </c>
      <c r="E333" s="25" t="s">
        <v>412</v>
      </c>
      <c r="F333" s="24" t="s">
        <v>413</v>
      </c>
      <c r="G333" s="25" t="s">
        <v>15</v>
      </c>
      <c r="H333" s="33">
        <v>48.204799999999999</v>
      </c>
      <c r="I333" s="52">
        <v>69</v>
      </c>
      <c r="J333" s="31">
        <v>6</v>
      </c>
      <c r="K333" s="25" t="s">
        <v>22</v>
      </c>
      <c r="L333" s="25">
        <v>7527021</v>
      </c>
      <c r="M333" s="29"/>
    </row>
    <row r="334" spans="1:13" s="24" customFormat="1" ht="17.25" customHeight="1">
      <c r="B334" s="25">
        <v>2018</v>
      </c>
      <c r="C334" s="29" t="s">
        <v>419</v>
      </c>
      <c r="D334" s="25" t="s">
        <v>417</v>
      </c>
      <c r="E334" s="25" t="s">
        <v>412</v>
      </c>
      <c r="F334" s="24" t="s">
        <v>413</v>
      </c>
      <c r="G334" s="25" t="s">
        <v>15</v>
      </c>
      <c r="H334" s="33">
        <v>47.618266666666671</v>
      </c>
      <c r="I334" s="52">
        <v>13.001999999999999</v>
      </c>
      <c r="J334" s="31">
        <v>6</v>
      </c>
      <c r="K334" s="25" t="s">
        <v>22</v>
      </c>
      <c r="L334" s="25">
        <v>44951</v>
      </c>
      <c r="M334" s="29"/>
    </row>
    <row r="335" spans="1:13" s="24" customFormat="1" ht="17.25" customHeight="1">
      <c r="B335" s="25">
        <v>2019</v>
      </c>
      <c r="C335" s="29" t="s">
        <v>416</v>
      </c>
      <c r="D335" s="25" t="s">
        <v>417</v>
      </c>
      <c r="E335" s="25" t="s">
        <v>412</v>
      </c>
      <c r="F335" s="24" t="s">
        <v>413</v>
      </c>
      <c r="G335" s="25" t="s">
        <v>15</v>
      </c>
      <c r="H335" s="33">
        <v>28.436133333333334</v>
      </c>
      <c r="I335" s="52">
        <v>95.003999999999991</v>
      </c>
      <c r="J335" s="31">
        <v>12</v>
      </c>
      <c r="K335" s="25" t="s">
        <v>96</v>
      </c>
      <c r="L335" s="25">
        <v>44646</v>
      </c>
      <c r="M335" s="29"/>
    </row>
    <row r="336" spans="1:13" s="24" customFormat="1" ht="17.25" customHeight="1">
      <c r="B336" s="25">
        <v>2019</v>
      </c>
      <c r="C336" s="29" t="s">
        <v>418</v>
      </c>
      <c r="D336" s="25" t="s">
        <v>417</v>
      </c>
      <c r="E336" s="25" t="s">
        <v>412</v>
      </c>
      <c r="F336" s="24" t="s">
        <v>413</v>
      </c>
      <c r="G336" s="25" t="s">
        <v>15</v>
      </c>
      <c r="H336" s="33">
        <v>29.7728</v>
      </c>
      <c r="I336" s="52">
        <v>27.996000000000002</v>
      </c>
      <c r="J336" s="31">
        <v>12</v>
      </c>
      <c r="K336" s="25" t="s">
        <v>96</v>
      </c>
      <c r="L336" s="25">
        <v>44664</v>
      </c>
      <c r="M336" s="29"/>
    </row>
    <row r="337" spans="1:13" s="24" customFormat="1" ht="17.25" customHeight="1">
      <c r="B337" s="25">
        <v>2019</v>
      </c>
      <c r="C337" s="29" t="s">
        <v>442</v>
      </c>
      <c r="D337" s="25" t="s">
        <v>417</v>
      </c>
      <c r="E337" s="25" t="s">
        <v>412</v>
      </c>
      <c r="F337" s="24" t="s">
        <v>413</v>
      </c>
      <c r="G337" s="25" t="s">
        <v>21</v>
      </c>
      <c r="H337" s="33">
        <v>48.084800000000001</v>
      </c>
      <c r="I337" s="52">
        <v>22.001999999999999</v>
      </c>
      <c r="J337" s="31">
        <v>6</v>
      </c>
      <c r="K337" s="25" t="s">
        <v>22</v>
      </c>
      <c r="L337" s="25">
        <v>44663</v>
      </c>
      <c r="M337" s="29"/>
    </row>
    <row r="338" spans="1:13" s="24" customFormat="1" ht="17.25" customHeight="1">
      <c r="B338" s="25">
        <v>2017</v>
      </c>
      <c r="C338" s="29" t="s">
        <v>441</v>
      </c>
      <c r="D338" s="25" t="s">
        <v>417</v>
      </c>
      <c r="E338" s="25" t="s">
        <v>412</v>
      </c>
      <c r="F338" s="24" t="s">
        <v>413</v>
      </c>
      <c r="G338" s="25" t="s">
        <v>21</v>
      </c>
      <c r="H338" s="33">
        <v>47.618266666666671</v>
      </c>
      <c r="I338" s="52">
        <v>13.998000000000001</v>
      </c>
      <c r="J338" s="31">
        <v>6</v>
      </c>
      <c r="K338" s="25" t="s">
        <v>22</v>
      </c>
      <c r="L338" s="25">
        <v>44952</v>
      </c>
      <c r="M338" s="29"/>
    </row>
    <row r="339" spans="1:13" s="24" customFormat="1" ht="17.25" customHeight="1">
      <c r="B339" s="25">
        <v>2019</v>
      </c>
      <c r="C339" s="29" t="s">
        <v>440</v>
      </c>
      <c r="D339" s="25" t="s">
        <v>417</v>
      </c>
      <c r="E339" s="25" t="s">
        <v>412</v>
      </c>
      <c r="F339" s="24" t="s">
        <v>413</v>
      </c>
      <c r="G339" s="25" t="s">
        <v>21</v>
      </c>
      <c r="H339" s="33">
        <v>31.7148</v>
      </c>
      <c r="I339" s="52">
        <v>20.004000000000001</v>
      </c>
      <c r="J339" s="31">
        <v>12</v>
      </c>
      <c r="K339" s="25" t="s">
        <v>96</v>
      </c>
      <c r="L339" s="25">
        <v>44604</v>
      </c>
      <c r="M339" s="29"/>
    </row>
    <row r="340" spans="1:13" s="24" customFormat="1" ht="17.25" customHeight="1">
      <c r="B340" s="25">
        <v>2015</v>
      </c>
      <c r="C340" s="29" t="s">
        <v>445</v>
      </c>
      <c r="D340" s="25" t="s">
        <v>421</v>
      </c>
      <c r="E340" s="25" t="s">
        <v>422</v>
      </c>
      <c r="F340" s="24" t="s">
        <v>413</v>
      </c>
      <c r="G340" s="25" t="s">
        <v>21</v>
      </c>
      <c r="H340" s="33">
        <v>37.155866666666668</v>
      </c>
      <c r="I340" s="52">
        <v>13.998000000000001</v>
      </c>
      <c r="J340" s="31">
        <v>6</v>
      </c>
      <c r="K340" s="25" t="s">
        <v>22</v>
      </c>
      <c r="L340" s="25">
        <v>44635</v>
      </c>
      <c r="M340" s="29"/>
    </row>
    <row r="341" spans="1:13" s="24" customFormat="1" ht="17.25" customHeight="1">
      <c r="B341" s="25">
        <v>2019</v>
      </c>
      <c r="C341" s="29" t="s">
        <v>444</v>
      </c>
      <c r="D341" s="25" t="s">
        <v>421</v>
      </c>
      <c r="E341" s="25" t="s">
        <v>422</v>
      </c>
      <c r="F341" s="24" t="s">
        <v>413</v>
      </c>
      <c r="G341" s="25" t="s">
        <v>21</v>
      </c>
      <c r="H341" s="33">
        <v>21.454400000000003</v>
      </c>
      <c r="I341" s="52">
        <v>73.001999999999995</v>
      </c>
      <c r="J341" s="31">
        <v>6</v>
      </c>
      <c r="K341" s="25" t="s">
        <v>22</v>
      </c>
      <c r="L341" s="25">
        <v>44632</v>
      </c>
      <c r="M341" s="29"/>
    </row>
    <row r="342" spans="1:13" s="24" customFormat="1" ht="17.25" customHeight="1">
      <c r="A342" s="36"/>
      <c r="B342" s="25">
        <v>2020</v>
      </c>
      <c r="C342" s="29" t="s">
        <v>443</v>
      </c>
      <c r="D342" s="25" t="s">
        <v>421</v>
      </c>
      <c r="E342" s="25" t="s">
        <v>422</v>
      </c>
      <c r="F342" s="24" t="s">
        <v>413</v>
      </c>
      <c r="G342" s="25" t="s">
        <v>21</v>
      </c>
      <c r="H342" s="33">
        <v>20.882400000000001</v>
      </c>
      <c r="I342" s="52">
        <v>40.001999999999995</v>
      </c>
      <c r="J342" s="31">
        <v>6</v>
      </c>
      <c r="K342" s="25" t="s">
        <v>22</v>
      </c>
      <c r="L342" s="25">
        <v>45654</v>
      </c>
      <c r="M342" s="29"/>
    </row>
    <row r="343" spans="1:13" s="24" customFormat="1" ht="17.25" customHeight="1">
      <c r="B343" s="25">
        <v>2019</v>
      </c>
      <c r="C343" s="29" t="s">
        <v>446</v>
      </c>
      <c r="D343" s="25" t="s">
        <v>421</v>
      </c>
      <c r="E343" s="25" t="s">
        <v>422</v>
      </c>
      <c r="F343" s="24" t="s">
        <v>413</v>
      </c>
      <c r="G343" s="25" t="s">
        <v>21</v>
      </c>
      <c r="H343" s="33">
        <v>64.514799999999994</v>
      </c>
      <c r="I343" s="52">
        <v>13.998000000000001</v>
      </c>
      <c r="J343" s="31">
        <v>6</v>
      </c>
      <c r="K343" s="25" t="s">
        <v>22</v>
      </c>
      <c r="L343" s="25">
        <v>44643</v>
      </c>
      <c r="M343" s="29"/>
    </row>
    <row r="344" spans="1:13" s="24" customFormat="1" ht="17.25" customHeight="1">
      <c r="B344" s="25">
        <v>2019</v>
      </c>
      <c r="C344" s="29" t="s">
        <v>420</v>
      </c>
      <c r="D344" s="25" t="s">
        <v>421</v>
      </c>
      <c r="E344" s="25" t="s">
        <v>422</v>
      </c>
      <c r="F344" s="25" t="s">
        <v>413</v>
      </c>
      <c r="G344" s="25" t="s">
        <v>15</v>
      </c>
      <c r="H344" s="33">
        <v>21.858266666666665</v>
      </c>
      <c r="I344" s="52">
        <v>66.996000000000009</v>
      </c>
      <c r="J344" s="31">
        <v>12</v>
      </c>
      <c r="K344" s="25" t="s">
        <v>96</v>
      </c>
      <c r="L344" s="25">
        <v>44660</v>
      </c>
      <c r="M344" s="29"/>
    </row>
    <row r="345" spans="1:13" s="24" customFormat="1" ht="17.25" customHeight="1">
      <c r="A345" s="44"/>
      <c r="B345" s="25">
        <v>2019</v>
      </c>
      <c r="C345" s="29" t="s">
        <v>436</v>
      </c>
      <c r="D345" s="25" t="s">
        <v>411</v>
      </c>
      <c r="E345" s="25" t="s">
        <v>412</v>
      </c>
      <c r="F345" s="48" t="s">
        <v>703</v>
      </c>
      <c r="G345" s="25" t="s">
        <v>21</v>
      </c>
      <c r="H345" s="33">
        <v>300</v>
      </c>
      <c r="I345" s="52">
        <v>12</v>
      </c>
      <c r="J345" s="31">
        <v>6</v>
      </c>
      <c r="K345" s="25" t="s">
        <v>22</v>
      </c>
      <c r="L345" s="25">
        <v>44909</v>
      </c>
      <c r="M345" s="29"/>
    </row>
    <row r="346" spans="1:13" s="24" customFormat="1" ht="17.25" customHeight="1">
      <c r="A346" s="44"/>
      <c r="B346" s="25"/>
      <c r="C346" s="29"/>
      <c r="D346" s="25"/>
      <c r="E346" s="25"/>
      <c r="F346" s="45"/>
      <c r="G346" s="25"/>
      <c r="H346" s="33"/>
      <c r="I346" s="52"/>
      <c r="J346" s="31"/>
      <c r="K346" s="25"/>
      <c r="L346" s="25"/>
      <c r="M346" s="29"/>
    </row>
    <row r="348" spans="1:13" s="24" customFormat="1" ht="27" customHeight="1">
      <c r="H348" s="41"/>
      <c r="I348" s="54"/>
      <c r="M348" s="26"/>
    </row>
    <row r="349" spans="1:13" s="24" customFormat="1" ht="27" customHeight="1">
      <c r="H349" s="41"/>
      <c r="I349" s="54"/>
      <c r="M349" s="26"/>
    </row>
    <row r="350" spans="1:13" s="24" customFormat="1" ht="27" customHeight="1">
      <c r="H350" s="41"/>
      <c r="I350" s="54"/>
      <c r="M350" s="26"/>
    </row>
    <row r="351" spans="1:13" s="24" customFormat="1" ht="27" customHeight="1">
      <c r="H351" s="41"/>
      <c r="I351" s="54"/>
      <c r="M351" s="26"/>
    </row>
    <row r="352" spans="1:13" s="24" customFormat="1" ht="27" customHeight="1">
      <c r="H352" s="41"/>
      <c r="I352" s="54"/>
      <c r="M352" s="26"/>
    </row>
    <row r="353" spans="8:13" s="24" customFormat="1" ht="27" customHeight="1">
      <c r="H353" s="41"/>
      <c r="I353" s="54"/>
      <c r="M353" s="26"/>
    </row>
    <row r="354" spans="8:13" s="24" customFormat="1" ht="27" customHeight="1">
      <c r="H354" s="41"/>
      <c r="I354" s="54"/>
      <c r="M354" s="26"/>
    </row>
    <row r="355" spans="8:13" s="24" customFormat="1" ht="27" customHeight="1">
      <c r="H355" s="41"/>
      <c r="I355" s="54"/>
      <c r="M355" s="26"/>
    </row>
    <row r="356" spans="8:13" s="24" customFormat="1" ht="27" customHeight="1">
      <c r="H356" s="41"/>
      <c r="I356" s="54"/>
      <c r="M356" s="26"/>
    </row>
    <row r="357" spans="8:13" s="24" customFormat="1" ht="27" customHeight="1">
      <c r="H357" s="41"/>
      <c r="I357" s="54"/>
      <c r="M357" s="26"/>
    </row>
    <row r="358" spans="8:13" s="24" customFormat="1" ht="27" customHeight="1">
      <c r="H358" s="41"/>
      <c r="I358" s="54"/>
      <c r="M358" s="26"/>
    </row>
    <row r="359" spans="8:13" s="24" customFormat="1" ht="27" customHeight="1">
      <c r="H359" s="41"/>
      <c r="I359" s="54"/>
      <c r="M359" s="26"/>
    </row>
    <row r="360" spans="8:13" s="24" customFormat="1" ht="27" customHeight="1">
      <c r="H360" s="41"/>
      <c r="I360" s="54"/>
      <c r="M360" s="26"/>
    </row>
    <row r="361" spans="8:13" s="24" customFormat="1" ht="27" customHeight="1">
      <c r="H361" s="41"/>
      <c r="I361" s="54"/>
      <c r="M361" s="26"/>
    </row>
    <row r="362" spans="8:13" s="24" customFormat="1" ht="27" customHeight="1">
      <c r="H362" s="41"/>
      <c r="I362" s="54"/>
      <c r="M362" s="26"/>
    </row>
    <row r="363" spans="8:13" s="24" customFormat="1" ht="27" customHeight="1">
      <c r="H363" s="41"/>
      <c r="I363" s="54"/>
      <c r="M363" s="26"/>
    </row>
    <row r="364" spans="8:13" s="24" customFormat="1" ht="27" customHeight="1">
      <c r="H364" s="41"/>
      <c r="I364" s="54"/>
      <c r="M364" s="26"/>
    </row>
    <row r="365" spans="8:13" s="24" customFormat="1" ht="27" customHeight="1">
      <c r="H365" s="41"/>
      <c r="I365" s="54"/>
      <c r="M365" s="26"/>
    </row>
    <row r="366" spans="8:13" s="24" customFormat="1" ht="27" customHeight="1">
      <c r="H366" s="41"/>
      <c r="I366" s="54"/>
      <c r="M366" s="26"/>
    </row>
    <row r="367" spans="8:13" s="24" customFormat="1" ht="27" customHeight="1">
      <c r="H367" s="41"/>
      <c r="I367" s="54"/>
      <c r="M367" s="26"/>
    </row>
    <row r="368" spans="8:13" s="24" customFormat="1" ht="27" customHeight="1">
      <c r="H368" s="41"/>
      <c r="I368" s="54"/>
      <c r="M368" s="26"/>
    </row>
    <row r="369" spans="8:13" s="24" customFormat="1" ht="27" customHeight="1">
      <c r="H369" s="41"/>
      <c r="I369" s="54"/>
      <c r="M369" s="26"/>
    </row>
    <row r="370" spans="8:13" s="24" customFormat="1" ht="27" customHeight="1">
      <c r="H370" s="41"/>
      <c r="I370" s="54"/>
      <c r="M370" s="26"/>
    </row>
    <row r="371" spans="8:13" s="24" customFormat="1" ht="27" customHeight="1">
      <c r="H371" s="41"/>
      <c r="I371" s="54"/>
      <c r="M371" s="26"/>
    </row>
  </sheetData>
  <sheetProtection selectLockedCells="1" selectUnlockedCells="1"/>
  <autoFilter ref="B2:M346" xr:uid="{2E4D4557-56E0-45D9-9C01-F9ACC5255AF5}"/>
  <sortState xmlns:xlrd2="http://schemas.microsoft.com/office/spreadsheetml/2017/richdata2" ref="A3:M345">
    <sortCondition ref="F3:F345"/>
    <sortCondition ref="E3:E345"/>
    <sortCondition ref="D3:D345"/>
    <sortCondition ref="C3:C345"/>
    <sortCondition ref="B3:B345"/>
  </sortState>
  <phoneticPr fontId="14" type="noConversion"/>
  <conditionalFormatting sqref="L6:L11">
    <cfRule type="duplicateValues" dxfId="13" priority="215"/>
  </conditionalFormatting>
  <conditionalFormatting sqref="L307:L346">
    <cfRule type="duplicateValues" dxfId="12" priority="3"/>
  </conditionalFormatting>
  <conditionalFormatting sqref="L347:L1048576 L1:L2 L12:L306">
    <cfRule type="duplicateValues" dxfId="11" priority="185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4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ADA87-5F0D-4C07-8268-20CBFEA94525}">
  <sheetPr filterMode="1"/>
  <dimension ref="A1:U294"/>
  <sheetViews>
    <sheetView topLeftCell="A278" zoomScale="80" zoomScaleNormal="80" workbookViewId="0">
      <selection activeCell="A291" sqref="A291"/>
    </sheetView>
  </sheetViews>
  <sheetFormatPr defaultColWidth="95.28515625" defaultRowHeight="15"/>
  <cols>
    <col min="1" max="1" width="12" bestFit="1" customWidth="1"/>
    <col min="2" max="2" width="14.42578125" bestFit="1" customWidth="1"/>
    <col min="3" max="3" width="80.140625" bestFit="1" customWidth="1"/>
    <col min="4" max="4" width="27.140625" bestFit="1" customWidth="1"/>
    <col min="5" max="5" width="23.42578125" bestFit="1" customWidth="1"/>
    <col min="6" max="6" width="20.85546875" bestFit="1" customWidth="1"/>
    <col min="7" max="7" width="13.5703125" bestFit="1" customWidth="1"/>
    <col min="8" max="8" width="27.140625" bestFit="1" customWidth="1"/>
    <col min="9" max="9" width="16.28515625" bestFit="1" customWidth="1"/>
    <col min="10" max="10" width="10.140625" bestFit="1" customWidth="1"/>
    <col min="11" max="11" width="12" bestFit="1" customWidth="1"/>
    <col min="12" max="12" width="14.5703125" bestFit="1" customWidth="1"/>
    <col min="13" max="13" width="55" bestFit="1" customWidth="1"/>
    <col min="14" max="14" width="9.85546875" bestFit="1" customWidth="1"/>
    <col min="15" max="15" width="7.7109375" bestFit="1" customWidth="1"/>
    <col min="16" max="16" width="9.85546875" bestFit="1" customWidth="1"/>
  </cols>
  <sheetData>
    <row r="1" spans="1:14" ht="25.5">
      <c r="A1" s="1" t="s">
        <v>10</v>
      </c>
      <c r="B1" s="1" t="s">
        <v>0</v>
      </c>
      <c r="C1" s="1" t="s">
        <v>1</v>
      </c>
      <c r="D1" s="2" t="s">
        <v>2</v>
      </c>
      <c r="E1" s="2" t="s">
        <v>3</v>
      </c>
      <c r="F1" s="2" t="s">
        <v>4</v>
      </c>
      <c r="G1" s="1" t="s">
        <v>5</v>
      </c>
      <c r="H1" s="3" t="s">
        <v>6</v>
      </c>
      <c r="I1" s="4" t="s">
        <v>7</v>
      </c>
      <c r="J1" s="1" t="s">
        <v>8</v>
      </c>
      <c r="K1" s="1" t="s">
        <v>9</v>
      </c>
      <c r="L1" s="1" t="s">
        <v>10</v>
      </c>
      <c r="M1" s="4" t="s">
        <v>11</v>
      </c>
    </row>
    <row r="2" spans="1:14" s="24" customFormat="1" ht="30" hidden="1" customHeight="1">
      <c r="A2" s="24">
        <v>42311</v>
      </c>
      <c r="B2" s="25">
        <v>2018</v>
      </c>
      <c r="C2" s="29" t="s">
        <v>447</v>
      </c>
      <c r="D2" s="25" t="s">
        <v>13</v>
      </c>
      <c r="E2" s="25" t="s">
        <v>13</v>
      </c>
      <c r="F2" s="25" t="s">
        <v>14</v>
      </c>
      <c r="G2" s="25" t="s">
        <v>21</v>
      </c>
      <c r="H2" s="30">
        <v>242.45</v>
      </c>
      <c r="I2" s="32" t="e">
        <v>#N/A</v>
      </c>
      <c r="J2" s="31">
        <v>1</v>
      </c>
      <c r="K2" s="25" t="s">
        <v>22</v>
      </c>
      <c r="L2" s="25">
        <v>42311</v>
      </c>
      <c r="M2" s="29" t="s">
        <v>449</v>
      </c>
      <c r="N2" s="24" t="e">
        <f>VLOOKUP(L2,#REF!,1,0)</f>
        <v>#REF!</v>
      </c>
    </row>
    <row r="3" spans="1:14" s="24" customFormat="1" ht="30" hidden="1" customHeight="1">
      <c r="A3" s="24">
        <v>76469</v>
      </c>
      <c r="B3" s="25">
        <v>2011</v>
      </c>
      <c r="C3" s="29" t="s">
        <v>450</v>
      </c>
      <c r="D3" s="25" t="s">
        <v>451</v>
      </c>
      <c r="E3" s="25" t="s">
        <v>87</v>
      </c>
      <c r="F3" s="25" t="s">
        <v>88</v>
      </c>
      <c r="G3" s="25" t="s">
        <v>21</v>
      </c>
      <c r="H3" s="30">
        <v>31.57484083813312</v>
      </c>
      <c r="I3" s="32" t="e">
        <v>#N/A</v>
      </c>
      <c r="J3" s="31">
        <v>6</v>
      </c>
      <c r="K3" s="25" t="s">
        <v>22</v>
      </c>
      <c r="L3" s="25">
        <v>76469</v>
      </c>
      <c r="M3" s="29" t="s">
        <v>90</v>
      </c>
      <c r="N3" s="24" t="e">
        <f>VLOOKUP(L3,#REF!,1,0)</f>
        <v>#REF!</v>
      </c>
    </row>
    <row r="4" spans="1:14" s="24" customFormat="1" ht="30" hidden="1" customHeight="1">
      <c r="A4" s="24">
        <v>44414</v>
      </c>
      <c r="B4" s="25">
        <v>2015</v>
      </c>
      <c r="C4" s="29" t="s">
        <v>452</v>
      </c>
      <c r="D4" s="25" t="s">
        <v>359</v>
      </c>
      <c r="E4" s="25" t="s">
        <v>335</v>
      </c>
      <c r="F4" s="25" t="s">
        <v>336</v>
      </c>
      <c r="G4" s="25" t="s">
        <v>21</v>
      </c>
      <c r="H4" s="30">
        <v>80.152133333333339</v>
      </c>
      <c r="I4" s="32" t="e">
        <v>#N/A</v>
      </c>
      <c r="J4" s="31">
        <v>6</v>
      </c>
      <c r="K4" s="25" t="s">
        <v>22</v>
      </c>
      <c r="L4" s="25">
        <v>44414</v>
      </c>
      <c r="M4" s="29"/>
      <c r="N4" s="24" t="e">
        <f>VLOOKUP(L4,#REF!,1,0)</f>
        <v>#REF!</v>
      </c>
    </row>
    <row r="5" spans="1:14" s="24" customFormat="1" ht="30" hidden="1" customHeight="1">
      <c r="A5" s="24">
        <v>43077</v>
      </c>
      <c r="B5" s="25">
        <v>2020</v>
      </c>
      <c r="C5" s="29" t="s">
        <v>24</v>
      </c>
      <c r="D5" s="25" t="s">
        <v>13</v>
      </c>
      <c r="E5" s="25" t="s">
        <v>13</v>
      </c>
      <c r="F5" s="25" t="s">
        <v>14</v>
      </c>
      <c r="G5" s="25" t="s">
        <v>21</v>
      </c>
      <c r="H5" s="30">
        <v>188.36906666666667</v>
      </c>
      <c r="I5" s="32">
        <v>2</v>
      </c>
      <c r="J5" s="31">
        <v>1</v>
      </c>
      <c r="K5" s="25" t="s">
        <v>35</v>
      </c>
      <c r="L5" s="25">
        <v>43077</v>
      </c>
      <c r="M5" s="29"/>
      <c r="N5" s="24" t="e">
        <f>VLOOKUP(L5,#REF!,1,0)</f>
        <v>#REF!</v>
      </c>
    </row>
    <row r="6" spans="1:14" s="24" customFormat="1" ht="30" hidden="1" customHeight="1">
      <c r="A6" s="24">
        <v>45304</v>
      </c>
      <c r="B6" s="25">
        <v>2020</v>
      </c>
      <c r="C6" s="29" t="s">
        <v>453</v>
      </c>
      <c r="D6" s="25" t="s">
        <v>126</v>
      </c>
      <c r="E6" s="25" t="s">
        <v>109</v>
      </c>
      <c r="F6" s="25" t="s">
        <v>88</v>
      </c>
      <c r="G6" s="25" t="s">
        <v>15</v>
      </c>
      <c r="H6" s="30">
        <v>73.752133333333333</v>
      </c>
      <c r="I6" s="32">
        <v>0</v>
      </c>
      <c r="J6" s="31">
        <v>6</v>
      </c>
      <c r="K6" s="25" t="s">
        <v>22</v>
      </c>
      <c r="L6" s="25">
        <v>45304</v>
      </c>
      <c r="M6" s="29"/>
      <c r="N6" s="24" t="e">
        <f>VLOOKUP(L6,#REF!,1,0)</f>
        <v>#REF!</v>
      </c>
    </row>
    <row r="7" spans="1:14" s="24" customFormat="1" ht="30" hidden="1" customHeight="1">
      <c r="A7" s="24">
        <v>43066</v>
      </c>
      <c r="B7" s="25">
        <v>1985</v>
      </c>
      <c r="C7" s="29" t="s">
        <v>454</v>
      </c>
      <c r="D7" s="25"/>
      <c r="E7" s="25"/>
      <c r="F7" s="25" t="s">
        <v>88</v>
      </c>
      <c r="G7" s="25" t="s">
        <v>15</v>
      </c>
      <c r="H7" s="30">
        <v>148.03933333333333</v>
      </c>
      <c r="I7" s="32"/>
      <c r="J7" s="31">
        <v>1</v>
      </c>
      <c r="K7" s="25" t="s">
        <v>136</v>
      </c>
      <c r="L7" s="25">
        <v>43066</v>
      </c>
      <c r="M7" s="29"/>
      <c r="N7" s="24" t="e">
        <f>VLOOKUP(L7,#REF!,1,0)</f>
        <v>#REF!</v>
      </c>
    </row>
    <row r="8" spans="1:14" s="24" customFormat="1" ht="30" hidden="1" customHeight="1">
      <c r="A8" s="24">
        <v>42583</v>
      </c>
      <c r="B8" s="25">
        <v>2020</v>
      </c>
      <c r="C8" s="29" t="s">
        <v>455</v>
      </c>
      <c r="D8" s="25"/>
      <c r="E8" s="25"/>
      <c r="F8" s="25" t="s">
        <v>388</v>
      </c>
      <c r="G8" s="25" t="s">
        <v>15</v>
      </c>
      <c r="H8" s="30">
        <v>83.366133333333337</v>
      </c>
      <c r="I8" s="32"/>
      <c r="J8" s="31">
        <v>1</v>
      </c>
      <c r="K8" s="25" t="s">
        <v>456</v>
      </c>
      <c r="L8" s="25">
        <v>42583</v>
      </c>
      <c r="M8" s="29"/>
      <c r="N8" s="24" t="e">
        <f>VLOOKUP(L8,#REF!,1,0)</f>
        <v>#REF!</v>
      </c>
    </row>
    <row r="9" spans="1:14" s="24" customFormat="1" ht="30" hidden="1" customHeight="1">
      <c r="A9" s="24">
        <v>42366</v>
      </c>
      <c r="B9" s="25">
        <v>2018</v>
      </c>
      <c r="C9" s="29" t="s">
        <v>370</v>
      </c>
      <c r="D9" s="25"/>
      <c r="E9" s="25"/>
      <c r="F9" s="25" t="s">
        <v>336</v>
      </c>
      <c r="G9" s="25" t="s">
        <v>21</v>
      </c>
      <c r="H9" s="30">
        <v>109.8372</v>
      </c>
      <c r="I9" s="32"/>
      <c r="J9" s="31">
        <v>1</v>
      </c>
      <c r="K9" s="25" t="s">
        <v>368</v>
      </c>
      <c r="L9" s="25">
        <v>42366</v>
      </c>
      <c r="M9" s="29"/>
      <c r="N9" s="24" t="e">
        <f>VLOOKUP(L9,#REF!,1,0)</f>
        <v>#REF!</v>
      </c>
    </row>
    <row r="10" spans="1:14" s="24" customFormat="1" ht="30" hidden="1" customHeight="1">
      <c r="A10" s="24">
        <v>45492</v>
      </c>
      <c r="B10" s="25">
        <v>2019</v>
      </c>
      <c r="C10" s="29" t="s">
        <v>457</v>
      </c>
      <c r="D10" s="25"/>
      <c r="E10" s="25"/>
      <c r="F10" s="25" t="s">
        <v>336</v>
      </c>
      <c r="G10" s="25" t="s">
        <v>21</v>
      </c>
      <c r="H10" s="30">
        <v>107.498</v>
      </c>
      <c r="I10" s="32"/>
      <c r="J10" s="31">
        <v>1</v>
      </c>
      <c r="K10" s="25" t="s">
        <v>368</v>
      </c>
      <c r="L10" s="25">
        <v>45492</v>
      </c>
      <c r="M10" s="29"/>
      <c r="N10" s="24" t="e">
        <f>VLOOKUP(L10,#REF!,1,0)</f>
        <v>#REF!</v>
      </c>
    </row>
    <row r="11" spans="1:14" s="24" customFormat="1" ht="30" hidden="1" customHeight="1">
      <c r="A11" s="24">
        <v>43986</v>
      </c>
      <c r="B11" s="25">
        <v>2018</v>
      </c>
      <c r="C11" s="29" t="s">
        <v>458</v>
      </c>
      <c r="D11" s="25"/>
      <c r="E11" s="25"/>
      <c r="F11" s="25" t="s">
        <v>336</v>
      </c>
      <c r="G11" s="25" t="s">
        <v>21</v>
      </c>
      <c r="H11" s="30">
        <v>68.492800000000003</v>
      </c>
      <c r="I11" s="32"/>
      <c r="J11" s="31">
        <v>6</v>
      </c>
      <c r="K11" s="25" t="s">
        <v>22</v>
      </c>
      <c r="L11" s="25">
        <v>43986</v>
      </c>
      <c r="M11" s="29"/>
      <c r="N11" s="24" t="e">
        <f>VLOOKUP(L11,#REF!,1,0)</f>
        <v>#REF!</v>
      </c>
    </row>
    <row r="12" spans="1:14" s="24" customFormat="1" ht="30" hidden="1" customHeight="1">
      <c r="A12" s="24">
        <v>42342</v>
      </c>
      <c r="B12" s="25">
        <v>2018</v>
      </c>
      <c r="C12" s="29" t="s">
        <v>459</v>
      </c>
      <c r="D12" s="25"/>
      <c r="E12" s="25"/>
      <c r="F12" s="25" t="s">
        <v>336</v>
      </c>
      <c r="G12" s="25" t="s">
        <v>21</v>
      </c>
      <c r="H12" s="30">
        <v>167.1472</v>
      </c>
      <c r="I12" s="32"/>
      <c r="J12" s="31">
        <v>1</v>
      </c>
      <c r="K12" s="25" t="s">
        <v>368</v>
      </c>
      <c r="L12" s="25">
        <v>42342</v>
      </c>
      <c r="M12" s="29"/>
      <c r="N12" s="24" t="e">
        <f>VLOOKUP(L12,#REF!,1,0)</f>
        <v>#REF!</v>
      </c>
    </row>
    <row r="13" spans="1:14" s="24" customFormat="1" ht="30" hidden="1" customHeight="1">
      <c r="A13" s="24">
        <v>44648</v>
      </c>
      <c r="B13" s="25">
        <v>2019</v>
      </c>
      <c r="C13" s="29" t="s">
        <v>460</v>
      </c>
      <c r="D13" s="25"/>
      <c r="E13" s="25"/>
      <c r="F13" s="25" t="s">
        <v>393</v>
      </c>
      <c r="G13" s="25" t="s">
        <v>21</v>
      </c>
      <c r="H13" s="30">
        <v>39.758400000000002</v>
      </c>
      <c r="I13" s="32"/>
      <c r="J13" s="31">
        <v>3</v>
      </c>
      <c r="K13" s="25" t="s">
        <v>17</v>
      </c>
      <c r="L13" s="25">
        <v>44648</v>
      </c>
      <c r="M13" s="29"/>
      <c r="N13" s="24" t="e">
        <f>VLOOKUP(L13,#REF!,1,0)</f>
        <v>#REF!</v>
      </c>
    </row>
    <row r="14" spans="1:14" s="24" customFormat="1" ht="30" hidden="1" customHeight="1">
      <c r="A14" s="24">
        <v>45327</v>
      </c>
      <c r="B14" s="25">
        <v>2016</v>
      </c>
      <c r="C14" s="29" t="s">
        <v>394</v>
      </c>
      <c r="D14" s="25"/>
      <c r="E14" s="25"/>
      <c r="F14" s="25" t="s">
        <v>393</v>
      </c>
      <c r="G14" s="25" t="s">
        <v>21</v>
      </c>
      <c r="H14" s="30">
        <v>134.12973333333332</v>
      </c>
      <c r="I14" s="32"/>
      <c r="J14" s="31">
        <v>1</v>
      </c>
      <c r="K14" s="25" t="s">
        <v>136</v>
      </c>
      <c r="L14" s="25">
        <v>45327</v>
      </c>
      <c r="M14" s="29"/>
      <c r="N14" s="24" t="e">
        <f>VLOOKUP(L14,#REF!,1,0)</f>
        <v>#REF!</v>
      </c>
    </row>
    <row r="15" spans="1:14" s="24" customFormat="1" ht="30" hidden="1" customHeight="1">
      <c r="A15" s="24">
        <v>45410</v>
      </c>
      <c r="B15" s="25">
        <v>2021</v>
      </c>
      <c r="C15" s="29" t="s">
        <v>461</v>
      </c>
      <c r="D15" s="25"/>
      <c r="E15" s="25"/>
      <c r="F15" s="25" t="s">
        <v>325</v>
      </c>
      <c r="G15" s="25" t="s">
        <v>15</v>
      </c>
      <c r="H15" s="30">
        <v>37.4328</v>
      </c>
      <c r="I15" s="32"/>
      <c r="J15" s="31">
        <v>6</v>
      </c>
      <c r="K15" s="25" t="s">
        <v>22</v>
      </c>
      <c r="L15" s="25">
        <v>45410</v>
      </c>
      <c r="M15" s="29"/>
      <c r="N15" s="24" t="e">
        <f>VLOOKUP(L15,#REF!,1,0)</f>
        <v>#REF!</v>
      </c>
    </row>
    <row r="16" spans="1:14" s="24" customFormat="1" ht="30" hidden="1" customHeight="1">
      <c r="A16" s="24">
        <v>44588</v>
      </c>
      <c r="B16" s="25">
        <v>2020</v>
      </c>
      <c r="C16" s="29" t="s">
        <v>462</v>
      </c>
      <c r="D16" s="25"/>
      <c r="E16" s="25"/>
      <c r="F16" s="25" t="s">
        <v>14</v>
      </c>
      <c r="G16" s="25" t="s">
        <v>21</v>
      </c>
      <c r="H16" s="30">
        <v>319.92199999999997</v>
      </c>
      <c r="I16" s="32"/>
      <c r="J16" s="31">
        <v>1</v>
      </c>
      <c r="K16" s="25" t="s">
        <v>35</v>
      </c>
      <c r="L16" s="25">
        <v>44588</v>
      </c>
      <c r="M16" s="29"/>
      <c r="N16" s="24" t="e">
        <f>VLOOKUP(L16,#REF!,1,0)</f>
        <v>#REF!</v>
      </c>
    </row>
    <row r="17" spans="1:14" s="24" customFormat="1" ht="30" hidden="1" customHeight="1">
      <c r="A17" s="24">
        <v>76142</v>
      </c>
      <c r="B17" s="25">
        <v>2018</v>
      </c>
      <c r="C17" s="29" t="s">
        <v>463</v>
      </c>
      <c r="D17" s="25"/>
      <c r="E17" s="25"/>
      <c r="F17" s="25" t="s">
        <v>14</v>
      </c>
      <c r="G17" s="25" t="s">
        <v>21</v>
      </c>
      <c r="H17" s="30">
        <v>44.522399999999998</v>
      </c>
      <c r="I17" s="32"/>
      <c r="J17" s="31">
        <v>3</v>
      </c>
      <c r="K17" s="25" t="s">
        <v>17</v>
      </c>
      <c r="L17" s="25">
        <v>76142</v>
      </c>
      <c r="M17" s="29"/>
      <c r="N17" s="24" t="e">
        <f>VLOOKUP(L17,#REF!,1,0)</f>
        <v>#REF!</v>
      </c>
    </row>
    <row r="18" spans="1:14" s="24" customFormat="1" ht="30" hidden="1" customHeight="1">
      <c r="A18" s="24">
        <v>44364</v>
      </c>
      <c r="B18" s="25">
        <v>2019</v>
      </c>
      <c r="C18" s="29" t="s">
        <v>464</v>
      </c>
      <c r="D18" s="25"/>
      <c r="E18" s="25"/>
      <c r="F18" s="25" t="s">
        <v>14</v>
      </c>
      <c r="G18" s="25" t="s">
        <v>21</v>
      </c>
      <c r="H18" s="30">
        <v>145.44200000000001</v>
      </c>
      <c r="I18" s="32"/>
      <c r="J18" s="31">
        <v>1</v>
      </c>
      <c r="K18" s="25" t="s">
        <v>465</v>
      </c>
      <c r="L18" s="25">
        <v>44364</v>
      </c>
      <c r="M18" s="29"/>
      <c r="N18" s="24" t="e">
        <f>VLOOKUP(L18,#REF!,1,0)</f>
        <v>#REF!</v>
      </c>
    </row>
    <row r="19" spans="1:14" s="24" customFormat="1" ht="30" hidden="1" customHeight="1">
      <c r="A19" s="24">
        <v>44372</v>
      </c>
      <c r="B19" s="25">
        <v>2019</v>
      </c>
      <c r="C19" s="29" t="s">
        <v>466</v>
      </c>
      <c r="D19" s="25"/>
      <c r="E19" s="25"/>
      <c r="F19" s="25" t="s">
        <v>14</v>
      </c>
      <c r="G19" s="25" t="s">
        <v>21</v>
      </c>
      <c r="H19" s="30">
        <v>100.0788</v>
      </c>
      <c r="I19" s="32"/>
      <c r="J19" s="31">
        <v>1</v>
      </c>
      <c r="K19" s="25" t="s">
        <v>368</v>
      </c>
      <c r="L19" s="25">
        <v>44372</v>
      </c>
      <c r="M19" s="29"/>
      <c r="N19" s="24" t="e">
        <f>VLOOKUP(L19,#REF!,1,0)</f>
        <v>#REF!</v>
      </c>
    </row>
    <row r="20" spans="1:14" s="24" customFormat="1" ht="30" hidden="1" customHeight="1">
      <c r="A20" s="24">
        <v>44363</v>
      </c>
      <c r="B20" s="25">
        <v>2019</v>
      </c>
      <c r="C20" s="29" t="s">
        <v>467</v>
      </c>
      <c r="D20" s="25"/>
      <c r="E20" s="25"/>
      <c r="F20" s="25" t="s">
        <v>14</v>
      </c>
      <c r="G20" s="25" t="s">
        <v>21</v>
      </c>
      <c r="H20" s="30">
        <v>74.745466666666672</v>
      </c>
      <c r="I20" s="32"/>
      <c r="J20" s="31">
        <v>1</v>
      </c>
      <c r="K20" s="25" t="s">
        <v>368</v>
      </c>
      <c r="L20" s="25">
        <v>44363</v>
      </c>
      <c r="M20" s="29"/>
      <c r="N20" s="24" t="e">
        <f>VLOOKUP(L20,#REF!,1,0)</f>
        <v>#REF!</v>
      </c>
    </row>
    <row r="21" spans="1:14" s="24" customFormat="1" ht="30" hidden="1" customHeight="1">
      <c r="A21" s="24">
        <v>45296</v>
      </c>
      <c r="B21" s="25">
        <v>1994</v>
      </c>
      <c r="C21" s="29" t="s">
        <v>468</v>
      </c>
      <c r="D21" s="25"/>
      <c r="E21" s="25"/>
      <c r="F21" s="25" t="s">
        <v>403</v>
      </c>
      <c r="G21" s="25" t="s">
        <v>21</v>
      </c>
      <c r="H21" s="30">
        <v>182.04253333333335</v>
      </c>
      <c r="I21" s="32"/>
      <c r="J21" s="31">
        <v>3</v>
      </c>
      <c r="K21" s="25" t="s">
        <v>17</v>
      </c>
      <c r="L21" s="25">
        <v>45296</v>
      </c>
      <c r="M21" s="29"/>
      <c r="N21" s="24" t="e">
        <f>VLOOKUP(L21,#REF!,1,0)</f>
        <v>#REF!</v>
      </c>
    </row>
    <row r="22" spans="1:14" s="24" customFormat="1" ht="30" hidden="1" customHeight="1">
      <c r="A22" s="24">
        <v>45721</v>
      </c>
      <c r="B22" s="25">
        <v>2016</v>
      </c>
      <c r="C22" s="29" t="s">
        <v>469</v>
      </c>
      <c r="D22" s="25"/>
      <c r="E22" s="25"/>
      <c r="F22" s="25" t="s">
        <v>403</v>
      </c>
      <c r="G22" s="25" t="s">
        <v>21</v>
      </c>
      <c r="H22" s="30">
        <v>145.9468</v>
      </c>
      <c r="I22" s="32"/>
      <c r="J22" s="31">
        <v>2</v>
      </c>
      <c r="K22" s="25" t="s">
        <v>341</v>
      </c>
      <c r="L22" s="25">
        <v>45721</v>
      </c>
      <c r="M22" s="29"/>
      <c r="N22" s="24" t="e">
        <f>VLOOKUP(L22,#REF!,1,0)</f>
        <v>#REF!</v>
      </c>
    </row>
    <row r="23" spans="1:14" s="24" customFormat="1" ht="30" hidden="1" customHeight="1">
      <c r="A23" s="24">
        <v>45298</v>
      </c>
      <c r="B23" s="25" t="s">
        <v>470</v>
      </c>
      <c r="C23" s="29" t="s">
        <v>471</v>
      </c>
      <c r="D23" s="25"/>
      <c r="E23" s="25"/>
      <c r="F23" s="25" t="s">
        <v>403</v>
      </c>
      <c r="G23" s="25" t="s">
        <v>21</v>
      </c>
      <c r="H23" s="30">
        <v>144.61573333333334</v>
      </c>
      <c r="I23" s="32"/>
      <c r="J23" s="31">
        <v>3</v>
      </c>
      <c r="K23" s="25" t="s">
        <v>17</v>
      </c>
      <c r="L23" s="25">
        <v>45298</v>
      </c>
      <c r="M23" s="29"/>
      <c r="N23" s="24" t="e">
        <f>VLOOKUP(L23,#REF!,1,0)</f>
        <v>#REF!</v>
      </c>
    </row>
    <row r="24" spans="1:14" s="24" customFormat="1" ht="30" hidden="1" customHeight="1">
      <c r="A24" s="24">
        <v>45656</v>
      </c>
      <c r="B24" s="25">
        <v>2020</v>
      </c>
      <c r="C24" s="29" t="s">
        <v>472</v>
      </c>
      <c r="D24" s="25"/>
      <c r="E24" s="25"/>
      <c r="F24" s="25" t="s">
        <v>68</v>
      </c>
      <c r="G24" s="25" t="s">
        <v>21</v>
      </c>
      <c r="H24" s="30">
        <v>97.481999999999985</v>
      </c>
      <c r="I24" s="32"/>
      <c r="J24" s="31">
        <v>6</v>
      </c>
      <c r="K24" s="25" t="s">
        <v>22</v>
      </c>
      <c r="L24" s="25">
        <v>45656</v>
      </c>
      <c r="M24" s="29"/>
      <c r="N24" s="24" t="e">
        <f>VLOOKUP(L24,#REF!,1,0)</f>
        <v>#REF!</v>
      </c>
    </row>
    <row r="25" spans="1:14" s="24" customFormat="1" ht="30" hidden="1" customHeight="1">
      <c r="A25" s="24">
        <v>43708</v>
      </c>
      <c r="B25" s="25">
        <v>2000</v>
      </c>
      <c r="C25" s="29" t="s">
        <v>473</v>
      </c>
      <c r="D25" s="25" t="s">
        <v>13</v>
      </c>
      <c r="E25" s="25" t="s">
        <v>13</v>
      </c>
      <c r="F25" s="25" t="s">
        <v>14</v>
      </c>
      <c r="G25" s="25" t="s">
        <v>21</v>
      </c>
      <c r="H25" s="30">
        <v>83.557937809873792</v>
      </c>
      <c r="I25" s="32" t="e">
        <f>VLOOKUP(L25,#REF!,7,FALSE)*J25</f>
        <v>#REF!</v>
      </c>
      <c r="J25" s="31">
        <v>6</v>
      </c>
      <c r="K25" s="25" t="s">
        <v>22</v>
      </c>
      <c r="L25" s="25">
        <v>43708</v>
      </c>
      <c r="M25" s="29"/>
      <c r="N25" s="24" t="e">
        <f>VLOOKUP(L25,#REF!,1,0)</f>
        <v>#REF!</v>
      </c>
    </row>
    <row r="26" spans="1:14" s="24" customFormat="1" ht="30" hidden="1" customHeight="1">
      <c r="A26" s="24">
        <v>43714</v>
      </c>
      <c r="B26" s="25">
        <v>2004</v>
      </c>
      <c r="C26" s="29" t="s">
        <v>32</v>
      </c>
      <c r="D26" s="25" t="s">
        <v>13</v>
      </c>
      <c r="E26" s="25" t="s">
        <v>13</v>
      </c>
      <c r="F26" s="25" t="s">
        <v>14</v>
      </c>
      <c r="G26" s="25" t="s">
        <v>21</v>
      </c>
      <c r="H26" s="30">
        <v>744.4154703615684</v>
      </c>
      <c r="I26" s="32" t="e">
        <f>VLOOKUP(L26,#REF!,7,FALSE)*J26</f>
        <v>#REF!</v>
      </c>
      <c r="J26" s="31">
        <v>1</v>
      </c>
      <c r="K26" s="25" t="s">
        <v>39</v>
      </c>
      <c r="L26" s="25">
        <v>43714</v>
      </c>
      <c r="M26" s="29"/>
      <c r="N26" s="24" t="e">
        <f>VLOOKUP(L26,#REF!,1,0)</f>
        <v>#REF!</v>
      </c>
    </row>
    <row r="27" spans="1:14" s="24" customFormat="1" ht="30" hidden="1" customHeight="1">
      <c r="A27" s="24">
        <v>74629</v>
      </c>
      <c r="B27" s="25">
        <v>2010</v>
      </c>
      <c r="C27" s="29" t="s">
        <v>474</v>
      </c>
      <c r="D27" s="25" t="s">
        <v>13</v>
      </c>
      <c r="E27" s="25" t="s">
        <v>13</v>
      </c>
      <c r="F27" s="25" t="s">
        <v>14</v>
      </c>
      <c r="G27" s="25" t="s">
        <v>21</v>
      </c>
      <c r="H27" s="30">
        <v>78.126400000000004</v>
      </c>
      <c r="I27" s="32" t="e">
        <f>VLOOKUP(L27,#REF!,7,FALSE)*J27</f>
        <v>#REF!</v>
      </c>
      <c r="J27" s="31">
        <v>6</v>
      </c>
      <c r="K27" s="25" t="s">
        <v>22</v>
      </c>
      <c r="L27" s="25">
        <v>74629</v>
      </c>
      <c r="M27" s="29"/>
      <c r="N27" s="24" t="e">
        <f>VLOOKUP(L27,#REF!,1,0)</f>
        <v>#REF!</v>
      </c>
    </row>
    <row r="28" spans="1:14" s="24" customFormat="1" ht="30" hidden="1" customHeight="1">
      <c r="A28" s="24">
        <v>4299720</v>
      </c>
      <c r="B28" s="25">
        <v>2020</v>
      </c>
      <c r="C28" s="29" t="s">
        <v>63</v>
      </c>
      <c r="D28" s="25" t="s">
        <v>62</v>
      </c>
      <c r="E28" s="25" t="s">
        <v>62</v>
      </c>
      <c r="F28" s="25" t="s">
        <v>62</v>
      </c>
      <c r="G28" s="25" t="s">
        <v>21</v>
      </c>
      <c r="H28" s="30">
        <v>31.281200000000002</v>
      </c>
      <c r="I28" s="32" t="e">
        <f>VLOOKUP(L28,#REF!,7,FALSE)*J28</f>
        <v>#REF!</v>
      </c>
      <c r="J28" s="31">
        <v>6</v>
      </c>
      <c r="K28" s="25" t="s">
        <v>22</v>
      </c>
      <c r="L28" s="25">
        <v>4299720</v>
      </c>
      <c r="M28" s="29"/>
      <c r="N28" s="24" t="e">
        <f>VLOOKUP(L28,#REF!,1,0)</f>
        <v>#REF!</v>
      </c>
    </row>
    <row r="29" spans="1:14" s="24" customFormat="1" ht="30" hidden="1" customHeight="1">
      <c r="A29" s="24">
        <v>43731</v>
      </c>
      <c r="B29" s="25">
        <v>2008</v>
      </c>
      <c r="C29" s="29" t="s">
        <v>475</v>
      </c>
      <c r="D29" s="25" t="s">
        <v>248</v>
      </c>
      <c r="E29" s="25" t="s">
        <v>87</v>
      </c>
      <c r="F29" s="25" t="s">
        <v>88</v>
      </c>
      <c r="G29" s="25" t="s">
        <v>21</v>
      </c>
      <c r="H29" s="30">
        <v>90.540890053571459</v>
      </c>
      <c r="I29" s="32" t="e">
        <f>VLOOKUP(L29,#REF!,7,FALSE)*J29</f>
        <v>#REF!</v>
      </c>
      <c r="J29" s="31">
        <v>6</v>
      </c>
      <c r="K29" s="25" t="s">
        <v>22</v>
      </c>
      <c r="L29" s="25">
        <v>43731</v>
      </c>
      <c r="M29" s="29" t="s">
        <v>90</v>
      </c>
      <c r="N29" s="24" t="e">
        <f>VLOOKUP(L29,#REF!,1,0)</f>
        <v>#REF!</v>
      </c>
    </row>
    <row r="30" spans="1:14" s="24" customFormat="1" ht="30" hidden="1" customHeight="1">
      <c r="A30" s="24">
        <v>73988</v>
      </c>
      <c r="B30" s="25">
        <v>2012</v>
      </c>
      <c r="C30" s="29" t="s">
        <v>185</v>
      </c>
      <c r="D30" s="25" t="s">
        <v>186</v>
      </c>
      <c r="E30" s="25" t="s">
        <v>87</v>
      </c>
      <c r="F30" s="25" t="s">
        <v>88</v>
      </c>
      <c r="G30" s="25" t="s">
        <v>21</v>
      </c>
      <c r="H30" s="30">
        <v>15.59</v>
      </c>
      <c r="I30" s="32" t="e">
        <f>VLOOKUP(L30,#REF!,7,FALSE)*J30</f>
        <v>#REF!</v>
      </c>
      <c r="J30" s="31">
        <v>12</v>
      </c>
      <c r="K30" s="25" t="s">
        <v>96</v>
      </c>
      <c r="L30" s="25">
        <v>73988</v>
      </c>
      <c r="M30" s="29" t="s">
        <v>90</v>
      </c>
      <c r="N30" s="24" t="e">
        <f>VLOOKUP(L30,#REF!,1,0)</f>
        <v>#REF!</v>
      </c>
    </row>
    <row r="31" spans="1:14" s="24" customFormat="1" ht="30" hidden="1" customHeight="1">
      <c r="A31" s="24">
        <v>72998</v>
      </c>
      <c r="B31" s="25">
        <v>2017</v>
      </c>
      <c r="C31" s="29" t="s">
        <v>50</v>
      </c>
      <c r="D31" s="25" t="s">
        <v>49</v>
      </c>
      <c r="E31" s="25" t="s">
        <v>46</v>
      </c>
      <c r="F31" s="25" t="s">
        <v>47</v>
      </c>
      <c r="G31" s="25" t="s">
        <v>21</v>
      </c>
      <c r="H31" s="30">
        <v>54.93</v>
      </c>
      <c r="I31" s="32">
        <v>0</v>
      </c>
      <c r="J31" s="31">
        <v>6</v>
      </c>
      <c r="K31" s="25" t="s">
        <v>22</v>
      </c>
      <c r="L31" s="25">
        <v>72998</v>
      </c>
      <c r="M31" s="29"/>
      <c r="N31" s="24" t="e">
        <f>VLOOKUP(L31,#REF!,1,0)</f>
        <v>#REF!</v>
      </c>
    </row>
    <row r="32" spans="1:14" s="24" customFormat="1" ht="30" hidden="1" customHeight="1">
      <c r="A32" s="24">
        <v>45352</v>
      </c>
      <c r="B32" s="25">
        <v>2009</v>
      </c>
      <c r="C32" s="29" t="s">
        <v>476</v>
      </c>
      <c r="D32" s="25" t="s">
        <v>104</v>
      </c>
      <c r="E32" s="25" t="s">
        <v>87</v>
      </c>
      <c r="F32" s="25" t="s">
        <v>88</v>
      </c>
      <c r="G32" s="25" t="s">
        <v>21</v>
      </c>
      <c r="H32" s="30">
        <v>219</v>
      </c>
      <c r="I32" s="32">
        <v>0</v>
      </c>
      <c r="J32" s="31">
        <v>6</v>
      </c>
      <c r="K32" s="25" t="s">
        <v>22</v>
      </c>
      <c r="L32" s="25">
        <v>45352</v>
      </c>
      <c r="M32" s="29" t="s">
        <v>90</v>
      </c>
      <c r="N32" s="24" t="e">
        <f>VLOOKUP(L32,#REF!,1,0)</f>
        <v>#REF!</v>
      </c>
    </row>
    <row r="33" spans="1:14" s="24" customFormat="1" ht="30" hidden="1" customHeight="1">
      <c r="A33" s="24">
        <v>44586</v>
      </c>
      <c r="B33" s="25">
        <v>2020</v>
      </c>
      <c r="C33" s="29" t="s">
        <v>477</v>
      </c>
      <c r="D33" s="25" t="s">
        <v>13</v>
      </c>
      <c r="E33" s="25" t="s">
        <v>13</v>
      </c>
      <c r="F33" s="25" t="s">
        <v>14</v>
      </c>
      <c r="G33" s="25" t="s">
        <v>21</v>
      </c>
      <c r="H33" s="30">
        <v>161.65213333333335</v>
      </c>
      <c r="I33" s="32" t="e">
        <v>#N/A</v>
      </c>
      <c r="J33" s="31">
        <v>1</v>
      </c>
      <c r="K33" s="25" t="s">
        <v>16</v>
      </c>
      <c r="L33" s="25">
        <v>44586</v>
      </c>
      <c r="M33" s="29"/>
      <c r="N33" s="24" t="e">
        <f>VLOOKUP(L33,#REF!,1,0)</f>
        <v>#REF!</v>
      </c>
    </row>
    <row r="34" spans="1:14" s="24" customFormat="1" ht="30" hidden="1" customHeight="1">
      <c r="A34" s="24">
        <v>44587</v>
      </c>
      <c r="B34" s="25">
        <v>2020</v>
      </c>
      <c r="C34" s="29" t="s">
        <v>36</v>
      </c>
      <c r="D34" s="25" t="s">
        <v>478</v>
      </c>
      <c r="E34" s="25" t="s">
        <v>13</v>
      </c>
      <c r="F34" s="25" t="s">
        <v>14</v>
      </c>
      <c r="G34" s="25" t="s">
        <v>21</v>
      </c>
      <c r="H34" s="30">
        <v>647.57680000000005</v>
      </c>
      <c r="I34" s="32" t="e">
        <f>VLOOKUP(L34,#REF!,7,FALSE)*J34</f>
        <v>#REF!</v>
      </c>
      <c r="J34" s="31">
        <v>1</v>
      </c>
      <c r="K34" s="25" t="s">
        <v>39</v>
      </c>
      <c r="L34" s="25">
        <v>44587</v>
      </c>
      <c r="M34" s="29"/>
      <c r="N34" s="24" t="e">
        <f>VLOOKUP(L34,#REF!,1,0)</f>
        <v>#REF!</v>
      </c>
    </row>
    <row r="35" spans="1:14" s="24" customFormat="1" ht="30" hidden="1" customHeight="1">
      <c r="A35" s="24">
        <v>44583</v>
      </c>
      <c r="B35" s="25">
        <v>2021</v>
      </c>
      <c r="C35" s="29" t="s">
        <v>479</v>
      </c>
      <c r="D35" s="25" t="s">
        <v>13</v>
      </c>
      <c r="E35" s="25" t="s">
        <v>13</v>
      </c>
      <c r="F35" s="25" t="s">
        <v>14</v>
      </c>
      <c r="G35" s="25" t="s">
        <v>21</v>
      </c>
      <c r="H35" s="30">
        <v>94.985466666666682</v>
      </c>
      <c r="I35" s="32" t="e">
        <v>#N/A</v>
      </c>
      <c r="J35" s="31">
        <v>1</v>
      </c>
      <c r="K35" s="25" t="s">
        <v>16</v>
      </c>
      <c r="L35" s="25">
        <v>44583</v>
      </c>
      <c r="M35" s="29"/>
      <c r="N35" s="24" t="e">
        <f>VLOOKUP(L35,#REF!,1,0)</f>
        <v>#REF!</v>
      </c>
    </row>
    <row r="36" spans="1:14" s="24" customFormat="1" ht="30" hidden="1" customHeight="1">
      <c r="A36" s="24">
        <v>43492</v>
      </c>
      <c r="B36" s="25">
        <v>2018</v>
      </c>
      <c r="C36" s="29" t="s">
        <v>43</v>
      </c>
      <c r="D36" s="25" t="s">
        <v>13</v>
      </c>
      <c r="E36" s="25" t="s">
        <v>13</v>
      </c>
      <c r="F36" s="25" t="s">
        <v>14</v>
      </c>
      <c r="G36" s="25" t="s">
        <v>21</v>
      </c>
      <c r="H36" s="30">
        <v>82.525866666666673</v>
      </c>
      <c r="I36" s="32" t="e">
        <v>#N/A</v>
      </c>
      <c r="J36" s="31">
        <v>1</v>
      </c>
      <c r="K36" s="25" t="s">
        <v>16</v>
      </c>
      <c r="L36" s="25">
        <v>43492</v>
      </c>
      <c r="M36" s="29"/>
      <c r="N36" s="24" t="e">
        <f>VLOOKUP(L36,#REF!,1,0)</f>
        <v>#REF!</v>
      </c>
    </row>
    <row r="37" spans="1:14" s="24" customFormat="1" ht="30" hidden="1" customHeight="1">
      <c r="A37" s="24">
        <v>43713</v>
      </c>
      <c r="B37" s="25">
        <v>2004</v>
      </c>
      <c r="C37" s="29" t="s">
        <v>32</v>
      </c>
      <c r="D37" s="25" t="s">
        <v>13</v>
      </c>
      <c r="E37" s="25" t="s">
        <v>13</v>
      </c>
      <c r="F37" s="25" t="s">
        <v>14</v>
      </c>
      <c r="G37" s="25" t="s">
        <v>21</v>
      </c>
      <c r="H37" s="30">
        <v>372.20773555493867</v>
      </c>
      <c r="I37" s="32" t="e">
        <v>#N/A</v>
      </c>
      <c r="J37" s="31">
        <v>1</v>
      </c>
      <c r="K37" s="25" t="s">
        <v>35</v>
      </c>
      <c r="L37" s="25">
        <v>43713</v>
      </c>
      <c r="M37" s="29"/>
      <c r="N37" s="24" t="e">
        <f>VLOOKUP(L37,#REF!,1,0)</f>
        <v>#REF!</v>
      </c>
    </row>
    <row r="38" spans="1:14" s="24" customFormat="1" ht="30" hidden="1" customHeight="1">
      <c r="A38" s="24">
        <v>45373</v>
      </c>
      <c r="B38" s="25">
        <v>2014</v>
      </c>
      <c r="C38" s="29" t="s">
        <v>51</v>
      </c>
      <c r="D38" s="25" t="s">
        <v>52</v>
      </c>
      <c r="E38" s="25" t="s">
        <v>53</v>
      </c>
      <c r="F38" s="25" t="s">
        <v>47</v>
      </c>
      <c r="G38" s="25" t="s">
        <v>21</v>
      </c>
      <c r="H38" s="30">
        <v>14.387200000000002</v>
      </c>
      <c r="I38" s="32" t="e">
        <v>#N/A</v>
      </c>
      <c r="J38" s="31">
        <v>6</v>
      </c>
      <c r="K38" s="25" t="s">
        <v>22</v>
      </c>
      <c r="L38" s="25">
        <v>45373</v>
      </c>
      <c r="M38" s="29"/>
      <c r="N38" s="24" t="e">
        <f>VLOOKUP(L38,#REF!,1,0)</f>
        <v>#REF!</v>
      </c>
    </row>
    <row r="39" spans="1:14" s="24" customFormat="1" ht="30" hidden="1" customHeight="1">
      <c r="A39" s="24">
        <v>45368</v>
      </c>
      <c r="B39" s="25">
        <v>2019</v>
      </c>
      <c r="C39" s="29" t="s">
        <v>54</v>
      </c>
      <c r="D39" s="25" t="s">
        <v>52</v>
      </c>
      <c r="E39" s="25" t="s">
        <v>53</v>
      </c>
      <c r="F39" s="25" t="s">
        <v>47</v>
      </c>
      <c r="G39" s="25" t="s">
        <v>21</v>
      </c>
      <c r="H39" s="30">
        <v>37.431866666666672</v>
      </c>
      <c r="I39" s="32" t="e">
        <v>#N/A</v>
      </c>
      <c r="J39" s="31">
        <v>6</v>
      </c>
      <c r="K39" s="25" t="s">
        <v>22</v>
      </c>
      <c r="L39" s="25">
        <v>45368</v>
      </c>
      <c r="M39" s="29"/>
      <c r="N39" s="24" t="e">
        <f>VLOOKUP(L39,#REF!,1,0)</f>
        <v>#REF!</v>
      </c>
    </row>
    <row r="40" spans="1:14" s="24" customFormat="1" ht="30" hidden="1" customHeight="1">
      <c r="A40" s="24">
        <v>43222</v>
      </c>
      <c r="B40" s="25">
        <v>2019</v>
      </c>
      <c r="C40" s="29" t="s">
        <v>44</v>
      </c>
      <c r="D40" s="25" t="s">
        <v>45</v>
      </c>
      <c r="E40" s="25" t="s">
        <v>46</v>
      </c>
      <c r="F40" s="25" t="s">
        <v>47</v>
      </c>
      <c r="G40" s="25" t="s">
        <v>15</v>
      </c>
      <c r="H40" s="30">
        <v>40.32</v>
      </c>
      <c r="I40" s="32" t="e">
        <v>#N/A</v>
      </c>
      <c r="J40" s="31">
        <v>6</v>
      </c>
      <c r="K40" s="25" t="s">
        <v>22</v>
      </c>
      <c r="L40" s="25">
        <v>43222</v>
      </c>
      <c r="M40" s="29"/>
      <c r="N40" s="24" t="e">
        <f>VLOOKUP(L40,#REF!,1,0)</f>
        <v>#REF!</v>
      </c>
    </row>
    <row r="41" spans="1:14" s="24" customFormat="1" ht="30" hidden="1" customHeight="1">
      <c r="A41" s="24">
        <v>43792</v>
      </c>
      <c r="B41" s="25">
        <v>2021</v>
      </c>
      <c r="C41" s="29" t="s">
        <v>58</v>
      </c>
      <c r="D41" s="25" t="s">
        <v>55</v>
      </c>
      <c r="E41" s="25" t="s">
        <v>56</v>
      </c>
      <c r="F41" s="25" t="s">
        <v>57</v>
      </c>
      <c r="G41" s="25" t="s">
        <v>15</v>
      </c>
      <c r="H41" s="30">
        <v>24.45</v>
      </c>
      <c r="I41" s="32" t="e">
        <v>#N/A</v>
      </c>
      <c r="J41" s="31">
        <v>6</v>
      </c>
      <c r="K41" s="25" t="s">
        <v>22</v>
      </c>
      <c r="L41" s="25">
        <v>43792</v>
      </c>
      <c r="M41" s="29"/>
      <c r="N41" s="24" t="e">
        <f>VLOOKUP(L41,#REF!,1,0)</f>
        <v>#REF!</v>
      </c>
    </row>
    <row r="42" spans="1:14" s="24" customFormat="1" ht="30" hidden="1" customHeight="1">
      <c r="A42" s="24">
        <v>43793</v>
      </c>
      <c r="B42" s="25">
        <v>2021</v>
      </c>
      <c r="C42" s="29" t="s">
        <v>480</v>
      </c>
      <c r="D42" s="25" t="s">
        <v>55</v>
      </c>
      <c r="E42" s="25" t="s">
        <v>56</v>
      </c>
      <c r="F42" s="25" t="s">
        <v>57</v>
      </c>
      <c r="G42" s="25" t="s">
        <v>15</v>
      </c>
      <c r="H42" s="30">
        <v>17.646800000000002</v>
      </c>
      <c r="I42" s="32" t="e">
        <v>#N/A</v>
      </c>
      <c r="J42" s="31">
        <v>6</v>
      </c>
      <c r="K42" s="25" t="s">
        <v>22</v>
      </c>
      <c r="L42" s="25">
        <v>43793</v>
      </c>
      <c r="M42" s="29"/>
      <c r="N42" s="24" t="e">
        <f>VLOOKUP(L42,#REF!,1,0)</f>
        <v>#REF!</v>
      </c>
    </row>
    <row r="43" spans="1:14" s="24" customFormat="1" ht="30" hidden="1" customHeight="1">
      <c r="A43" s="24">
        <v>43794</v>
      </c>
      <c r="B43" s="25">
        <v>2021</v>
      </c>
      <c r="C43" s="29" t="s">
        <v>481</v>
      </c>
      <c r="D43" s="25" t="s">
        <v>55</v>
      </c>
      <c r="E43" s="25" t="s">
        <v>56</v>
      </c>
      <c r="F43" s="25" t="s">
        <v>57</v>
      </c>
      <c r="G43" s="25" t="s">
        <v>15</v>
      </c>
      <c r="H43" s="30">
        <v>17.646800000000002</v>
      </c>
      <c r="I43" s="32" t="e">
        <v>#N/A</v>
      </c>
      <c r="J43" s="31">
        <v>6</v>
      </c>
      <c r="K43" s="25" t="s">
        <v>22</v>
      </c>
      <c r="L43" s="25">
        <v>43794</v>
      </c>
      <c r="M43" s="29"/>
      <c r="N43" s="24" t="e">
        <f>VLOOKUP(L43,#REF!,1,0)</f>
        <v>#REF!</v>
      </c>
    </row>
    <row r="44" spans="1:14" s="24" customFormat="1" ht="30" hidden="1" customHeight="1">
      <c r="A44" s="24">
        <v>44476</v>
      </c>
      <c r="B44" s="25">
        <v>2006</v>
      </c>
      <c r="C44" s="29" t="s">
        <v>201</v>
      </c>
      <c r="D44" s="25" t="s">
        <v>188</v>
      </c>
      <c r="E44" s="25" t="s">
        <v>87</v>
      </c>
      <c r="F44" s="25" t="s">
        <v>88</v>
      </c>
      <c r="G44" s="25" t="s">
        <v>21</v>
      </c>
      <c r="H44" s="30">
        <v>131.08908582311517</v>
      </c>
      <c r="I44" s="32" t="e">
        <v>#N/A</v>
      </c>
      <c r="J44" s="31">
        <v>1</v>
      </c>
      <c r="K44" s="25" t="s">
        <v>16</v>
      </c>
      <c r="L44" s="25">
        <v>44476</v>
      </c>
      <c r="M44" s="29" t="s">
        <v>90</v>
      </c>
      <c r="N44" s="24" t="e">
        <f>VLOOKUP(L44,#REF!,1,0)</f>
        <v>#REF!</v>
      </c>
    </row>
    <row r="45" spans="1:14" s="24" customFormat="1" ht="30" hidden="1" customHeight="1">
      <c r="A45" s="24">
        <v>45657</v>
      </c>
      <c r="B45" s="25">
        <v>2010</v>
      </c>
      <c r="C45" s="29" t="s">
        <v>208</v>
      </c>
      <c r="D45" s="25" t="s">
        <v>188</v>
      </c>
      <c r="E45" s="25" t="s">
        <v>87</v>
      </c>
      <c r="F45" s="25" t="s">
        <v>88</v>
      </c>
      <c r="G45" s="25" t="s">
        <v>21</v>
      </c>
      <c r="H45" s="30">
        <v>287</v>
      </c>
      <c r="I45" s="32" t="e">
        <v>#N/A</v>
      </c>
      <c r="J45" s="31">
        <v>6</v>
      </c>
      <c r="K45" s="25" t="s">
        <v>22</v>
      </c>
      <c r="L45" s="25">
        <v>45657</v>
      </c>
      <c r="M45" s="29" t="s">
        <v>90</v>
      </c>
      <c r="N45" s="24" t="e">
        <f>VLOOKUP(L45,#REF!,1,0)</f>
        <v>#REF!</v>
      </c>
    </row>
    <row r="46" spans="1:14" s="24" customFormat="1" ht="30" hidden="1" customHeight="1">
      <c r="A46" s="24">
        <v>45665</v>
      </c>
      <c r="B46" s="25">
        <v>2010</v>
      </c>
      <c r="C46" s="29" t="s">
        <v>212</v>
      </c>
      <c r="D46" s="25" t="s">
        <v>188</v>
      </c>
      <c r="E46" s="25" t="s">
        <v>87</v>
      </c>
      <c r="F46" s="25" t="s">
        <v>88</v>
      </c>
      <c r="G46" s="25" t="s">
        <v>21</v>
      </c>
      <c r="H46" s="30">
        <v>638</v>
      </c>
      <c r="I46" s="32" t="e">
        <v>#N/A</v>
      </c>
      <c r="J46" s="31">
        <v>3</v>
      </c>
      <c r="K46" s="25" t="s">
        <v>164</v>
      </c>
      <c r="L46" s="25">
        <v>45665</v>
      </c>
      <c r="M46" s="29" t="s">
        <v>90</v>
      </c>
      <c r="N46" s="24" t="e">
        <f>VLOOKUP(L46,#REF!,1,0)</f>
        <v>#REF!</v>
      </c>
    </row>
    <row r="47" spans="1:14" s="24" customFormat="1" ht="30" hidden="1" customHeight="1">
      <c r="A47" s="24">
        <v>43269</v>
      </c>
      <c r="B47" s="25">
        <v>2005</v>
      </c>
      <c r="C47" s="29" t="s">
        <v>211</v>
      </c>
      <c r="D47" s="25" t="s">
        <v>188</v>
      </c>
      <c r="E47" s="25" t="s">
        <v>87</v>
      </c>
      <c r="F47" s="25" t="s">
        <v>88</v>
      </c>
      <c r="G47" s="25" t="s">
        <v>21</v>
      </c>
      <c r="H47" s="30">
        <v>590.98</v>
      </c>
      <c r="I47" s="32" t="e">
        <v>#N/A</v>
      </c>
      <c r="J47" s="31">
        <v>3</v>
      </c>
      <c r="K47" s="25" t="s">
        <v>164</v>
      </c>
      <c r="L47" s="25">
        <v>43269</v>
      </c>
      <c r="M47" s="29" t="s">
        <v>90</v>
      </c>
      <c r="N47" s="24" t="e">
        <f>VLOOKUP(L47,#REF!,1,0)</f>
        <v>#REF!</v>
      </c>
    </row>
    <row r="48" spans="1:14" s="24" customFormat="1" ht="30" hidden="1" customHeight="1">
      <c r="A48" s="24">
        <v>75297</v>
      </c>
      <c r="B48" s="25">
        <v>2017</v>
      </c>
      <c r="C48" s="29" t="s">
        <v>255</v>
      </c>
      <c r="D48" s="25" t="s">
        <v>256</v>
      </c>
      <c r="E48" s="25" t="s">
        <v>109</v>
      </c>
      <c r="F48" s="25" t="s">
        <v>88</v>
      </c>
      <c r="G48" s="25" t="s">
        <v>21</v>
      </c>
      <c r="H48" s="30">
        <v>37.01786666666667</v>
      </c>
      <c r="I48" s="32" t="e">
        <v>#N/A</v>
      </c>
      <c r="J48" s="31">
        <v>6</v>
      </c>
      <c r="K48" s="25" t="s">
        <v>22</v>
      </c>
      <c r="L48" s="25">
        <v>75297</v>
      </c>
      <c r="M48" s="29"/>
      <c r="N48" s="24" t="e">
        <f>VLOOKUP(L48,#REF!,1,0)</f>
        <v>#REF!</v>
      </c>
    </row>
    <row r="49" spans="1:14" s="24" customFormat="1" ht="30" hidden="1" customHeight="1">
      <c r="A49" s="24">
        <v>45928</v>
      </c>
      <c r="B49" s="25">
        <v>2016</v>
      </c>
      <c r="C49" s="29" t="s">
        <v>129</v>
      </c>
      <c r="D49" s="25" t="s">
        <v>130</v>
      </c>
      <c r="E49" s="25" t="s">
        <v>130</v>
      </c>
      <c r="F49" s="25" t="s">
        <v>88</v>
      </c>
      <c r="G49" s="25" t="s">
        <v>15</v>
      </c>
      <c r="H49" s="30">
        <v>64.77</v>
      </c>
      <c r="I49" s="32" t="e">
        <v>#N/A</v>
      </c>
      <c r="J49" s="31">
        <v>6</v>
      </c>
      <c r="K49" s="25" t="s">
        <v>22</v>
      </c>
      <c r="L49" s="25">
        <v>45928</v>
      </c>
      <c r="M49" s="29"/>
      <c r="N49" s="24" t="e">
        <f>VLOOKUP(L49,#REF!,1,0)</f>
        <v>#REF!</v>
      </c>
    </row>
    <row r="50" spans="1:14" s="24" customFormat="1" ht="30" hidden="1" customHeight="1">
      <c r="A50" s="24">
        <v>44402</v>
      </c>
      <c r="B50" s="25">
        <v>2001</v>
      </c>
      <c r="C50" s="29" t="s">
        <v>203</v>
      </c>
      <c r="D50" s="25" t="s">
        <v>188</v>
      </c>
      <c r="E50" s="25" t="s">
        <v>87</v>
      </c>
      <c r="F50" s="25" t="s">
        <v>88</v>
      </c>
      <c r="G50" s="25" t="s">
        <v>21</v>
      </c>
      <c r="H50" s="30">
        <v>135.98053810068035</v>
      </c>
      <c r="I50" s="32" t="e">
        <v>#N/A</v>
      </c>
      <c r="J50" s="31">
        <v>1</v>
      </c>
      <c r="K50" s="25" t="s">
        <v>16</v>
      </c>
      <c r="L50" s="25">
        <v>44402</v>
      </c>
      <c r="M50" s="29" t="s">
        <v>90</v>
      </c>
      <c r="N50" s="24" t="e">
        <f>VLOOKUP(L50,#REF!,1,0)</f>
        <v>#REF!</v>
      </c>
    </row>
    <row r="51" spans="1:14" s="24" customFormat="1" ht="30" hidden="1" customHeight="1">
      <c r="A51" s="24">
        <v>41927</v>
      </c>
      <c r="B51" s="25">
        <v>2011</v>
      </c>
      <c r="C51" s="29" t="s">
        <v>198</v>
      </c>
      <c r="D51" s="25" t="s">
        <v>188</v>
      </c>
      <c r="E51" s="25" t="s">
        <v>87</v>
      </c>
      <c r="F51" s="25" t="s">
        <v>88</v>
      </c>
      <c r="G51" s="25" t="s">
        <v>21</v>
      </c>
      <c r="H51" s="30">
        <v>94.173245838724171</v>
      </c>
      <c r="I51" s="32" t="e">
        <v>#N/A</v>
      </c>
      <c r="J51" s="31">
        <v>6</v>
      </c>
      <c r="K51" s="25" t="s">
        <v>128</v>
      </c>
      <c r="L51" s="25">
        <v>41927</v>
      </c>
      <c r="M51" s="29" t="s">
        <v>90</v>
      </c>
      <c r="N51" s="24" t="e">
        <f>VLOOKUP(L51,#REF!,1,0)</f>
        <v>#REF!</v>
      </c>
    </row>
    <row r="52" spans="1:14" s="24" customFormat="1" ht="30" hidden="1" customHeight="1">
      <c r="A52" s="24">
        <v>45521</v>
      </c>
      <c r="B52" s="25">
        <v>2016</v>
      </c>
      <c r="C52" s="29" t="s">
        <v>482</v>
      </c>
      <c r="D52" s="25" t="s">
        <v>170</v>
      </c>
      <c r="E52" s="25" t="s">
        <v>87</v>
      </c>
      <c r="F52" s="25" t="s">
        <v>88</v>
      </c>
      <c r="G52" s="25" t="s">
        <v>21</v>
      </c>
      <c r="H52" s="30">
        <v>33</v>
      </c>
      <c r="I52" s="32" t="e">
        <v>#N/A</v>
      </c>
      <c r="J52" s="31">
        <v>6</v>
      </c>
      <c r="K52" s="25" t="s">
        <v>128</v>
      </c>
      <c r="L52" s="25">
        <v>45521</v>
      </c>
      <c r="M52" s="29" t="s">
        <v>90</v>
      </c>
      <c r="N52" s="24" t="e">
        <f>VLOOKUP(L52,#REF!,1,0)</f>
        <v>#REF!</v>
      </c>
    </row>
    <row r="53" spans="1:14" s="24" customFormat="1" ht="30" hidden="1" customHeight="1">
      <c r="A53" s="24">
        <v>44940</v>
      </c>
      <c r="B53" s="25">
        <v>2007</v>
      </c>
      <c r="C53" s="29" t="s">
        <v>196</v>
      </c>
      <c r="D53" s="25" t="s">
        <v>188</v>
      </c>
      <c r="E53" s="25" t="s">
        <v>87</v>
      </c>
      <c r="F53" s="25" t="s">
        <v>88</v>
      </c>
      <c r="G53" s="25" t="s">
        <v>21</v>
      </c>
      <c r="H53" s="30">
        <v>72.209999999999994</v>
      </c>
      <c r="I53" s="32" t="e">
        <v>#N/A</v>
      </c>
      <c r="J53" s="31">
        <v>6</v>
      </c>
      <c r="K53" s="25" t="s">
        <v>22</v>
      </c>
      <c r="L53" s="25">
        <v>44940</v>
      </c>
      <c r="M53" s="29" t="s">
        <v>90</v>
      </c>
      <c r="N53" s="24" t="e">
        <f>VLOOKUP(L53,#REF!,1,0)</f>
        <v>#REF!</v>
      </c>
    </row>
    <row r="54" spans="1:14" s="24" customFormat="1" ht="30" hidden="1" customHeight="1">
      <c r="A54" s="24">
        <v>45688</v>
      </c>
      <c r="B54" s="25">
        <v>2020</v>
      </c>
      <c r="C54" s="29" t="s">
        <v>89</v>
      </c>
      <c r="D54" s="25" t="s">
        <v>87</v>
      </c>
      <c r="E54" s="25" t="s">
        <v>87</v>
      </c>
      <c r="F54" s="25" t="s">
        <v>88</v>
      </c>
      <c r="G54" s="25" t="s">
        <v>15</v>
      </c>
      <c r="H54" s="30">
        <v>20.99</v>
      </c>
      <c r="I54" s="32" t="e">
        <v>#N/A</v>
      </c>
      <c r="J54" s="31">
        <v>6</v>
      </c>
      <c r="K54" s="25" t="s">
        <v>22</v>
      </c>
      <c r="L54" s="25">
        <v>45688</v>
      </c>
      <c r="M54" s="29" t="s">
        <v>90</v>
      </c>
      <c r="N54" s="24" t="e">
        <f>VLOOKUP(L54,#REF!,1,0)</f>
        <v>#REF!</v>
      </c>
    </row>
    <row r="55" spans="1:14" s="24" customFormat="1" ht="30" hidden="1" customHeight="1">
      <c r="A55" s="24">
        <v>45684</v>
      </c>
      <c r="B55" s="25">
        <v>2022</v>
      </c>
      <c r="C55" s="29" t="s">
        <v>93</v>
      </c>
      <c r="D55" s="25" t="s">
        <v>87</v>
      </c>
      <c r="E55" s="25" t="s">
        <v>87</v>
      </c>
      <c r="F55" s="25" t="s">
        <v>88</v>
      </c>
      <c r="G55" s="25" t="s">
        <v>15</v>
      </c>
      <c r="H55" s="30">
        <v>43.65</v>
      </c>
      <c r="I55" s="32" t="e">
        <v>#N/A</v>
      </c>
      <c r="J55" s="31">
        <v>6</v>
      </c>
      <c r="K55" s="25" t="s">
        <v>22</v>
      </c>
      <c r="L55" s="25">
        <v>45684</v>
      </c>
      <c r="M55" s="29" t="s">
        <v>90</v>
      </c>
      <c r="N55" s="24" t="e">
        <f>VLOOKUP(L55,#REF!,1,0)</f>
        <v>#REF!</v>
      </c>
    </row>
    <row r="56" spans="1:14" s="24" customFormat="1" ht="30" hidden="1" customHeight="1">
      <c r="A56" s="24">
        <v>44496</v>
      </c>
      <c r="B56" s="25">
        <v>2014</v>
      </c>
      <c r="C56" s="29" t="s">
        <v>246</v>
      </c>
      <c r="D56" s="25" t="s">
        <v>106</v>
      </c>
      <c r="E56" s="25" t="s">
        <v>87</v>
      </c>
      <c r="F56" s="25" t="s">
        <v>88</v>
      </c>
      <c r="G56" s="25" t="s">
        <v>21</v>
      </c>
      <c r="H56" s="30">
        <v>129</v>
      </c>
      <c r="I56" s="32" t="e">
        <v>#N/A</v>
      </c>
      <c r="J56" s="31">
        <v>6</v>
      </c>
      <c r="K56" s="25" t="s">
        <v>22</v>
      </c>
      <c r="L56" s="25">
        <v>44496</v>
      </c>
      <c r="M56" s="29" t="s">
        <v>90</v>
      </c>
      <c r="N56" s="24" t="e">
        <f>VLOOKUP(L56,#REF!,1,0)</f>
        <v>#REF!</v>
      </c>
    </row>
    <row r="57" spans="1:14" s="24" customFormat="1" ht="30" hidden="1" customHeight="1">
      <c r="A57" s="24">
        <v>44917</v>
      </c>
      <c r="B57" s="25">
        <v>2014</v>
      </c>
      <c r="C57" s="29" t="s">
        <v>194</v>
      </c>
      <c r="D57" s="25" t="s">
        <v>188</v>
      </c>
      <c r="E57" s="25" t="s">
        <v>87</v>
      </c>
      <c r="F57" s="25" t="s">
        <v>88</v>
      </c>
      <c r="G57" s="25" t="s">
        <v>21</v>
      </c>
      <c r="H57" s="30">
        <v>50.54</v>
      </c>
      <c r="I57" s="32" t="e">
        <v>#N/A</v>
      </c>
      <c r="J57" s="31">
        <v>6</v>
      </c>
      <c r="K57" s="25" t="s">
        <v>22</v>
      </c>
      <c r="L57" s="25">
        <v>44917</v>
      </c>
      <c r="M57" s="29" t="s">
        <v>90</v>
      </c>
      <c r="N57" s="24" t="e">
        <f>VLOOKUP(L57,#REF!,1,0)</f>
        <v>#REF!</v>
      </c>
    </row>
    <row r="58" spans="1:14" s="24" customFormat="1" ht="30" hidden="1" customHeight="1">
      <c r="A58" s="24">
        <v>45449</v>
      </c>
      <c r="B58" s="25">
        <v>2016</v>
      </c>
      <c r="C58" s="29" t="s">
        <v>195</v>
      </c>
      <c r="D58" s="25" t="s">
        <v>188</v>
      </c>
      <c r="E58" s="25" t="s">
        <v>87</v>
      </c>
      <c r="F58" s="25" t="s">
        <v>88</v>
      </c>
      <c r="G58" s="25" t="s">
        <v>21</v>
      </c>
      <c r="H58" s="30">
        <v>55</v>
      </c>
      <c r="I58" s="32" t="e">
        <v>#N/A</v>
      </c>
      <c r="J58" s="31">
        <v>6</v>
      </c>
      <c r="K58" s="25" t="s">
        <v>22</v>
      </c>
      <c r="L58" s="25">
        <v>45449</v>
      </c>
      <c r="M58" s="29" t="s">
        <v>90</v>
      </c>
      <c r="N58" s="24" t="e">
        <f>VLOOKUP(L58,#REF!,1,0)</f>
        <v>#REF!</v>
      </c>
    </row>
    <row r="59" spans="1:14" s="24" customFormat="1" ht="30" hidden="1" customHeight="1">
      <c r="A59" s="24">
        <v>45522</v>
      </c>
      <c r="B59" s="25">
        <v>2007</v>
      </c>
      <c r="C59" s="29" t="s">
        <v>483</v>
      </c>
      <c r="D59" s="25" t="s">
        <v>484</v>
      </c>
      <c r="E59" s="25" t="s">
        <v>87</v>
      </c>
      <c r="F59" s="25" t="s">
        <v>88</v>
      </c>
      <c r="G59" s="25" t="s">
        <v>21</v>
      </c>
      <c r="H59" s="30">
        <v>155</v>
      </c>
      <c r="I59" s="32" t="e">
        <v>#N/A</v>
      </c>
      <c r="J59" s="31">
        <v>3</v>
      </c>
      <c r="K59" s="25" t="s">
        <v>164</v>
      </c>
      <c r="L59" s="25">
        <v>45522</v>
      </c>
      <c r="M59" s="29" t="s">
        <v>90</v>
      </c>
      <c r="N59" s="24" t="e">
        <f>VLOOKUP(L59,#REF!,1,0)</f>
        <v>#REF!</v>
      </c>
    </row>
    <row r="60" spans="1:14" s="24" customFormat="1" ht="30" hidden="1" customHeight="1">
      <c r="A60" s="24">
        <v>45658</v>
      </c>
      <c r="B60" s="25">
        <v>2015</v>
      </c>
      <c r="C60" s="29" t="s">
        <v>103</v>
      </c>
      <c r="D60" s="25" t="s">
        <v>104</v>
      </c>
      <c r="E60" s="25" t="s">
        <v>87</v>
      </c>
      <c r="F60" s="25" t="s">
        <v>88</v>
      </c>
      <c r="G60" s="25" t="s">
        <v>15</v>
      </c>
      <c r="H60" s="30">
        <v>190</v>
      </c>
      <c r="I60" s="32" t="e">
        <v>#N/A</v>
      </c>
      <c r="J60" s="31">
        <v>6</v>
      </c>
      <c r="K60" s="25" t="s">
        <v>22</v>
      </c>
      <c r="L60" s="25">
        <v>45658</v>
      </c>
      <c r="M60" s="29" t="s">
        <v>90</v>
      </c>
      <c r="N60" s="24" t="e">
        <f>VLOOKUP(L60,#REF!,1,0)</f>
        <v>#REF!</v>
      </c>
    </row>
    <row r="61" spans="1:14" s="24" customFormat="1" ht="30" hidden="1" customHeight="1">
      <c r="A61" s="24">
        <v>45660</v>
      </c>
      <c r="B61" s="25">
        <v>1998</v>
      </c>
      <c r="C61" s="29" t="s">
        <v>213</v>
      </c>
      <c r="D61" s="25" t="s">
        <v>188</v>
      </c>
      <c r="E61" s="25" t="s">
        <v>87</v>
      </c>
      <c r="F61" s="25" t="s">
        <v>88</v>
      </c>
      <c r="G61" s="25" t="s">
        <v>21</v>
      </c>
      <c r="H61" s="30">
        <v>783</v>
      </c>
      <c r="I61" s="32" t="e">
        <v>#N/A</v>
      </c>
      <c r="J61" s="31">
        <v>6</v>
      </c>
      <c r="K61" s="25" t="s">
        <v>22</v>
      </c>
      <c r="L61" s="25">
        <v>45660</v>
      </c>
      <c r="M61" s="29" t="s">
        <v>90</v>
      </c>
      <c r="N61" s="24" t="e">
        <f>VLOOKUP(L61,#REF!,1,0)</f>
        <v>#REF!</v>
      </c>
    </row>
    <row r="62" spans="1:14" s="24" customFormat="1" ht="30" hidden="1" customHeight="1">
      <c r="A62" s="24">
        <v>45638</v>
      </c>
      <c r="B62" s="25">
        <v>2002</v>
      </c>
      <c r="C62" s="29" t="s">
        <v>214</v>
      </c>
      <c r="D62" s="25" t="s">
        <v>188</v>
      </c>
      <c r="E62" s="25" t="s">
        <v>87</v>
      </c>
      <c r="F62" s="25" t="s">
        <v>88</v>
      </c>
      <c r="G62" s="25" t="s">
        <v>21</v>
      </c>
      <c r="H62" s="30">
        <v>1130.99</v>
      </c>
      <c r="I62" s="32" t="e">
        <v>#N/A</v>
      </c>
      <c r="J62" s="31">
        <v>3</v>
      </c>
      <c r="K62" s="25" t="s">
        <v>164</v>
      </c>
      <c r="L62" s="25">
        <v>45638</v>
      </c>
      <c r="M62" s="29" t="s">
        <v>90</v>
      </c>
      <c r="N62" s="24" t="e">
        <f>VLOOKUP(L62,#REF!,1,0)</f>
        <v>#REF!</v>
      </c>
    </row>
    <row r="63" spans="1:14" s="24" customFormat="1" ht="30" hidden="1" customHeight="1">
      <c r="A63" s="24">
        <v>43274</v>
      </c>
      <c r="B63" s="25">
        <v>2012</v>
      </c>
      <c r="C63" s="29" t="s">
        <v>228</v>
      </c>
      <c r="D63" s="25" t="s">
        <v>485</v>
      </c>
      <c r="E63" s="25" t="s">
        <v>87</v>
      </c>
      <c r="F63" s="25" t="s">
        <v>88</v>
      </c>
      <c r="G63" s="25" t="s">
        <v>21</v>
      </c>
      <c r="H63" s="30">
        <v>261.04000000000002</v>
      </c>
      <c r="I63" s="32" t="e">
        <v>#N/A</v>
      </c>
      <c r="J63" s="31">
        <v>3</v>
      </c>
      <c r="K63" s="25" t="s">
        <v>164</v>
      </c>
      <c r="L63" s="25">
        <v>43274</v>
      </c>
      <c r="M63" s="29" t="s">
        <v>90</v>
      </c>
      <c r="N63" s="24" t="e">
        <f>VLOOKUP(L63,#REF!,1,0)</f>
        <v>#REF!</v>
      </c>
    </row>
    <row r="64" spans="1:14" s="24" customFormat="1" ht="30" hidden="1" customHeight="1">
      <c r="A64" s="24">
        <v>44999</v>
      </c>
      <c r="B64" s="25">
        <v>2015</v>
      </c>
      <c r="C64" s="29" t="s">
        <v>199</v>
      </c>
      <c r="D64" s="25" t="s">
        <v>188</v>
      </c>
      <c r="E64" s="25" t="s">
        <v>87</v>
      </c>
      <c r="F64" s="25" t="s">
        <v>88</v>
      </c>
      <c r="G64" s="25" t="s">
        <v>21</v>
      </c>
      <c r="H64" s="30">
        <v>98</v>
      </c>
      <c r="I64" s="32">
        <v>0</v>
      </c>
      <c r="J64" s="31">
        <v>6</v>
      </c>
      <c r="K64" s="25" t="s">
        <v>22</v>
      </c>
      <c r="L64" s="25">
        <v>44999</v>
      </c>
      <c r="M64" s="29" t="s">
        <v>90</v>
      </c>
      <c r="N64" s="24" t="e">
        <f>VLOOKUP(L64,#REF!,1,0)</f>
        <v>#REF!</v>
      </c>
    </row>
    <row r="65" spans="1:14" s="24" customFormat="1" ht="30" hidden="1" customHeight="1">
      <c r="A65" s="24">
        <v>76238</v>
      </c>
      <c r="B65" s="25">
        <v>2020</v>
      </c>
      <c r="C65" s="29" t="s">
        <v>167</v>
      </c>
      <c r="D65" s="25" t="s">
        <v>87</v>
      </c>
      <c r="E65" s="25" t="s">
        <v>87</v>
      </c>
      <c r="F65" s="25" t="s">
        <v>88</v>
      </c>
      <c r="G65" s="25" t="s">
        <v>21</v>
      </c>
      <c r="H65" s="30">
        <v>9.8500510684047846</v>
      </c>
      <c r="I65" s="32" t="e">
        <v>#N/A</v>
      </c>
      <c r="J65" s="31">
        <v>6</v>
      </c>
      <c r="K65" s="25" t="s">
        <v>22</v>
      </c>
      <c r="L65" s="25">
        <v>76238</v>
      </c>
      <c r="M65" s="29"/>
      <c r="N65" s="24" t="e">
        <f>VLOOKUP(L65,#REF!,1,0)</f>
        <v>#REF!</v>
      </c>
    </row>
    <row r="66" spans="1:14" s="24" customFormat="1" ht="30" hidden="1" customHeight="1">
      <c r="A66" s="24">
        <v>45686</v>
      </c>
      <c r="B66" s="25">
        <v>2006</v>
      </c>
      <c r="C66" s="29" t="s">
        <v>210</v>
      </c>
      <c r="D66" s="25" t="s">
        <v>188</v>
      </c>
      <c r="E66" s="25" t="s">
        <v>87</v>
      </c>
      <c r="F66" s="25" t="s">
        <v>88</v>
      </c>
      <c r="G66" s="25" t="s">
        <v>21</v>
      </c>
      <c r="H66" s="30">
        <v>525.26</v>
      </c>
      <c r="I66" s="32" t="e">
        <v>#N/A</v>
      </c>
      <c r="J66" s="31">
        <v>6</v>
      </c>
      <c r="K66" s="25" t="s">
        <v>22</v>
      </c>
      <c r="L66" s="25">
        <v>45686</v>
      </c>
      <c r="M66" s="29" t="s">
        <v>90</v>
      </c>
      <c r="N66" s="24" t="e">
        <f>VLOOKUP(L66,#REF!,1,0)</f>
        <v>#REF!</v>
      </c>
    </row>
    <row r="67" spans="1:14" s="24" customFormat="1" ht="30" hidden="1" customHeight="1">
      <c r="A67" s="24">
        <v>45520</v>
      </c>
      <c r="B67" s="25">
        <v>2015</v>
      </c>
      <c r="C67" s="29" t="s">
        <v>202</v>
      </c>
      <c r="D67" s="25" t="s">
        <v>484</v>
      </c>
      <c r="E67" s="25" t="s">
        <v>87</v>
      </c>
      <c r="F67" s="25" t="s">
        <v>88</v>
      </c>
      <c r="G67" s="25" t="s">
        <v>21</v>
      </c>
      <c r="H67" s="30">
        <v>123</v>
      </c>
      <c r="I67" s="32" t="e">
        <v>#N/A</v>
      </c>
      <c r="J67" s="31">
        <v>6</v>
      </c>
      <c r="K67" s="25" t="s">
        <v>22</v>
      </c>
      <c r="L67" s="25">
        <v>45520</v>
      </c>
      <c r="M67" s="29" t="s">
        <v>90</v>
      </c>
      <c r="N67" s="24" t="e">
        <f>VLOOKUP(L67,#REF!,1,0)</f>
        <v>#REF!</v>
      </c>
    </row>
    <row r="68" spans="1:14" s="24" customFormat="1" ht="30" hidden="1" customHeight="1">
      <c r="A68" s="24">
        <v>74180</v>
      </c>
      <c r="B68" s="25">
        <v>2018</v>
      </c>
      <c r="C68" s="29" t="s">
        <v>308</v>
      </c>
      <c r="D68" s="25" t="s">
        <v>304</v>
      </c>
      <c r="E68" s="25" t="s">
        <v>156</v>
      </c>
      <c r="F68" s="25" t="s">
        <v>88</v>
      </c>
      <c r="G68" s="25" t="s">
        <v>21</v>
      </c>
      <c r="H68" s="30">
        <v>53.7</v>
      </c>
      <c r="I68" s="32" t="e">
        <v>#N/A</v>
      </c>
      <c r="J68" s="31">
        <v>6</v>
      </c>
      <c r="K68" s="25" t="s">
        <v>22</v>
      </c>
      <c r="L68" s="25">
        <v>74180</v>
      </c>
      <c r="M68" s="29"/>
      <c r="N68" s="24" t="e">
        <f>VLOOKUP(L68,#REF!,1,0)</f>
        <v>#REF!</v>
      </c>
    </row>
    <row r="69" spans="1:14" s="24" customFormat="1" ht="30" hidden="1" customHeight="1">
      <c r="A69" s="24">
        <v>75014</v>
      </c>
      <c r="B69" s="25">
        <v>2019</v>
      </c>
      <c r="C69" s="29" t="s">
        <v>303</v>
      </c>
      <c r="D69" s="25" t="s">
        <v>304</v>
      </c>
      <c r="E69" s="25" t="s">
        <v>156</v>
      </c>
      <c r="F69" s="25" t="s">
        <v>88</v>
      </c>
      <c r="G69" s="25" t="s">
        <v>21</v>
      </c>
      <c r="H69" s="30">
        <v>52.680933333333336</v>
      </c>
      <c r="I69" s="32" t="e">
        <v>#N/A</v>
      </c>
      <c r="J69" s="31">
        <v>6</v>
      </c>
      <c r="K69" s="25" t="s">
        <v>22</v>
      </c>
      <c r="L69" s="25">
        <v>75014</v>
      </c>
      <c r="M69" s="29"/>
      <c r="N69" s="24" t="e">
        <f>VLOOKUP(L69,#REF!,1,0)</f>
        <v>#REF!</v>
      </c>
    </row>
    <row r="70" spans="1:14" s="24" customFormat="1" ht="30" hidden="1" customHeight="1">
      <c r="A70" s="24">
        <v>72649</v>
      </c>
      <c r="B70" s="25">
        <v>2017</v>
      </c>
      <c r="C70" s="29" t="s">
        <v>307</v>
      </c>
      <c r="D70" s="25" t="s">
        <v>304</v>
      </c>
      <c r="E70" s="25" t="s">
        <v>156</v>
      </c>
      <c r="F70" s="25" t="s">
        <v>88</v>
      </c>
      <c r="G70" s="25" t="s">
        <v>21</v>
      </c>
      <c r="H70" s="30">
        <v>53.27</v>
      </c>
      <c r="I70" s="32" t="e">
        <v>#N/A</v>
      </c>
      <c r="J70" s="31">
        <v>6</v>
      </c>
      <c r="K70" s="25" t="s">
        <v>22</v>
      </c>
      <c r="L70" s="25">
        <v>72649</v>
      </c>
      <c r="M70" s="29"/>
      <c r="N70" s="24" t="e">
        <f>VLOOKUP(L70,#REF!,1,0)</f>
        <v>#REF!</v>
      </c>
    </row>
    <row r="71" spans="1:14" s="24" customFormat="1" ht="30" hidden="1" customHeight="1">
      <c r="A71" s="24">
        <v>74183</v>
      </c>
      <c r="B71" s="25">
        <v>2018</v>
      </c>
      <c r="C71" s="29" t="s">
        <v>309</v>
      </c>
      <c r="D71" s="25" t="s">
        <v>304</v>
      </c>
      <c r="E71" s="25" t="s">
        <v>156</v>
      </c>
      <c r="F71" s="25" t="s">
        <v>88</v>
      </c>
      <c r="G71" s="25" t="s">
        <v>21</v>
      </c>
      <c r="H71" s="30">
        <v>53.7</v>
      </c>
      <c r="I71" s="32" t="e">
        <v>#N/A</v>
      </c>
      <c r="J71" s="31">
        <v>6</v>
      </c>
      <c r="K71" s="25" t="s">
        <v>22</v>
      </c>
      <c r="L71" s="25">
        <v>74183</v>
      </c>
      <c r="M71" s="29"/>
      <c r="N71" s="24" t="e">
        <f>VLOOKUP(L71,#REF!,1,0)</f>
        <v>#REF!</v>
      </c>
    </row>
    <row r="72" spans="1:14" s="24" customFormat="1" ht="30" hidden="1" customHeight="1">
      <c r="A72" s="24">
        <v>45001</v>
      </c>
      <c r="B72" s="25">
        <v>1996</v>
      </c>
      <c r="C72" s="29" t="s">
        <v>231</v>
      </c>
      <c r="D72" s="25" t="s">
        <v>104</v>
      </c>
      <c r="E72" s="25" t="s">
        <v>87</v>
      </c>
      <c r="F72" s="25" t="s">
        <v>88</v>
      </c>
      <c r="G72" s="25" t="s">
        <v>21</v>
      </c>
      <c r="H72" s="30">
        <v>205</v>
      </c>
      <c r="I72" s="32" t="e">
        <v>#N/A</v>
      </c>
      <c r="J72" s="31">
        <v>3</v>
      </c>
      <c r="K72" s="25" t="s">
        <v>164</v>
      </c>
      <c r="L72" s="25">
        <v>45001</v>
      </c>
      <c r="M72" s="29" t="s">
        <v>90</v>
      </c>
      <c r="N72" s="24" t="e">
        <f>VLOOKUP(L72,#REF!,1,0)</f>
        <v>#REF!</v>
      </c>
    </row>
    <row r="73" spans="1:14" s="24" customFormat="1" ht="30" hidden="1" customHeight="1">
      <c r="A73" s="24">
        <v>74877</v>
      </c>
      <c r="B73" s="25">
        <v>1990</v>
      </c>
      <c r="C73" s="29" t="s">
        <v>290</v>
      </c>
      <c r="D73" s="25" t="s">
        <v>155</v>
      </c>
      <c r="E73" s="25" t="s">
        <v>156</v>
      </c>
      <c r="F73" s="25" t="s">
        <v>88</v>
      </c>
      <c r="G73" s="25" t="s">
        <v>21</v>
      </c>
      <c r="H73" s="30">
        <v>39.155466666666669</v>
      </c>
      <c r="I73" s="32" t="e">
        <v>#N/A</v>
      </c>
      <c r="J73" s="31">
        <v>1</v>
      </c>
      <c r="K73" s="25" t="s">
        <v>136</v>
      </c>
      <c r="L73" s="25">
        <v>74877</v>
      </c>
      <c r="M73" s="29"/>
      <c r="N73" s="24" t="e">
        <f>VLOOKUP(L73,#REF!,1,0)</f>
        <v>#REF!</v>
      </c>
    </row>
    <row r="74" spans="1:14" s="24" customFormat="1" ht="30" hidden="1" customHeight="1">
      <c r="A74" s="24">
        <v>44180</v>
      </c>
      <c r="B74" s="25">
        <v>2015</v>
      </c>
      <c r="C74" s="29" t="s">
        <v>261</v>
      </c>
      <c r="D74" s="25" t="s">
        <v>260</v>
      </c>
      <c r="E74" s="25" t="s">
        <v>109</v>
      </c>
      <c r="F74" s="25" t="s">
        <v>88</v>
      </c>
      <c r="G74" s="25" t="s">
        <v>21</v>
      </c>
      <c r="H74" s="30">
        <v>102.08813333333332</v>
      </c>
      <c r="I74" s="32" t="e">
        <v>#N/A</v>
      </c>
      <c r="J74" s="31">
        <v>6</v>
      </c>
      <c r="K74" s="25" t="s">
        <v>22</v>
      </c>
      <c r="L74" s="25">
        <v>44180</v>
      </c>
      <c r="M74" s="29"/>
      <c r="N74" s="24" t="e">
        <f>VLOOKUP(L74,#REF!,1,0)</f>
        <v>#REF!</v>
      </c>
    </row>
    <row r="75" spans="1:14" s="24" customFormat="1" ht="30" hidden="1" customHeight="1">
      <c r="A75" s="24">
        <v>68467</v>
      </c>
      <c r="B75" s="25">
        <v>2011</v>
      </c>
      <c r="C75" s="29" t="s">
        <v>132</v>
      </c>
      <c r="D75" s="25" t="s">
        <v>130</v>
      </c>
      <c r="E75" s="25" t="s">
        <v>130</v>
      </c>
      <c r="F75" s="25" t="s">
        <v>88</v>
      </c>
      <c r="G75" s="25" t="s">
        <v>15</v>
      </c>
      <c r="H75" s="30">
        <v>79.78</v>
      </c>
      <c r="I75" s="32" t="e">
        <v>#N/A</v>
      </c>
      <c r="J75" s="31">
        <v>6</v>
      </c>
      <c r="K75" s="25" t="s">
        <v>22</v>
      </c>
      <c r="L75" s="25">
        <v>68467</v>
      </c>
      <c r="M75" s="29"/>
      <c r="N75" s="24" t="e">
        <f>VLOOKUP(L75,#REF!,1,0)</f>
        <v>#REF!</v>
      </c>
    </row>
    <row r="76" spans="1:14" s="24" customFormat="1" ht="30" hidden="1" customHeight="1">
      <c r="A76" s="24">
        <v>71620</v>
      </c>
      <c r="B76" s="25">
        <v>2005</v>
      </c>
      <c r="C76" s="29" t="s">
        <v>163</v>
      </c>
      <c r="D76" s="25" t="s">
        <v>130</v>
      </c>
      <c r="E76" s="25" t="s">
        <v>130</v>
      </c>
      <c r="F76" s="25" t="s">
        <v>88</v>
      </c>
      <c r="G76" s="25" t="s">
        <v>162</v>
      </c>
      <c r="H76" s="30">
        <v>625.90105882352941</v>
      </c>
      <c r="I76" s="32" t="e">
        <v>#N/A</v>
      </c>
      <c r="J76" s="31">
        <v>3</v>
      </c>
      <c r="K76" s="25" t="s">
        <v>164</v>
      </c>
      <c r="L76" s="25">
        <v>71620</v>
      </c>
      <c r="M76" s="29"/>
      <c r="N76" s="24" t="e">
        <f>VLOOKUP(L76,#REF!,1,0)</f>
        <v>#REF!</v>
      </c>
    </row>
    <row r="77" spans="1:14" s="24" customFormat="1" ht="30" hidden="1" customHeight="1">
      <c r="A77" s="24">
        <v>45668</v>
      </c>
      <c r="B77" s="25">
        <v>2022</v>
      </c>
      <c r="C77" s="29" t="s">
        <v>268</v>
      </c>
      <c r="D77" s="25" t="s">
        <v>266</v>
      </c>
      <c r="E77" s="25" t="s">
        <v>109</v>
      </c>
      <c r="F77" s="25" t="s">
        <v>88</v>
      </c>
      <c r="G77" s="25" t="s">
        <v>21</v>
      </c>
      <c r="H77" s="30">
        <v>174.35133333333332</v>
      </c>
      <c r="I77" s="32" t="e">
        <v>#N/A</v>
      </c>
      <c r="J77" s="31">
        <v>6</v>
      </c>
      <c r="K77" s="25" t="s">
        <v>22</v>
      </c>
      <c r="L77" s="25">
        <v>45668</v>
      </c>
      <c r="M77" s="29"/>
      <c r="N77" s="24" t="e">
        <f>VLOOKUP(L77,#REF!,1,0)</f>
        <v>#REF!</v>
      </c>
    </row>
    <row r="78" spans="1:14" s="24" customFormat="1" ht="30" hidden="1" customHeight="1">
      <c r="A78" s="24">
        <v>44655</v>
      </c>
      <c r="B78" s="25">
        <v>2019</v>
      </c>
      <c r="C78" s="29" t="s">
        <v>296</v>
      </c>
      <c r="D78" s="25" t="s">
        <v>293</v>
      </c>
      <c r="E78" s="25" t="s">
        <v>156</v>
      </c>
      <c r="F78" s="25" t="s">
        <v>88</v>
      </c>
      <c r="G78" s="25" t="s">
        <v>21</v>
      </c>
      <c r="H78" s="30">
        <v>119.65030769230769</v>
      </c>
      <c r="I78" s="32" t="e">
        <v>#N/A</v>
      </c>
      <c r="J78" s="31">
        <v>6</v>
      </c>
      <c r="K78" s="25" t="s">
        <v>22</v>
      </c>
      <c r="L78" s="25">
        <v>44655</v>
      </c>
      <c r="M78" s="29"/>
      <c r="N78" s="24" t="e">
        <f>VLOOKUP(L78,#REF!,1,0)</f>
        <v>#REF!</v>
      </c>
    </row>
    <row r="79" spans="1:14" s="24" customFormat="1" ht="30" hidden="1" customHeight="1">
      <c r="A79" s="24">
        <v>74682</v>
      </c>
      <c r="B79" s="25">
        <v>2013</v>
      </c>
      <c r="C79" s="29" t="s">
        <v>267</v>
      </c>
      <c r="D79" s="25" t="s">
        <v>266</v>
      </c>
      <c r="E79" s="25" t="s">
        <v>109</v>
      </c>
      <c r="F79" s="25" t="s">
        <v>88</v>
      </c>
      <c r="G79" s="25" t="s">
        <v>21</v>
      </c>
      <c r="H79" s="30">
        <v>84.55</v>
      </c>
      <c r="I79" s="32" t="e">
        <v>#N/A</v>
      </c>
      <c r="J79" s="31">
        <v>12</v>
      </c>
      <c r="K79" s="25" t="s">
        <v>96</v>
      </c>
      <c r="L79" s="25">
        <v>74682</v>
      </c>
      <c r="M79" s="29"/>
      <c r="N79" s="24" t="e">
        <f>VLOOKUP(L79,#REF!,1,0)</f>
        <v>#REF!</v>
      </c>
    </row>
    <row r="80" spans="1:14" s="24" customFormat="1" ht="30" hidden="1" customHeight="1">
      <c r="A80" s="24">
        <v>41142</v>
      </c>
      <c r="B80" s="25">
        <v>2003</v>
      </c>
      <c r="C80" s="29" t="s">
        <v>486</v>
      </c>
      <c r="D80" s="25" t="s">
        <v>487</v>
      </c>
      <c r="E80" s="25" t="s">
        <v>109</v>
      </c>
      <c r="F80" s="25" t="s">
        <v>88</v>
      </c>
      <c r="G80" s="25" t="s">
        <v>21</v>
      </c>
      <c r="H80" s="30">
        <v>2552.2192941176472</v>
      </c>
      <c r="I80" s="32" t="e">
        <v>#N/A</v>
      </c>
      <c r="J80" s="31">
        <v>3</v>
      </c>
      <c r="K80" s="25" t="s">
        <v>17</v>
      </c>
      <c r="L80" s="25">
        <v>41142</v>
      </c>
      <c r="M80" s="29"/>
      <c r="N80" s="24" t="e">
        <f>VLOOKUP(L80,#REF!,1,0)</f>
        <v>#REF!</v>
      </c>
    </row>
    <row r="81" spans="1:14" s="24" customFormat="1" ht="30" hidden="1" customHeight="1">
      <c r="A81" s="24">
        <v>45772</v>
      </c>
      <c r="B81" s="25">
        <v>2006</v>
      </c>
      <c r="C81" s="29" t="s">
        <v>316</v>
      </c>
      <c r="D81" s="25" t="s">
        <v>158</v>
      </c>
      <c r="E81" s="25" t="s">
        <v>156</v>
      </c>
      <c r="F81" s="25" t="s">
        <v>88</v>
      </c>
      <c r="G81" s="25" t="s">
        <v>21</v>
      </c>
      <c r="H81" s="30" t="s">
        <v>317</v>
      </c>
      <c r="I81" s="32" t="e">
        <v>#N/A</v>
      </c>
      <c r="J81" s="31">
        <v>1</v>
      </c>
      <c r="K81" s="25" t="s">
        <v>35</v>
      </c>
      <c r="L81" s="25">
        <v>45772</v>
      </c>
      <c r="M81" s="29"/>
      <c r="N81" s="24" t="e">
        <f>VLOOKUP(L81,#REF!,1,0)</f>
        <v>#REF!</v>
      </c>
    </row>
    <row r="82" spans="1:14" s="24" customFormat="1" ht="30" hidden="1" customHeight="1">
      <c r="A82" s="24">
        <v>45513</v>
      </c>
      <c r="B82" s="25">
        <v>2013</v>
      </c>
      <c r="C82" s="29" t="s">
        <v>318</v>
      </c>
      <c r="D82" s="25" t="s">
        <v>158</v>
      </c>
      <c r="E82" s="25" t="s">
        <v>156</v>
      </c>
      <c r="F82" s="25" t="s">
        <v>88</v>
      </c>
      <c r="G82" s="25" t="s">
        <v>21</v>
      </c>
      <c r="H82" s="30" t="s">
        <v>317</v>
      </c>
      <c r="I82" s="32" t="e">
        <v>#N/A</v>
      </c>
      <c r="J82" s="31">
        <v>3</v>
      </c>
      <c r="K82" s="25" t="s">
        <v>17</v>
      </c>
      <c r="L82" s="25">
        <v>45513</v>
      </c>
      <c r="M82" s="29"/>
      <c r="N82" s="24" t="e">
        <f>VLOOKUP(L82,#REF!,1,0)</f>
        <v>#REF!</v>
      </c>
    </row>
    <row r="83" spans="1:14" s="24" customFormat="1" ht="30" hidden="1" customHeight="1">
      <c r="A83" s="24">
        <v>41500</v>
      </c>
      <c r="B83" s="25">
        <v>2017</v>
      </c>
      <c r="C83" s="29" t="s">
        <v>488</v>
      </c>
      <c r="D83" s="25" t="s">
        <v>126</v>
      </c>
      <c r="E83" s="25" t="s">
        <v>109</v>
      </c>
      <c r="F83" s="25" t="s">
        <v>88</v>
      </c>
      <c r="G83" s="25" t="s">
        <v>15</v>
      </c>
      <c r="H83" s="30">
        <v>77.15506666666667</v>
      </c>
      <c r="I83" s="32" t="e">
        <v>#N/A</v>
      </c>
      <c r="J83" s="31">
        <v>6</v>
      </c>
      <c r="K83" s="25" t="s">
        <v>22</v>
      </c>
      <c r="L83" s="25">
        <v>41500</v>
      </c>
      <c r="M83" s="29"/>
      <c r="N83" s="24" t="e">
        <f>VLOOKUP(L83,#REF!,1,0)</f>
        <v>#REF!</v>
      </c>
    </row>
    <row r="84" spans="1:14" s="24" customFormat="1" ht="30" hidden="1" customHeight="1">
      <c r="A84" s="24">
        <v>4318918</v>
      </c>
      <c r="B84" s="25">
        <v>2018</v>
      </c>
      <c r="C84" s="29" t="s">
        <v>112</v>
      </c>
      <c r="D84" s="25" t="s">
        <v>111</v>
      </c>
      <c r="E84" s="25" t="s">
        <v>109</v>
      </c>
      <c r="F84" s="25" t="s">
        <v>88</v>
      </c>
      <c r="G84" s="25" t="s">
        <v>15</v>
      </c>
      <c r="H84" s="30">
        <v>49.970533333333329</v>
      </c>
      <c r="I84" s="32" t="e">
        <v>#N/A</v>
      </c>
      <c r="J84" s="31">
        <v>6</v>
      </c>
      <c r="K84" s="25" t="s">
        <v>22</v>
      </c>
      <c r="L84" s="25">
        <v>4318918</v>
      </c>
      <c r="M84" s="29"/>
      <c r="N84" s="24" t="e">
        <f>VLOOKUP(L84,#REF!,1,0)</f>
        <v>#REF!</v>
      </c>
    </row>
    <row r="85" spans="1:14" s="24" customFormat="1" ht="30" hidden="1" customHeight="1">
      <c r="A85" s="24">
        <v>45636</v>
      </c>
      <c r="B85" s="25">
        <v>2016</v>
      </c>
      <c r="C85" s="29" t="s">
        <v>206</v>
      </c>
      <c r="D85" s="25" t="s">
        <v>188</v>
      </c>
      <c r="E85" s="25" t="s">
        <v>87</v>
      </c>
      <c r="F85" s="25" t="s">
        <v>88</v>
      </c>
      <c r="G85" s="25" t="s">
        <v>21</v>
      </c>
      <c r="H85" s="30">
        <v>208</v>
      </c>
      <c r="I85" s="32" t="e">
        <v>#N/A</v>
      </c>
      <c r="J85" s="31">
        <v>6</v>
      </c>
      <c r="K85" s="25" t="s">
        <v>22</v>
      </c>
      <c r="L85" s="25">
        <v>45636</v>
      </c>
      <c r="M85" s="29" t="s">
        <v>90</v>
      </c>
      <c r="N85" s="24" t="e">
        <f>VLOOKUP(L85,#REF!,1,0)</f>
        <v>#REF!</v>
      </c>
    </row>
    <row r="86" spans="1:14" s="24" customFormat="1" ht="30" hidden="1" customHeight="1">
      <c r="A86" s="24">
        <v>45705</v>
      </c>
      <c r="B86" s="25">
        <v>2020</v>
      </c>
      <c r="C86" s="29" t="s">
        <v>262</v>
      </c>
      <c r="D86" s="25" t="s">
        <v>263</v>
      </c>
      <c r="E86" s="25" t="s">
        <v>109</v>
      </c>
      <c r="F86" s="25" t="s">
        <v>88</v>
      </c>
      <c r="G86" s="25" t="s">
        <v>21</v>
      </c>
      <c r="H86" s="30"/>
      <c r="I86" s="32" t="e">
        <v>#N/A</v>
      </c>
      <c r="J86" s="31">
        <v>6</v>
      </c>
      <c r="K86" s="25" t="s">
        <v>22</v>
      </c>
      <c r="L86" s="25">
        <v>45705</v>
      </c>
      <c r="M86" s="29"/>
      <c r="N86" s="24" t="e">
        <f>VLOOKUP(L86,#REF!,1,0)</f>
        <v>#REF!</v>
      </c>
    </row>
    <row r="87" spans="1:14" s="24" customFormat="1" ht="30" hidden="1" customHeight="1">
      <c r="A87" s="24">
        <v>44929</v>
      </c>
      <c r="B87" s="25">
        <v>1980</v>
      </c>
      <c r="C87" s="29" t="s">
        <v>144</v>
      </c>
      <c r="D87" s="25" t="s">
        <v>130</v>
      </c>
      <c r="E87" s="25" t="s">
        <v>130</v>
      </c>
      <c r="F87" s="25" t="s">
        <v>88</v>
      </c>
      <c r="G87" s="25" t="s">
        <v>15</v>
      </c>
      <c r="H87" s="30">
        <v>152.71773333333331</v>
      </c>
      <c r="I87" s="32" t="e">
        <v>#N/A</v>
      </c>
      <c r="J87" s="31">
        <v>1</v>
      </c>
      <c r="K87" s="25" t="s">
        <v>136</v>
      </c>
      <c r="L87" s="25">
        <v>44929</v>
      </c>
      <c r="M87" s="29"/>
      <c r="N87" s="24" t="e">
        <f>VLOOKUP(L87,#REF!,1,0)</f>
        <v>#REF!</v>
      </c>
    </row>
    <row r="88" spans="1:14" s="24" customFormat="1" ht="30" hidden="1" customHeight="1">
      <c r="A88" s="24">
        <v>75953</v>
      </c>
      <c r="B88" s="25">
        <v>2000</v>
      </c>
      <c r="C88" s="29" t="s">
        <v>135</v>
      </c>
      <c r="D88" s="25" t="s">
        <v>130</v>
      </c>
      <c r="E88" s="25" t="s">
        <v>130</v>
      </c>
      <c r="F88" s="25" t="s">
        <v>88</v>
      </c>
      <c r="G88" s="25" t="s">
        <v>15</v>
      </c>
      <c r="H88" s="30">
        <v>88.67</v>
      </c>
      <c r="I88" s="32" t="e">
        <v>#N/A</v>
      </c>
      <c r="J88" s="31">
        <v>1</v>
      </c>
      <c r="K88" s="25" t="s">
        <v>136</v>
      </c>
      <c r="L88" s="25">
        <v>75953</v>
      </c>
      <c r="M88" s="29"/>
      <c r="N88" s="24" t="e">
        <f>VLOOKUP(L88,#REF!,1,0)</f>
        <v>#REF!</v>
      </c>
    </row>
    <row r="89" spans="1:14" s="24" customFormat="1" ht="30" hidden="1" customHeight="1">
      <c r="A89" s="24">
        <v>75006</v>
      </c>
      <c r="B89" s="25">
        <v>1987</v>
      </c>
      <c r="C89" s="29" t="s">
        <v>141</v>
      </c>
      <c r="D89" s="25" t="s">
        <v>130</v>
      </c>
      <c r="E89" s="25" t="s">
        <v>130</v>
      </c>
      <c r="F89" s="25" t="s">
        <v>88</v>
      </c>
      <c r="G89" s="25" t="s">
        <v>15</v>
      </c>
      <c r="H89" s="30">
        <v>127.21</v>
      </c>
      <c r="I89" s="32" t="e">
        <v>#N/A</v>
      </c>
      <c r="J89" s="31">
        <v>1</v>
      </c>
      <c r="K89" s="25" t="s">
        <v>136</v>
      </c>
      <c r="L89" s="25">
        <v>75006</v>
      </c>
      <c r="M89" s="29" t="s">
        <v>190</v>
      </c>
      <c r="N89" s="24" t="e">
        <f>VLOOKUP(L89,#REF!,1,0)</f>
        <v>#REF!</v>
      </c>
    </row>
    <row r="90" spans="1:14" s="24" customFormat="1" ht="30" hidden="1" customHeight="1">
      <c r="A90" s="24">
        <v>45644</v>
      </c>
      <c r="B90" s="25">
        <v>2016</v>
      </c>
      <c r="C90" s="29" t="s">
        <v>187</v>
      </c>
      <c r="D90" s="25" t="s">
        <v>188</v>
      </c>
      <c r="E90" s="25" t="s">
        <v>87</v>
      </c>
      <c r="F90" s="25" t="s">
        <v>88</v>
      </c>
      <c r="G90" s="25" t="s">
        <v>21</v>
      </c>
      <c r="H90" s="30">
        <v>27</v>
      </c>
      <c r="I90" s="32" t="e">
        <v>#N/A</v>
      </c>
      <c r="J90" s="31">
        <v>6</v>
      </c>
      <c r="K90" s="25" t="s">
        <v>22</v>
      </c>
      <c r="L90" s="25">
        <v>45644</v>
      </c>
      <c r="M90" s="29" t="s">
        <v>90</v>
      </c>
      <c r="N90" s="24" t="e">
        <f>VLOOKUP(L90,#REF!,1,0)</f>
        <v>#REF!</v>
      </c>
    </row>
    <row r="91" spans="1:14" s="24" customFormat="1" ht="30" hidden="1" customHeight="1">
      <c r="A91" s="24">
        <v>72312</v>
      </c>
      <c r="B91" s="25">
        <v>2016</v>
      </c>
      <c r="C91" s="29" t="s">
        <v>216</v>
      </c>
      <c r="D91" s="25" t="s">
        <v>95</v>
      </c>
      <c r="E91" s="25" t="s">
        <v>87</v>
      </c>
      <c r="F91" s="25" t="s">
        <v>88</v>
      </c>
      <c r="G91" s="25" t="s">
        <v>21</v>
      </c>
      <c r="H91" s="30">
        <v>17.559999999999999</v>
      </c>
      <c r="I91" s="32" t="e">
        <v>#N/A</v>
      </c>
      <c r="J91" s="31">
        <v>6</v>
      </c>
      <c r="K91" s="25" t="s">
        <v>22</v>
      </c>
      <c r="L91" s="25">
        <v>72312</v>
      </c>
      <c r="M91" s="29" t="s">
        <v>90</v>
      </c>
      <c r="N91" s="24" t="e">
        <f>VLOOKUP(L91,#REF!,1,0)</f>
        <v>#REF!</v>
      </c>
    </row>
    <row r="92" spans="1:14" s="24" customFormat="1" ht="30" hidden="1" customHeight="1">
      <c r="A92" s="24">
        <v>44667</v>
      </c>
      <c r="B92" s="25">
        <v>2018</v>
      </c>
      <c r="C92" s="29" t="s">
        <v>489</v>
      </c>
      <c r="D92" s="25" t="s">
        <v>126</v>
      </c>
      <c r="E92" s="25" t="s">
        <v>109</v>
      </c>
      <c r="F92" s="25" t="s">
        <v>88</v>
      </c>
      <c r="G92" s="25" t="s">
        <v>15</v>
      </c>
      <c r="H92" s="30">
        <v>115.73226666666666</v>
      </c>
      <c r="I92" s="32" t="e">
        <v>#N/A</v>
      </c>
      <c r="J92" s="31">
        <v>6</v>
      </c>
      <c r="K92" s="25" t="s">
        <v>128</v>
      </c>
      <c r="L92" s="25">
        <v>44667</v>
      </c>
      <c r="M92" s="29"/>
      <c r="N92" s="24" t="e">
        <f>VLOOKUP(L92,#REF!,1,0)</f>
        <v>#REF!</v>
      </c>
    </row>
    <row r="93" spans="1:14" s="24" customFormat="1" ht="30" hidden="1" customHeight="1">
      <c r="A93" s="24">
        <v>71624</v>
      </c>
      <c r="B93" s="25">
        <v>2007</v>
      </c>
      <c r="C93" s="29" t="s">
        <v>148</v>
      </c>
      <c r="D93" s="25" t="s">
        <v>130</v>
      </c>
      <c r="E93" s="25" t="s">
        <v>130</v>
      </c>
      <c r="F93" s="25" t="s">
        <v>88</v>
      </c>
      <c r="G93" s="25" t="s">
        <v>15</v>
      </c>
      <c r="H93" s="30">
        <v>424.89524999999998</v>
      </c>
      <c r="I93" s="32" t="e">
        <v>#N/A</v>
      </c>
      <c r="J93" s="31">
        <v>1</v>
      </c>
      <c r="K93" s="25" t="s">
        <v>16</v>
      </c>
      <c r="L93" s="25">
        <v>71624</v>
      </c>
      <c r="M93" s="29"/>
      <c r="N93" s="24" t="e">
        <f>VLOOKUP(L93,#REF!,1,0)</f>
        <v>#REF!</v>
      </c>
    </row>
    <row r="94" spans="1:14" s="24" customFormat="1" ht="30" hidden="1" customHeight="1">
      <c r="A94" s="24">
        <v>72096</v>
      </c>
      <c r="B94" s="25">
        <v>2009</v>
      </c>
      <c r="C94" s="29" t="s">
        <v>147</v>
      </c>
      <c r="D94" s="25" t="s">
        <v>130</v>
      </c>
      <c r="E94" s="25" t="s">
        <v>130</v>
      </c>
      <c r="F94" s="25" t="s">
        <v>88</v>
      </c>
      <c r="G94" s="25" t="s">
        <v>15</v>
      </c>
      <c r="H94" s="30">
        <v>424.84674999999993</v>
      </c>
      <c r="I94" s="32" t="e">
        <v>#N/A</v>
      </c>
      <c r="J94" s="31">
        <v>1</v>
      </c>
      <c r="K94" s="25" t="s">
        <v>16</v>
      </c>
      <c r="L94" s="25">
        <v>72096</v>
      </c>
      <c r="M94" s="29"/>
      <c r="N94" s="24" t="e">
        <f>VLOOKUP(L94,#REF!,1,0)</f>
        <v>#REF!</v>
      </c>
    </row>
    <row r="95" spans="1:14" s="24" customFormat="1" ht="30" hidden="1" customHeight="1">
      <c r="A95" s="24">
        <v>44508</v>
      </c>
      <c r="B95" s="25">
        <v>2017</v>
      </c>
      <c r="C95" s="29" t="s">
        <v>242</v>
      </c>
      <c r="D95" s="25" t="s">
        <v>106</v>
      </c>
      <c r="E95" s="25" t="s">
        <v>87</v>
      </c>
      <c r="F95" s="25" t="s">
        <v>88</v>
      </c>
      <c r="G95" s="25" t="s">
        <v>21</v>
      </c>
      <c r="H95" s="30">
        <v>31.56</v>
      </c>
      <c r="I95" s="32" t="e">
        <v>#N/A</v>
      </c>
      <c r="J95" s="31">
        <v>6</v>
      </c>
      <c r="K95" s="25" t="s">
        <v>22</v>
      </c>
      <c r="L95" s="25">
        <v>44508</v>
      </c>
      <c r="M95" s="29" t="s">
        <v>243</v>
      </c>
      <c r="N95" s="24" t="e">
        <f>VLOOKUP(L95,#REF!,1,0)</f>
        <v>#REF!</v>
      </c>
    </row>
    <row r="96" spans="1:14" s="24" customFormat="1" ht="30" hidden="1" customHeight="1">
      <c r="A96" s="24">
        <v>45927</v>
      </c>
      <c r="B96" s="25">
        <v>2016</v>
      </c>
      <c r="C96" s="29" t="s">
        <v>321</v>
      </c>
      <c r="D96" s="25" t="s">
        <v>130</v>
      </c>
      <c r="E96" s="25" t="s">
        <v>130</v>
      </c>
      <c r="F96" s="25" t="s">
        <v>490</v>
      </c>
      <c r="G96" s="25" t="s">
        <v>15</v>
      </c>
      <c r="H96" s="30">
        <v>69.658533333333338</v>
      </c>
      <c r="I96" s="32" t="e">
        <v>#N/A</v>
      </c>
      <c r="J96" s="31">
        <v>6</v>
      </c>
      <c r="K96" s="25" t="s">
        <v>22</v>
      </c>
      <c r="L96" s="25">
        <v>45927</v>
      </c>
      <c r="M96" s="29"/>
      <c r="N96" s="24" t="e">
        <f>VLOOKUP(L96,#REF!,1,0)</f>
        <v>#REF!</v>
      </c>
    </row>
    <row r="97" spans="1:14" s="24" customFormat="1" ht="30" hidden="1" customHeight="1">
      <c r="A97" s="24">
        <v>4382517</v>
      </c>
      <c r="B97" s="25">
        <v>2017</v>
      </c>
      <c r="C97" s="29" t="s">
        <v>322</v>
      </c>
      <c r="D97" s="25" t="s">
        <v>155</v>
      </c>
      <c r="E97" s="25" t="s">
        <v>156</v>
      </c>
      <c r="F97" s="25" t="s">
        <v>490</v>
      </c>
      <c r="G97" s="25" t="s">
        <v>21</v>
      </c>
      <c r="H97" s="30">
        <v>69.238000000000014</v>
      </c>
      <c r="I97" s="32" t="e">
        <v>#N/A</v>
      </c>
      <c r="J97" s="31">
        <v>6</v>
      </c>
      <c r="K97" s="25" t="s">
        <v>22</v>
      </c>
      <c r="L97" s="25">
        <v>4382517</v>
      </c>
      <c r="M97" s="29"/>
      <c r="N97" s="24" t="e">
        <f>VLOOKUP(L97,#REF!,1,0)</f>
        <v>#REF!</v>
      </c>
    </row>
    <row r="98" spans="1:14" s="24" customFormat="1" ht="30" hidden="1" customHeight="1">
      <c r="A98" s="24">
        <v>43669</v>
      </c>
      <c r="B98" s="25">
        <v>2020</v>
      </c>
      <c r="C98" s="29" t="s">
        <v>323</v>
      </c>
      <c r="D98" s="25" t="s">
        <v>324</v>
      </c>
      <c r="E98" s="25" t="s">
        <v>324</v>
      </c>
      <c r="F98" s="25" t="s">
        <v>325</v>
      </c>
      <c r="G98" s="25" t="s">
        <v>15</v>
      </c>
      <c r="H98" s="30">
        <v>25.829599999999999</v>
      </c>
      <c r="I98" s="32" t="e">
        <v>#N/A</v>
      </c>
      <c r="J98" s="31">
        <v>6</v>
      </c>
      <c r="K98" s="25" t="s">
        <v>22</v>
      </c>
      <c r="L98" s="25">
        <v>43669</v>
      </c>
      <c r="M98" s="29"/>
      <c r="N98" s="24" t="e">
        <f>VLOOKUP(L98,#REF!,1,0)</f>
        <v>#REF!</v>
      </c>
    </row>
    <row r="99" spans="1:14" s="24" customFormat="1" ht="30" hidden="1" customHeight="1">
      <c r="A99" s="24">
        <v>45432</v>
      </c>
      <c r="B99" s="25">
        <v>2021</v>
      </c>
      <c r="C99" s="29" t="s">
        <v>326</v>
      </c>
      <c r="D99" s="25" t="s">
        <v>327</v>
      </c>
      <c r="E99" s="25" t="s">
        <v>327</v>
      </c>
      <c r="F99" s="25" t="s">
        <v>325</v>
      </c>
      <c r="G99" s="25" t="s">
        <v>15</v>
      </c>
      <c r="H99" s="30">
        <v>35.057066666666664</v>
      </c>
      <c r="I99" s="32" t="e">
        <v>#N/A</v>
      </c>
      <c r="J99" s="31">
        <v>6</v>
      </c>
      <c r="K99" s="25" t="s">
        <v>22</v>
      </c>
      <c r="L99" s="25">
        <v>45432</v>
      </c>
      <c r="M99" s="29"/>
      <c r="N99" s="24" t="e">
        <f>VLOOKUP(L99,#REF!,1,0)</f>
        <v>#REF!</v>
      </c>
    </row>
    <row r="100" spans="1:14" s="24" customFormat="1" ht="30" hidden="1" customHeight="1">
      <c r="A100" s="24">
        <v>45511</v>
      </c>
      <c r="B100" s="25">
        <v>2016</v>
      </c>
      <c r="C100" s="29" t="s">
        <v>328</v>
      </c>
      <c r="D100" s="25" t="s">
        <v>329</v>
      </c>
      <c r="E100" s="25" t="s">
        <v>329</v>
      </c>
      <c r="F100" s="25" t="s">
        <v>330</v>
      </c>
      <c r="G100" s="25" t="s">
        <v>15</v>
      </c>
      <c r="H100" s="30">
        <v>20.451066666666666</v>
      </c>
      <c r="I100" s="32" t="e">
        <v>#N/A</v>
      </c>
      <c r="J100" s="31">
        <v>6</v>
      </c>
      <c r="K100" s="25" t="s">
        <v>331</v>
      </c>
      <c r="L100" s="25">
        <v>45511</v>
      </c>
      <c r="M100" s="29"/>
      <c r="N100" s="24" t="e">
        <f>VLOOKUP(L100,#REF!,1,0)</f>
        <v>#REF!</v>
      </c>
    </row>
    <row r="101" spans="1:14" s="24" customFormat="1" ht="30" hidden="1" customHeight="1">
      <c r="A101" s="24">
        <v>44953</v>
      </c>
      <c r="B101" s="25">
        <v>2020</v>
      </c>
      <c r="C101" s="29" t="s">
        <v>345</v>
      </c>
      <c r="D101" s="25" t="s">
        <v>339</v>
      </c>
      <c r="E101" s="25" t="s">
        <v>340</v>
      </c>
      <c r="F101" s="25" t="s">
        <v>336</v>
      </c>
      <c r="G101" s="25" t="s">
        <v>15</v>
      </c>
      <c r="H101" s="30">
        <v>27.813333333333333</v>
      </c>
      <c r="I101" s="32" t="e">
        <v>#N/A</v>
      </c>
      <c r="J101" s="31">
        <v>6</v>
      </c>
      <c r="K101" s="25" t="s">
        <v>22</v>
      </c>
      <c r="L101" s="25">
        <v>44953</v>
      </c>
      <c r="M101" s="29"/>
      <c r="N101" s="24" t="e">
        <f>VLOOKUP(L101,#REF!,1,0)</f>
        <v>#REF!</v>
      </c>
    </row>
    <row r="102" spans="1:14" s="24" customFormat="1" ht="30" hidden="1" customHeight="1">
      <c r="A102" s="24">
        <v>4247419</v>
      </c>
      <c r="B102" s="25">
        <v>2019</v>
      </c>
      <c r="C102" s="29" t="s">
        <v>491</v>
      </c>
      <c r="D102" s="25" t="s">
        <v>339</v>
      </c>
      <c r="E102" s="25" t="s">
        <v>340</v>
      </c>
      <c r="F102" s="25" t="s">
        <v>336</v>
      </c>
      <c r="G102" s="25" t="s">
        <v>21</v>
      </c>
      <c r="H102" s="30">
        <v>34.57</v>
      </c>
      <c r="I102" s="32" t="e">
        <v>#N/A</v>
      </c>
      <c r="J102" s="31">
        <v>6</v>
      </c>
      <c r="K102" s="25" t="s">
        <v>22</v>
      </c>
      <c r="L102" s="25">
        <v>4247419</v>
      </c>
      <c r="M102" s="29"/>
      <c r="N102" s="24" t="e">
        <f>VLOOKUP(L102,#REF!,1,0)</f>
        <v>#REF!</v>
      </c>
    </row>
    <row r="103" spans="1:14" s="24" customFormat="1" ht="30" hidden="1" customHeight="1">
      <c r="A103" s="24">
        <v>42367</v>
      </c>
      <c r="B103" s="25">
        <v>2018</v>
      </c>
      <c r="C103" s="29" t="s">
        <v>370</v>
      </c>
      <c r="D103" s="25" t="s">
        <v>337</v>
      </c>
      <c r="E103" s="25" t="s">
        <v>337</v>
      </c>
      <c r="F103" s="25" t="s">
        <v>336</v>
      </c>
      <c r="G103" s="25" t="s">
        <v>21</v>
      </c>
      <c r="H103" s="30">
        <v>218.92840000000001</v>
      </c>
      <c r="I103" s="32" t="e">
        <v>#N/A</v>
      </c>
      <c r="J103" s="31">
        <v>1</v>
      </c>
      <c r="K103" s="25" t="s">
        <v>35</v>
      </c>
      <c r="L103" s="25">
        <v>42367</v>
      </c>
      <c r="M103" s="29"/>
      <c r="N103" s="24" t="e">
        <f>VLOOKUP(L103,#REF!,1,0)</f>
        <v>#REF!</v>
      </c>
    </row>
    <row r="104" spans="1:14" s="24" customFormat="1" ht="30" hidden="1" customHeight="1">
      <c r="A104" s="24">
        <v>44680</v>
      </c>
      <c r="B104" s="25">
        <v>2010</v>
      </c>
      <c r="C104" s="29" t="s">
        <v>353</v>
      </c>
      <c r="D104" s="25" t="s">
        <v>351</v>
      </c>
      <c r="E104" s="25" t="s">
        <v>340</v>
      </c>
      <c r="F104" s="25" t="s">
        <v>336</v>
      </c>
      <c r="G104" s="25" t="s">
        <v>15</v>
      </c>
      <c r="H104" s="30">
        <v>181.19653333333335</v>
      </c>
      <c r="I104" s="32" t="e">
        <v>#N/A</v>
      </c>
      <c r="J104" s="31">
        <v>1</v>
      </c>
      <c r="K104" s="25" t="s">
        <v>16</v>
      </c>
      <c r="L104" s="25">
        <v>44680</v>
      </c>
      <c r="M104" s="29"/>
      <c r="N104" s="24" t="e">
        <f>VLOOKUP(L104,#REF!,1,0)</f>
        <v>#REF!</v>
      </c>
    </row>
    <row r="105" spans="1:14" s="24" customFormat="1" ht="30" hidden="1" customHeight="1">
      <c r="A105" s="24">
        <v>44678</v>
      </c>
      <c r="B105" s="25">
        <v>2010</v>
      </c>
      <c r="C105" s="29" t="s">
        <v>492</v>
      </c>
      <c r="D105" s="25" t="s">
        <v>493</v>
      </c>
      <c r="E105" s="25" t="s">
        <v>493</v>
      </c>
      <c r="F105" s="25" t="s">
        <v>336</v>
      </c>
      <c r="G105" s="25" t="s">
        <v>162</v>
      </c>
      <c r="H105" s="30">
        <v>146.8372</v>
      </c>
      <c r="I105" s="32" t="e">
        <v>#N/A</v>
      </c>
      <c r="J105" s="31">
        <v>1</v>
      </c>
      <c r="K105" s="25" t="s">
        <v>136</v>
      </c>
      <c r="L105" s="25">
        <v>44678</v>
      </c>
      <c r="M105" s="29"/>
      <c r="N105" s="24" t="e">
        <f>VLOOKUP(L105,#REF!,1,0)</f>
        <v>#REF!</v>
      </c>
    </row>
    <row r="106" spans="1:14" s="24" customFormat="1" ht="30" hidden="1" customHeight="1">
      <c r="A106" s="24">
        <v>44893</v>
      </c>
      <c r="B106" s="25">
        <v>2016</v>
      </c>
      <c r="C106" s="29" t="s">
        <v>380</v>
      </c>
      <c r="D106" s="25" t="s">
        <v>356</v>
      </c>
      <c r="E106" s="25" t="s">
        <v>356</v>
      </c>
      <c r="F106" s="25" t="s">
        <v>336</v>
      </c>
      <c r="G106" s="25" t="s">
        <v>21</v>
      </c>
      <c r="H106" s="30">
        <v>72.95</v>
      </c>
      <c r="I106" s="32" t="e">
        <v>#N/A</v>
      </c>
      <c r="J106" s="31">
        <v>12</v>
      </c>
      <c r="K106" s="25" t="s">
        <v>96</v>
      </c>
      <c r="L106" s="25">
        <v>44893</v>
      </c>
      <c r="M106" s="29" t="s">
        <v>190</v>
      </c>
      <c r="N106" s="24" t="e">
        <f>VLOOKUP(L106,#REF!,1,0)</f>
        <v>#REF!</v>
      </c>
    </row>
    <row r="107" spans="1:14" s="24" customFormat="1" ht="30" hidden="1" customHeight="1">
      <c r="A107" s="24">
        <v>44960</v>
      </c>
      <c r="B107" s="25">
        <v>2019</v>
      </c>
      <c r="C107" s="29" t="s">
        <v>366</v>
      </c>
      <c r="D107" s="25" t="s">
        <v>337</v>
      </c>
      <c r="E107" s="25" t="s">
        <v>337</v>
      </c>
      <c r="F107" s="25" t="s">
        <v>336</v>
      </c>
      <c r="G107" s="25" t="s">
        <v>21</v>
      </c>
      <c r="H107" s="30">
        <v>63.357333333333337</v>
      </c>
      <c r="I107" s="32" t="e">
        <v>#N/A</v>
      </c>
      <c r="J107" s="31">
        <v>6</v>
      </c>
      <c r="K107" s="25" t="s">
        <v>22</v>
      </c>
      <c r="L107" s="25">
        <v>44960</v>
      </c>
      <c r="M107" s="29"/>
      <c r="N107" s="24" t="e">
        <f>VLOOKUP(L107,#REF!,1,0)</f>
        <v>#REF!</v>
      </c>
    </row>
    <row r="108" spans="1:14" s="24" customFormat="1" ht="30" hidden="1" customHeight="1">
      <c r="A108" s="24">
        <v>74980</v>
      </c>
      <c r="B108" s="25">
        <v>2015</v>
      </c>
      <c r="C108" s="29" t="s">
        <v>494</v>
      </c>
      <c r="D108" s="25" t="s">
        <v>337</v>
      </c>
      <c r="E108" s="25" t="s">
        <v>337</v>
      </c>
      <c r="F108" s="25" t="s">
        <v>336</v>
      </c>
      <c r="G108" s="25" t="s">
        <v>21</v>
      </c>
      <c r="H108" s="30">
        <v>86.3172</v>
      </c>
      <c r="I108" s="32" t="e">
        <v>#N/A</v>
      </c>
      <c r="J108" s="31">
        <v>1</v>
      </c>
      <c r="K108" s="25" t="s">
        <v>16</v>
      </c>
      <c r="L108" s="25">
        <v>74980</v>
      </c>
      <c r="M108" s="29"/>
      <c r="N108" s="24" t="e">
        <f>VLOOKUP(L108,#REF!,1,0)</f>
        <v>#REF!</v>
      </c>
    </row>
    <row r="109" spans="1:14" s="24" customFormat="1" ht="30" hidden="1" customHeight="1">
      <c r="A109" s="24">
        <v>7641816</v>
      </c>
      <c r="B109" s="25">
        <v>2016</v>
      </c>
      <c r="C109" s="29" t="s">
        <v>389</v>
      </c>
      <c r="D109" s="25" t="s">
        <v>390</v>
      </c>
      <c r="E109" s="25" t="s">
        <v>390</v>
      </c>
      <c r="F109" s="25" t="s">
        <v>388</v>
      </c>
      <c r="G109" s="25" t="s">
        <v>21</v>
      </c>
      <c r="H109" s="30">
        <v>55.361066666666666</v>
      </c>
      <c r="I109" s="32" t="e">
        <v>#N/A</v>
      </c>
      <c r="J109" s="31">
        <v>6</v>
      </c>
      <c r="K109" s="25" t="s">
        <v>22</v>
      </c>
      <c r="L109" s="25">
        <v>7641816</v>
      </c>
      <c r="M109" s="29"/>
      <c r="N109" s="24" t="e">
        <f>VLOOKUP(L109,#REF!,1,0)</f>
        <v>#REF!</v>
      </c>
    </row>
    <row r="110" spans="1:14" s="24" customFormat="1" ht="30" hidden="1" customHeight="1">
      <c r="A110" s="24">
        <v>45693</v>
      </c>
      <c r="B110" s="25" t="s">
        <v>133</v>
      </c>
      <c r="C110" s="29" t="s">
        <v>495</v>
      </c>
      <c r="D110" s="25" t="s">
        <v>392</v>
      </c>
      <c r="E110" s="25" t="s">
        <v>392</v>
      </c>
      <c r="F110" s="25" t="s">
        <v>393</v>
      </c>
      <c r="G110" s="25" t="s">
        <v>21</v>
      </c>
      <c r="H110" s="30">
        <v>68.521866666666668</v>
      </c>
      <c r="I110" s="32" t="e">
        <v>#N/A</v>
      </c>
      <c r="J110" s="31">
        <v>6</v>
      </c>
      <c r="K110" s="25" t="s">
        <v>331</v>
      </c>
      <c r="L110" s="25">
        <v>45693</v>
      </c>
      <c r="M110" s="29"/>
      <c r="N110" s="24" t="e">
        <f>VLOOKUP(L110,#REF!,1,0)</f>
        <v>#REF!</v>
      </c>
    </row>
    <row r="111" spans="1:14" s="24" customFormat="1" ht="30" hidden="1" customHeight="1">
      <c r="A111" s="24">
        <v>43403</v>
      </c>
      <c r="B111" s="25" t="s">
        <v>133</v>
      </c>
      <c r="C111" s="29" t="s">
        <v>395</v>
      </c>
      <c r="D111" s="25" t="s">
        <v>392</v>
      </c>
      <c r="E111" s="25" t="s">
        <v>392</v>
      </c>
      <c r="F111" s="25" t="s">
        <v>393</v>
      </c>
      <c r="G111" s="25" t="s">
        <v>102</v>
      </c>
      <c r="H111" s="30">
        <v>98.336000000000013</v>
      </c>
      <c r="I111" s="32" t="e">
        <v>#N/A</v>
      </c>
      <c r="J111" s="31">
        <v>6</v>
      </c>
      <c r="K111" s="25" t="s">
        <v>396</v>
      </c>
      <c r="L111" s="25">
        <v>43403</v>
      </c>
      <c r="M111" s="29"/>
      <c r="N111" s="24" t="e">
        <f>VLOOKUP(L111,#REF!,1,0)</f>
        <v>#REF!</v>
      </c>
    </row>
    <row r="112" spans="1:14" s="24" customFormat="1" ht="30" hidden="1" customHeight="1">
      <c r="A112" s="24">
        <v>44175</v>
      </c>
      <c r="B112" s="25">
        <v>2016</v>
      </c>
      <c r="C112" s="29" t="s">
        <v>437</v>
      </c>
      <c r="D112" s="25" t="s">
        <v>411</v>
      </c>
      <c r="E112" s="25" t="s">
        <v>412</v>
      </c>
      <c r="F112" s="25" t="s">
        <v>413</v>
      </c>
      <c r="G112" s="25" t="s">
        <v>21</v>
      </c>
      <c r="H112" s="30">
        <v>586.09</v>
      </c>
      <c r="I112" s="32" t="e">
        <v>#N/A</v>
      </c>
      <c r="J112" s="31">
        <v>3</v>
      </c>
      <c r="K112" s="25" t="s">
        <v>164</v>
      </c>
      <c r="L112" s="25">
        <v>44175</v>
      </c>
      <c r="M112" s="29"/>
      <c r="N112" s="24" t="e">
        <f>VLOOKUP(L112,#REF!,1,0)</f>
        <v>#REF!</v>
      </c>
    </row>
    <row r="113" spans="1:14" s="24" customFormat="1" ht="30" hidden="1" customHeight="1">
      <c r="A113" s="24">
        <v>41423</v>
      </c>
      <c r="B113" s="25">
        <v>2018</v>
      </c>
      <c r="C113" s="29" t="s">
        <v>435</v>
      </c>
      <c r="D113" s="25" t="s">
        <v>411</v>
      </c>
      <c r="E113" s="25" t="s">
        <v>412</v>
      </c>
      <c r="F113" s="25" t="s">
        <v>413</v>
      </c>
      <c r="G113" s="25" t="s">
        <v>21</v>
      </c>
      <c r="H113" s="30">
        <v>127.27</v>
      </c>
      <c r="I113" s="32" t="e">
        <v>#N/A</v>
      </c>
      <c r="J113" s="31">
        <v>12</v>
      </c>
      <c r="K113" s="25" t="s">
        <v>319</v>
      </c>
      <c r="L113" s="25">
        <v>41423</v>
      </c>
      <c r="M113" s="29"/>
      <c r="N113" s="24" t="e">
        <f>VLOOKUP(L113,#REF!,1,0)</f>
        <v>#REF!</v>
      </c>
    </row>
    <row r="114" spans="1:14" s="24" customFormat="1" ht="30" hidden="1" customHeight="1">
      <c r="A114" s="24">
        <v>44912</v>
      </c>
      <c r="B114" s="25" t="s">
        <v>133</v>
      </c>
      <c r="C114" s="29" t="s">
        <v>496</v>
      </c>
      <c r="D114" s="25" t="s">
        <v>411</v>
      </c>
      <c r="E114" s="25" t="s">
        <v>412</v>
      </c>
      <c r="F114" s="25" t="s">
        <v>413</v>
      </c>
      <c r="G114" s="25" t="s">
        <v>21</v>
      </c>
      <c r="H114" s="30">
        <v>125</v>
      </c>
      <c r="I114" s="32" t="e">
        <v>#N/A</v>
      </c>
      <c r="J114" s="31">
        <v>6</v>
      </c>
      <c r="K114" s="25" t="s">
        <v>22</v>
      </c>
      <c r="L114" s="25">
        <v>44912</v>
      </c>
      <c r="M114" s="29"/>
      <c r="N114" s="24" t="e">
        <f>VLOOKUP(L114,#REF!,1,0)</f>
        <v>#REF!</v>
      </c>
    </row>
    <row r="115" spans="1:14" s="24" customFormat="1" ht="30" hidden="1" customHeight="1">
      <c r="A115" s="24">
        <v>45358</v>
      </c>
      <c r="B115" s="25" t="s">
        <v>133</v>
      </c>
      <c r="C115" s="29" t="s">
        <v>497</v>
      </c>
      <c r="D115" s="25" t="s">
        <v>411</v>
      </c>
      <c r="E115" s="25" t="s">
        <v>412</v>
      </c>
      <c r="F115" s="25" t="s">
        <v>413</v>
      </c>
      <c r="G115" s="25" t="s">
        <v>21</v>
      </c>
      <c r="H115" s="30">
        <v>119</v>
      </c>
      <c r="I115" s="32" t="e">
        <v>#N/A</v>
      </c>
      <c r="J115" s="31">
        <v>6</v>
      </c>
      <c r="K115" s="25" t="s">
        <v>22</v>
      </c>
      <c r="L115" s="25">
        <v>45358</v>
      </c>
      <c r="M115" s="29"/>
      <c r="N115" s="24" t="e">
        <f>VLOOKUP(L115,#REF!,1,0)</f>
        <v>#REF!</v>
      </c>
    </row>
    <row r="116" spans="1:14" s="24" customFormat="1" ht="30" hidden="1" customHeight="1">
      <c r="A116" s="24">
        <v>44951</v>
      </c>
      <c r="B116" s="25">
        <v>2018</v>
      </c>
      <c r="C116" s="29" t="s">
        <v>419</v>
      </c>
      <c r="D116" s="25" t="s">
        <v>417</v>
      </c>
      <c r="E116" s="25" t="s">
        <v>412</v>
      </c>
      <c r="F116" s="25" t="s">
        <v>413</v>
      </c>
      <c r="G116" s="25" t="s">
        <v>15</v>
      </c>
      <c r="H116" s="30">
        <v>47.618266666666671</v>
      </c>
      <c r="I116" s="32" t="e">
        <v>#N/A</v>
      </c>
      <c r="J116" s="31">
        <v>6</v>
      </c>
      <c r="K116" s="25" t="s">
        <v>22</v>
      </c>
      <c r="L116" s="25">
        <v>44951</v>
      </c>
      <c r="M116" s="29"/>
      <c r="N116" s="24" t="e">
        <f>VLOOKUP(L116,#REF!,1,0)</f>
        <v>#REF!</v>
      </c>
    </row>
    <row r="117" spans="1:14" s="24" customFormat="1" ht="30" hidden="1" customHeight="1">
      <c r="A117" s="24">
        <v>44952</v>
      </c>
      <c r="B117" s="25">
        <v>2017</v>
      </c>
      <c r="C117" s="29" t="s">
        <v>441</v>
      </c>
      <c r="D117" s="25" t="s">
        <v>417</v>
      </c>
      <c r="E117" s="25" t="s">
        <v>412</v>
      </c>
      <c r="F117" s="25" t="s">
        <v>413</v>
      </c>
      <c r="G117" s="25" t="s">
        <v>21</v>
      </c>
      <c r="H117" s="30">
        <v>47.618266666666671</v>
      </c>
      <c r="I117" s="32" t="e">
        <v>#N/A</v>
      </c>
      <c r="J117" s="31">
        <v>6</v>
      </c>
      <c r="K117" s="25" t="s">
        <v>22</v>
      </c>
      <c r="L117" s="25">
        <v>44952</v>
      </c>
      <c r="M117" s="29"/>
      <c r="N117" s="24" t="e">
        <f>VLOOKUP(L117,#REF!,1,0)</f>
        <v>#REF!</v>
      </c>
    </row>
    <row r="118" spans="1:14" s="24" customFormat="1" ht="30" hidden="1" customHeight="1">
      <c r="A118" s="24">
        <v>44604</v>
      </c>
      <c r="B118" s="25">
        <v>2019</v>
      </c>
      <c r="C118" s="29" t="s">
        <v>440</v>
      </c>
      <c r="D118" s="25" t="s">
        <v>417</v>
      </c>
      <c r="E118" s="25" t="s">
        <v>412</v>
      </c>
      <c r="F118" s="25" t="s">
        <v>413</v>
      </c>
      <c r="G118" s="25" t="s">
        <v>21</v>
      </c>
      <c r="H118" s="30">
        <v>31.7148</v>
      </c>
      <c r="I118" s="32" t="e">
        <v>#N/A</v>
      </c>
      <c r="J118" s="31">
        <v>12</v>
      </c>
      <c r="K118" s="25" t="s">
        <v>96</v>
      </c>
      <c r="L118" s="25">
        <v>44604</v>
      </c>
      <c r="M118" s="29"/>
      <c r="N118" s="24" t="e">
        <f>VLOOKUP(L118,#REF!,1,0)</f>
        <v>#REF!</v>
      </c>
    </row>
    <row r="119" spans="1:14" s="24" customFormat="1" ht="30" hidden="1" customHeight="1">
      <c r="A119" s="24">
        <v>44138</v>
      </c>
      <c r="B119" s="25">
        <v>2020</v>
      </c>
      <c r="C119" s="29" t="s">
        <v>498</v>
      </c>
      <c r="D119" s="25" t="s">
        <v>13</v>
      </c>
      <c r="E119" s="25" t="s">
        <v>13</v>
      </c>
      <c r="F119" s="25" t="s">
        <v>14</v>
      </c>
      <c r="G119" s="25" t="s">
        <v>21</v>
      </c>
      <c r="H119" s="30">
        <v>150.76026666666667</v>
      </c>
      <c r="I119" s="32" t="e">
        <v>#N/A</v>
      </c>
      <c r="J119" s="31">
        <v>1</v>
      </c>
      <c r="K119" s="25" t="s">
        <v>17</v>
      </c>
      <c r="L119" s="25">
        <v>44138</v>
      </c>
      <c r="M119" s="29" t="s">
        <v>449</v>
      </c>
      <c r="N119" s="24" t="e">
        <f>VLOOKUP(L119,#REF!,1,0)</f>
        <v>#REF!</v>
      </c>
    </row>
    <row r="120" spans="1:14" s="24" customFormat="1" ht="30" hidden="1" customHeight="1">
      <c r="A120" s="24">
        <v>43313</v>
      </c>
      <c r="B120" s="25">
        <v>2020</v>
      </c>
      <c r="C120" s="29" t="s">
        <v>499</v>
      </c>
      <c r="D120" s="25" t="s">
        <v>13</v>
      </c>
      <c r="E120" s="25" t="s">
        <v>13</v>
      </c>
      <c r="F120" s="25" t="s">
        <v>14</v>
      </c>
      <c r="G120" s="25" t="s">
        <v>21</v>
      </c>
      <c r="H120" s="30">
        <v>107.13213333333334</v>
      </c>
      <c r="I120" s="32" t="e">
        <v>#N/A</v>
      </c>
      <c r="J120" s="31">
        <v>1</v>
      </c>
      <c r="K120" s="25" t="s">
        <v>16</v>
      </c>
      <c r="L120" s="25">
        <v>43313</v>
      </c>
      <c r="M120" s="29"/>
      <c r="N120" s="24" t="e">
        <f>VLOOKUP(L120,#REF!,1,0)</f>
        <v>#REF!</v>
      </c>
    </row>
    <row r="121" spans="1:14" s="24" customFormat="1" ht="30" hidden="1" customHeight="1">
      <c r="A121" s="24">
        <v>43210</v>
      </c>
      <c r="B121" s="25">
        <v>2019</v>
      </c>
      <c r="C121" s="29" t="s">
        <v>500</v>
      </c>
      <c r="D121" s="25" t="s">
        <v>13</v>
      </c>
      <c r="E121" s="25" t="s">
        <v>13</v>
      </c>
      <c r="F121" s="25" t="s">
        <v>14</v>
      </c>
      <c r="G121" s="25" t="s">
        <v>21</v>
      </c>
      <c r="H121" s="30">
        <v>161.41213333333334</v>
      </c>
      <c r="I121" s="32" t="e">
        <v>#N/A</v>
      </c>
      <c r="J121" s="31">
        <v>1</v>
      </c>
      <c r="K121" s="25" t="s">
        <v>16</v>
      </c>
      <c r="L121" s="25">
        <v>43210</v>
      </c>
      <c r="M121" s="29"/>
      <c r="N121" s="24" t="e">
        <f>VLOOKUP(L121,#REF!,1,0)</f>
        <v>#REF!</v>
      </c>
    </row>
    <row r="122" spans="1:14" s="24" customFormat="1" ht="30" hidden="1" customHeight="1">
      <c r="A122" s="24">
        <v>43076</v>
      </c>
      <c r="B122" s="25">
        <v>2020</v>
      </c>
      <c r="C122" s="29" t="s">
        <v>501</v>
      </c>
      <c r="D122" s="25" t="s">
        <v>13</v>
      </c>
      <c r="E122" s="25" t="s">
        <v>13</v>
      </c>
      <c r="F122" s="25" t="s">
        <v>14</v>
      </c>
      <c r="G122" s="25" t="s">
        <v>21</v>
      </c>
      <c r="H122" s="30">
        <v>94.985466666666682</v>
      </c>
      <c r="I122" s="32" t="e">
        <v>#N/A</v>
      </c>
      <c r="J122" s="31">
        <v>1</v>
      </c>
      <c r="K122" s="25" t="s">
        <v>16</v>
      </c>
      <c r="L122" s="25">
        <v>43076</v>
      </c>
      <c r="M122" s="29"/>
      <c r="N122" s="24" t="e">
        <f>VLOOKUP(L122,#REF!,1,0)</f>
        <v>#REF!</v>
      </c>
    </row>
    <row r="123" spans="1:14" s="24" customFormat="1" ht="30" hidden="1" customHeight="1">
      <c r="A123" s="24">
        <v>44376</v>
      </c>
      <c r="B123" s="25">
        <v>2019</v>
      </c>
      <c r="C123" s="29" t="s">
        <v>502</v>
      </c>
      <c r="D123" s="25" t="s">
        <v>503</v>
      </c>
      <c r="E123" s="25" t="s">
        <v>13</v>
      </c>
      <c r="F123" s="25" t="s">
        <v>14</v>
      </c>
      <c r="G123" s="25" t="s">
        <v>21</v>
      </c>
      <c r="H123" s="30">
        <v>194.77533333333335</v>
      </c>
      <c r="I123" s="32" t="e">
        <v>#N/A</v>
      </c>
      <c r="J123" s="31">
        <v>1</v>
      </c>
      <c r="K123" s="25" t="s">
        <v>35</v>
      </c>
      <c r="L123" s="25">
        <v>44376</v>
      </c>
      <c r="M123" s="29"/>
      <c r="N123" s="24" t="e">
        <f>VLOOKUP(L123,#REF!,1,0)</f>
        <v>#REF!</v>
      </c>
    </row>
    <row r="124" spans="1:14" s="24" customFormat="1" ht="30" hidden="1" customHeight="1">
      <c r="A124" s="24">
        <v>44375</v>
      </c>
      <c r="B124" s="25">
        <v>2019</v>
      </c>
      <c r="C124" s="29" t="s">
        <v>504</v>
      </c>
      <c r="D124" s="25" t="s">
        <v>503</v>
      </c>
      <c r="E124" s="25" t="s">
        <v>13</v>
      </c>
      <c r="F124" s="25" t="s">
        <v>14</v>
      </c>
      <c r="G124" s="25" t="s">
        <v>21</v>
      </c>
      <c r="H124" s="30">
        <v>100.0788</v>
      </c>
      <c r="I124" s="32" t="e">
        <v>#N/A</v>
      </c>
      <c r="J124" s="31">
        <v>1</v>
      </c>
      <c r="K124" s="25" t="s">
        <v>16</v>
      </c>
      <c r="L124" s="25">
        <v>44375</v>
      </c>
      <c r="M124" s="29"/>
      <c r="N124" s="24" t="e">
        <f>VLOOKUP(L124,#REF!,1,0)</f>
        <v>#REF!</v>
      </c>
    </row>
    <row r="125" spans="1:14" s="24" customFormat="1" ht="30" hidden="1" customHeight="1">
      <c r="A125" s="24">
        <v>44930</v>
      </c>
      <c r="B125" s="25">
        <v>2019</v>
      </c>
      <c r="C125" s="29" t="s">
        <v>64</v>
      </c>
      <c r="D125" s="25" t="s">
        <v>60</v>
      </c>
      <c r="E125" s="25" t="s">
        <v>61</v>
      </c>
      <c r="F125" s="25" t="s">
        <v>62</v>
      </c>
      <c r="G125" s="25" t="s">
        <v>21</v>
      </c>
      <c r="H125" s="30">
        <v>57.569600000000001</v>
      </c>
      <c r="I125" s="32" t="e">
        <v>#N/A</v>
      </c>
      <c r="J125" s="31">
        <v>3</v>
      </c>
      <c r="K125" s="25" t="s">
        <v>17</v>
      </c>
      <c r="L125" s="25">
        <v>44930</v>
      </c>
      <c r="M125" s="29"/>
      <c r="N125" s="24" t="e">
        <f>VLOOKUP(L125,#REF!,1,0)</f>
        <v>#REF!</v>
      </c>
    </row>
    <row r="126" spans="1:14" s="24" customFormat="1" ht="30" hidden="1" customHeight="1">
      <c r="A126" s="24">
        <v>73950</v>
      </c>
      <c r="B126" s="25">
        <v>2012</v>
      </c>
      <c r="C126" s="29" t="s">
        <v>505</v>
      </c>
      <c r="D126" s="25" t="s">
        <v>104</v>
      </c>
      <c r="E126" s="25" t="s">
        <v>87</v>
      </c>
      <c r="F126" s="25" t="s">
        <v>88</v>
      </c>
      <c r="G126" s="25" t="s">
        <v>21</v>
      </c>
      <c r="H126" s="30">
        <v>19.593379222253759</v>
      </c>
      <c r="I126" s="32" t="e">
        <v>#N/A</v>
      </c>
      <c r="J126" s="31">
        <v>12</v>
      </c>
      <c r="K126" s="25" t="s">
        <v>96</v>
      </c>
      <c r="L126" s="25">
        <v>73950</v>
      </c>
      <c r="M126" s="29"/>
      <c r="N126" s="24" t="e">
        <f>VLOOKUP(L126,#REF!,1,0)</f>
        <v>#REF!</v>
      </c>
    </row>
    <row r="127" spans="1:14" s="24" customFormat="1" ht="30" hidden="1" customHeight="1">
      <c r="A127" s="24">
        <v>43292</v>
      </c>
      <c r="B127" s="25">
        <v>2006</v>
      </c>
      <c r="C127" s="29" t="s">
        <v>506</v>
      </c>
      <c r="D127" s="25" t="s">
        <v>507</v>
      </c>
      <c r="E127" s="25" t="s">
        <v>87</v>
      </c>
      <c r="F127" s="25" t="s">
        <v>88</v>
      </c>
      <c r="G127" s="25" t="s">
        <v>102</v>
      </c>
      <c r="H127" s="30">
        <v>18.27</v>
      </c>
      <c r="I127" s="32" t="e">
        <v>#N/A</v>
      </c>
      <c r="J127" s="31">
        <v>12</v>
      </c>
      <c r="K127" s="25" t="s">
        <v>319</v>
      </c>
      <c r="L127" s="25">
        <v>43292</v>
      </c>
      <c r="M127" s="29" t="s">
        <v>90</v>
      </c>
      <c r="N127" s="24" t="e">
        <f>VLOOKUP(L127,#REF!,1,0)</f>
        <v>#REF!</v>
      </c>
    </row>
    <row r="128" spans="1:14" s="24" customFormat="1" ht="30" hidden="1" customHeight="1">
      <c r="A128" s="24">
        <v>42826</v>
      </c>
      <c r="B128" s="25">
        <v>2019</v>
      </c>
      <c r="C128" s="29" t="s">
        <v>508</v>
      </c>
      <c r="D128" s="25" t="s">
        <v>156</v>
      </c>
      <c r="E128" s="25" t="s">
        <v>156</v>
      </c>
      <c r="F128" s="25" t="s">
        <v>88</v>
      </c>
      <c r="G128" s="25" t="s">
        <v>21</v>
      </c>
      <c r="H128" s="30">
        <v>34.22</v>
      </c>
      <c r="I128" s="32" t="e">
        <v>#N/A</v>
      </c>
      <c r="J128" s="31">
        <v>6</v>
      </c>
      <c r="K128" s="25" t="s">
        <v>22</v>
      </c>
      <c r="L128" s="25">
        <v>42826</v>
      </c>
      <c r="M128" s="29" t="s">
        <v>190</v>
      </c>
      <c r="N128" s="24" t="e">
        <f>VLOOKUP(L128,#REF!,1,0)</f>
        <v>#REF!</v>
      </c>
    </row>
    <row r="129" spans="1:14" s="24" customFormat="1" ht="30" hidden="1" customHeight="1">
      <c r="A129" s="24">
        <v>44492</v>
      </c>
      <c r="B129" s="25">
        <v>2015</v>
      </c>
      <c r="C129" s="29" t="s">
        <v>219</v>
      </c>
      <c r="D129" s="25" t="s">
        <v>95</v>
      </c>
      <c r="E129" s="25" t="s">
        <v>87</v>
      </c>
      <c r="F129" s="25" t="s">
        <v>88</v>
      </c>
      <c r="G129" s="25" t="s">
        <v>21</v>
      </c>
      <c r="H129" s="30">
        <v>32</v>
      </c>
      <c r="I129" s="32" t="e">
        <v>#N/A</v>
      </c>
      <c r="J129" s="31">
        <v>6</v>
      </c>
      <c r="K129" s="25" t="s">
        <v>22</v>
      </c>
      <c r="L129" s="25">
        <v>44492</v>
      </c>
      <c r="M129" s="29" t="s">
        <v>90</v>
      </c>
      <c r="N129" s="24" t="e">
        <f>VLOOKUP(L129,#REF!,1,0)</f>
        <v>#REF!</v>
      </c>
    </row>
    <row r="130" spans="1:14" s="24" customFormat="1" ht="30" hidden="1" customHeight="1">
      <c r="A130" s="24">
        <v>42757</v>
      </c>
      <c r="B130" s="25">
        <v>2015</v>
      </c>
      <c r="C130" s="29" t="s">
        <v>509</v>
      </c>
      <c r="D130" s="25" t="s">
        <v>130</v>
      </c>
      <c r="E130" s="25" t="s">
        <v>130</v>
      </c>
      <c r="F130" s="25" t="s">
        <v>88</v>
      </c>
      <c r="G130" s="25" t="s">
        <v>15</v>
      </c>
      <c r="H130" s="30">
        <v>52.58</v>
      </c>
      <c r="I130" s="32" t="e">
        <v>#N/A</v>
      </c>
      <c r="J130" s="31">
        <v>6</v>
      </c>
      <c r="K130" s="25" t="s">
        <v>22</v>
      </c>
      <c r="L130" s="25">
        <v>42757</v>
      </c>
      <c r="M130" s="29"/>
      <c r="N130" s="24" t="e">
        <f>VLOOKUP(L130,#REF!,1,0)</f>
        <v>#REF!</v>
      </c>
    </row>
    <row r="131" spans="1:14" s="24" customFormat="1" ht="30" hidden="1" customHeight="1">
      <c r="A131" s="24">
        <v>42681</v>
      </c>
      <c r="B131" s="25" t="s">
        <v>133</v>
      </c>
      <c r="C131" s="29" t="s">
        <v>510</v>
      </c>
      <c r="D131" s="25" t="s">
        <v>339</v>
      </c>
      <c r="E131" s="25" t="s">
        <v>340</v>
      </c>
      <c r="F131" s="25" t="s">
        <v>336</v>
      </c>
      <c r="G131" s="25" t="s">
        <v>21</v>
      </c>
      <c r="H131" s="30">
        <v>17.27</v>
      </c>
      <c r="I131" s="32" t="e">
        <v>#N/A</v>
      </c>
      <c r="J131" s="31">
        <v>2</v>
      </c>
      <c r="K131" s="25" t="s">
        <v>341</v>
      </c>
      <c r="L131" s="25">
        <v>42681</v>
      </c>
      <c r="M131" s="29"/>
      <c r="N131" s="24" t="e">
        <f>VLOOKUP(L131,#REF!,1,0)</f>
        <v>#REF!</v>
      </c>
    </row>
    <row r="132" spans="1:14" s="24" customFormat="1" ht="30" hidden="1" customHeight="1">
      <c r="A132" s="24">
        <v>44942</v>
      </c>
      <c r="B132" s="25">
        <v>2021</v>
      </c>
      <c r="C132" s="29" t="s">
        <v>511</v>
      </c>
      <c r="D132" s="25" t="s">
        <v>87</v>
      </c>
      <c r="E132" s="25" t="s">
        <v>87</v>
      </c>
      <c r="F132" s="25" t="s">
        <v>88</v>
      </c>
      <c r="G132" s="25" t="s">
        <v>15</v>
      </c>
      <c r="H132" s="30">
        <v>121.75</v>
      </c>
      <c r="I132" s="32">
        <v>6</v>
      </c>
      <c r="J132" s="31">
        <v>6</v>
      </c>
      <c r="K132" s="25" t="s">
        <v>22</v>
      </c>
      <c r="L132" s="25">
        <v>44942</v>
      </c>
      <c r="M132" s="29" t="s">
        <v>90</v>
      </c>
      <c r="N132" s="24" t="e">
        <f>VLOOKUP(L132,#REF!,1,0)</f>
        <v>#REF!</v>
      </c>
    </row>
    <row r="133" spans="1:14" s="24" customFormat="1" ht="30" hidden="1" customHeight="1">
      <c r="A133" s="24">
        <v>44918</v>
      </c>
      <c r="B133" s="25">
        <v>1989</v>
      </c>
      <c r="C133" s="29" t="s">
        <v>512</v>
      </c>
      <c r="D133" s="25" t="s">
        <v>513</v>
      </c>
      <c r="E133" s="25" t="s">
        <v>87</v>
      </c>
      <c r="F133" s="25" t="s">
        <v>88</v>
      </c>
      <c r="G133" s="25" t="s">
        <v>15</v>
      </c>
      <c r="H133" s="30">
        <v>56.73</v>
      </c>
      <c r="I133" s="32">
        <v>12</v>
      </c>
      <c r="J133" s="31">
        <v>6</v>
      </c>
      <c r="K133" s="25" t="s">
        <v>22</v>
      </c>
      <c r="L133" s="25">
        <v>44918</v>
      </c>
      <c r="M133" s="29" t="s">
        <v>90</v>
      </c>
      <c r="N133" s="24" t="e">
        <f>VLOOKUP(L133,#REF!,1,0)</f>
        <v>#REF!</v>
      </c>
    </row>
    <row r="134" spans="1:14" s="24" customFormat="1" ht="30" hidden="1" customHeight="1">
      <c r="A134" s="24">
        <v>44919</v>
      </c>
      <c r="B134" s="25">
        <v>2007</v>
      </c>
      <c r="C134" s="29" t="s">
        <v>514</v>
      </c>
      <c r="D134" s="25" t="s">
        <v>513</v>
      </c>
      <c r="E134" s="25" t="s">
        <v>87</v>
      </c>
      <c r="F134" s="25" t="s">
        <v>88</v>
      </c>
      <c r="G134" s="25" t="s">
        <v>15</v>
      </c>
      <c r="H134" s="30">
        <v>50.54</v>
      </c>
      <c r="I134" s="32">
        <v>12</v>
      </c>
      <c r="J134" s="31">
        <v>12</v>
      </c>
      <c r="K134" s="25" t="s">
        <v>96</v>
      </c>
      <c r="L134" s="25">
        <v>44919</v>
      </c>
      <c r="M134" s="29" t="s">
        <v>90</v>
      </c>
      <c r="N134" s="24" t="e">
        <f>VLOOKUP(L134,#REF!,1,0)</f>
        <v>#REF!</v>
      </c>
    </row>
    <row r="135" spans="1:14" s="24" customFormat="1" ht="30" hidden="1" customHeight="1">
      <c r="A135" s="24">
        <v>44904</v>
      </c>
      <c r="B135" s="25">
        <v>1989</v>
      </c>
      <c r="C135" s="29" t="s">
        <v>515</v>
      </c>
      <c r="D135" s="25" t="s">
        <v>188</v>
      </c>
      <c r="E135" s="25" t="s">
        <v>87</v>
      </c>
      <c r="F135" s="25" t="s">
        <v>88</v>
      </c>
      <c r="G135" s="25" t="s">
        <v>21</v>
      </c>
      <c r="H135" s="30">
        <v>952.59</v>
      </c>
      <c r="I135" s="32">
        <v>6</v>
      </c>
      <c r="J135" s="31">
        <v>6</v>
      </c>
      <c r="K135" s="25" t="s">
        <v>22</v>
      </c>
      <c r="L135" s="25">
        <v>44904</v>
      </c>
      <c r="M135" s="29" t="s">
        <v>90</v>
      </c>
      <c r="N135" s="24" t="e">
        <f>VLOOKUP(L135,#REF!,1,0)</f>
        <v>#REF!</v>
      </c>
    </row>
    <row r="136" spans="1:14" s="24" customFormat="1" ht="30" hidden="1" customHeight="1">
      <c r="A136" s="24">
        <v>44903</v>
      </c>
      <c r="B136" s="25">
        <v>1995</v>
      </c>
      <c r="C136" s="29" t="s">
        <v>516</v>
      </c>
      <c r="D136" s="25" t="s">
        <v>188</v>
      </c>
      <c r="E136" s="25" t="s">
        <v>87</v>
      </c>
      <c r="F136" s="25" t="s">
        <v>88</v>
      </c>
      <c r="G136" s="25" t="s">
        <v>21</v>
      </c>
      <c r="H136" s="30">
        <v>715.23</v>
      </c>
      <c r="I136" s="32">
        <v>6</v>
      </c>
      <c r="J136" s="31">
        <v>6</v>
      </c>
      <c r="K136" s="25" t="s">
        <v>22</v>
      </c>
      <c r="L136" s="25">
        <v>44903</v>
      </c>
      <c r="M136" s="29" t="s">
        <v>90</v>
      </c>
      <c r="N136" s="24" t="e">
        <f>VLOOKUP(L136,#REF!,1,0)</f>
        <v>#REF!</v>
      </c>
    </row>
    <row r="137" spans="1:14" s="24" customFormat="1" ht="30" hidden="1" customHeight="1">
      <c r="A137" s="24">
        <v>44907</v>
      </c>
      <c r="B137" s="25">
        <v>2003</v>
      </c>
      <c r="C137" s="29" t="s">
        <v>517</v>
      </c>
      <c r="D137" s="25" t="s">
        <v>188</v>
      </c>
      <c r="E137" s="25" t="s">
        <v>87</v>
      </c>
      <c r="F137" s="25" t="s">
        <v>88</v>
      </c>
      <c r="G137" s="25" t="s">
        <v>21</v>
      </c>
      <c r="H137" s="30">
        <v>596.46</v>
      </c>
      <c r="I137" s="32">
        <v>6</v>
      </c>
      <c r="J137" s="31">
        <v>6</v>
      </c>
      <c r="K137" s="25" t="s">
        <v>22</v>
      </c>
      <c r="L137" s="25">
        <v>44907</v>
      </c>
      <c r="M137" s="29" t="s">
        <v>90</v>
      </c>
      <c r="N137" s="24" t="e">
        <f>VLOOKUP(L137,#REF!,1,0)</f>
        <v>#REF!</v>
      </c>
    </row>
    <row r="138" spans="1:14" s="24" customFormat="1" ht="30" hidden="1" customHeight="1">
      <c r="A138" s="24">
        <v>44906</v>
      </c>
      <c r="B138" s="25">
        <v>2005</v>
      </c>
      <c r="C138" s="29" t="s">
        <v>518</v>
      </c>
      <c r="D138" s="25" t="s">
        <v>188</v>
      </c>
      <c r="E138" s="25" t="s">
        <v>87</v>
      </c>
      <c r="F138" s="25" t="s">
        <v>88</v>
      </c>
      <c r="G138" s="25" t="s">
        <v>21</v>
      </c>
      <c r="H138" s="30">
        <v>715.14</v>
      </c>
      <c r="I138" s="32">
        <v>3</v>
      </c>
      <c r="J138" s="31">
        <v>6</v>
      </c>
      <c r="K138" s="25" t="s">
        <v>22</v>
      </c>
      <c r="L138" s="25">
        <v>44906</v>
      </c>
      <c r="M138" s="29" t="s">
        <v>90</v>
      </c>
      <c r="N138" s="24" t="e">
        <f>VLOOKUP(L138,#REF!,1,0)</f>
        <v>#REF!</v>
      </c>
    </row>
    <row r="139" spans="1:14" s="24" customFormat="1" ht="30" hidden="1" customHeight="1">
      <c r="A139" s="24">
        <v>45442</v>
      </c>
      <c r="B139" s="25">
        <v>2006</v>
      </c>
      <c r="C139" s="29" t="s">
        <v>209</v>
      </c>
      <c r="D139" s="25" t="s">
        <v>188</v>
      </c>
      <c r="E139" s="25" t="s">
        <v>87</v>
      </c>
      <c r="F139" s="25" t="s">
        <v>88</v>
      </c>
      <c r="G139" s="25" t="s">
        <v>21</v>
      </c>
      <c r="H139" s="30">
        <v>525.26</v>
      </c>
      <c r="I139" s="32">
        <v>6</v>
      </c>
      <c r="J139" s="31">
        <v>6</v>
      </c>
      <c r="K139" s="25" t="s">
        <v>22</v>
      </c>
      <c r="L139" s="25">
        <v>45442</v>
      </c>
      <c r="M139" s="29" t="s">
        <v>90</v>
      </c>
      <c r="N139" s="24" t="e">
        <f>VLOOKUP(L139,#REF!,1,0)</f>
        <v>#REF!</v>
      </c>
    </row>
    <row r="140" spans="1:14" s="24" customFormat="1" ht="30" hidden="1" customHeight="1">
      <c r="A140" s="24">
        <v>44905</v>
      </c>
      <c r="B140" s="25">
        <v>2011</v>
      </c>
      <c r="C140" s="29" t="s">
        <v>519</v>
      </c>
      <c r="D140" s="25" t="s">
        <v>188</v>
      </c>
      <c r="E140" s="25" t="s">
        <v>87</v>
      </c>
      <c r="F140" s="25" t="s">
        <v>88</v>
      </c>
      <c r="G140" s="25" t="s">
        <v>21</v>
      </c>
      <c r="H140" s="30">
        <v>477.78</v>
      </c>
      <c r="I140" s="32">
        <v>6</v>
      </c>
      <c r="J140" s="31">
        <v>6</v>
      </c>
      <c r="K140" s="25" t="s">
        <v>22</v>
      </c>
      <c r="L140" s="25">
        <v>44905</v>
      </c>
      <c r="M140" s="29" t="s">
        <v>90</v>
      </c>
      <c r="N140" s="24" t="e">
        <f>VLOOKUP(L140,#REF!,1,0)</f>
        <v>#REF!</v>
      </c>
    </row>
    <row r="141" spans="1:14" s="24" customFormat="1" ht="30" hidden="1" customHeight="1">
      <c r="A141" s="24">
        <v>44911</v>
      </c>
      <c r="B141" s="25">
        <v>2010</v>
      </c>
      <c r="C141" s="29" t="s">
        <v>520</v>
      </c>
      <c r="D141" s="25" t="s">
        <v>188</v>
      </c>
      <c r="E141" s="25" t="s">
        <v>87</v>
      </c>
      <c r="F141" s="25" t="s">
        <v>88</v>
      </c>
      <c r="G141" s="25" t="s">
        <v>21</v>
      </c>
      <c r="H141" s="30">
        <v>287.89999999999998</v>
      </c>
      <c r="I141" s="32">
        <v>6</v>
      </c>
      <c r="J141" s="31">
        <v>6</v>
      </c>
      <c r="K141" s="25" t="s">
        <v>22</v>
      </c>
      <c r="L141" s="25">
        <v>44911</v>
      </c>
      <c r="M141" s="29" t="s">
        <v>90</v>
      </c>
      <c r="N141" s="24" t="e">
        <f>VLOOKUP(L141,#REF!,1,0)</f>
        <v>#REF!</v>
      </c>
    </row>
    <row r="142" spans="1:14" s="24" customFormat="1" ht="30" hidden="1" customHeight="1">
      <c r="A142" s="24">
        <v>44910</v>
      </c>
      <c r="B142" s="25">
        <v>2014</v>
      </c>
      <c r="C142" s="29" t="s">
        <v>521</v>
      </c>
      <c r="D142" s="25" t="s">
        <v>188</v>
      </c>
      <c r="E142" s="25" t="s">
        <v>87</v>
      </c>
      <c r="F142" s="25" t="s">
        <v>88</v>
      </c>
      <c r="G142" s="25" t="s">
        <v>21</v>
      </c>
      <c r="H142" s="30">
        <v>240.43</v>
      </c>
      <c r="I142" s="32">
        <v>6</v>
      </c>
      <c r="J142" s="31">
        <v>6</v>
      </c>
      <c r="K142" s="25" t="s">
        <v>22</v>
      </c>
      <c r="L142" s="25">
        <v>44910</v>
      </c>
      <c r="M142" s="29" t="s">
        <v>90</v>
      </c>
      <c r="N142" s="24" t="e">
        <f>VLOOKUP(L142,#REF!,1,0)</f>
        <v>#REF!</v>
      </c>
    </row>
    <row r="143" spans="1:14" s="24" customFormat="1" ht="30" hidden="1" customHeight="1">
      <c r="A143" s="24" t="s">
        <v>448</v>
      </c>
      <c r="B143" s="25">
        <v>2020</v>
      </c>
      <c r="C143" s="29" t="s">
        <v>522</v>
      </c>
      <c r="D143" s="25" t="s">
        <v>13</v>
      </c>
      <c r="E143" s="25" t="s">
        <v>13</v>
      </c>
      <c r="F143" s="25" t="s">
        <v>14</v>
      </c>
      <c r="G143" s="25" t="s">
        <v>15</v>
      </c>
      <c r="H143" s="30">
        <v>107.15253333333334</v>
      </c>
      <c r="I143" s="32">
        <v>0</v>
      </c>
      <c r="J143" s="31"/>
      <c r="K143" s="25" t="s">
        <v>16</v>
      </c>
      <c r="L143" s="25">
        <v>43208</v>
      </c>
      <c r="M143" s="29"/>
      <c r="N143" s="24" t="e">
        <f>VLOOKUP(L143,#REF!,1,0)</f>
        <v>#REF!</v>
      </c>
    </row>
    <row r="144" spans="1:14" s="24" customFormat="1" ht="30" hidden="1" customHeight="1">
      <c r="A144" s="24" t="s">
        <v>448</v>
      </c>
      <c r="B144" s="25">
        <v>2019</v>
      </c>
      <c r="C144" s="29" t="s">
        <v>467</v>
      </c>
      <c r="D144" s="25" t="s">
        <v>503</v>
      </c>
      <c r="E144" s="25" t="s">
        <v>13</v>
      </c>
      <c r="F144" s="25" t="s">
        <v>14</v>
      </c>
      <c r="G144" s="25" t="s">
        <v>21</v>
      </c>
      <c r="H144" s="30">
        <v>74.745466666666672</v>
      </c>
      <c r="I144" s="32">
        <v>0</v>
      </c>
      <c r="J144" s="31"/>
      <c r="K144" s="25" t="s">
        <v>368</v>
      </c>
      <c r="L144" s="25">
        <v>44363</v>
      </c>
      <c r="M144" s="29"/>
      <c r="N144" s="24" t="e">
        <f>VLOOKUP(L144,#REF!,1,0)</f>
        <v>#REF!</v>
      </c>
    </row>
    <row r="145" spans="1:14" s="24" customFormat="1" ht="30" hidden="1" customHeight="1">
      <c r="A145" s="24" t="s">
        <v>448</v>
      </c>
      <c r="B145" s="25">
        <v>2015</v>
      </c>
      <c r="C145" s="29" t="s">
        <v>523</v>
      </c>
      <c r="D145" s="25" t="s">
        <v>60</v>
      </c>
      <c r="E145" s="25" t="s">
        <v>61</v>
      </c>
      <c r="F145" s="25" t="s">
        <v>62</v>
      </c>
      <c r="G145" s="25" t="s">
        <v>15</v>
      </c>
      <c r="H145" s="30">
        <v>61.13</v>
      </c>
      <c r="I145" s="32">
        <v>0</v>
      </c>
      <c r="J145" s="31"/>
      <c r="K145" s="25" t="s">
        <v>22</v>
      </c>
      <c r="L145" s="25">
        <v>42818</v>
      </c>
      <c r="M145" s="29"/>
      <c r="N145" s="24" t="e">
        <f>VLOOKUP(L145,#REF!,1,0)</f>
        <v>#REF!</v>
      </c>
    </row>
    <row r="146" spans="1:14" s="24" customFormat="1" ht="30" hidden="1" customHeight="1">
      <c r="A146" s="24" t="s">
        <v>448</v>
      </c>
      <c r="B146" s="25">
        <v>2019</v>
      </c>
      <c r="C146" s="29" t="s">
        <v>113</v>
      </c>
      <c r="D146" s="25" t="s">
        <v>114</v>
      </c>
      <c r="E146" s="25" t="s">
        <v>109</v>
      </c>
      <c r="F146" s="25" t="s">
        <v>88</v>
      </c>
      <c r="G146" s="25" t="s">
        <v>15</v>
      </c>
      <c r="H146" s="30">
        <v>48.430533333333337</v>
      </c>
      <c r="I146" s="32">
        <v>0</v>
      </c>
      <c r="J146" s="31"/>
      <c r="K146" s="25" t="s">
        <v>22</v>
      </c>
      <c r="L146" s="25">
        <v>45307</v>
      </c>
      <c r="M146" s="29"/>
      <c r="N146" s="24" t="e">
        <f>VLOOKUP(L146,#REF!,1,0)</f>
        <v>#REF!</v>
      </c>
    </row>
    <row r="147" spans="1:14" s="24" customFormat="1" ht="30" hidden="1" customHeight="1">
      <c r="A147" s="24" t="s">
        <v>448</v>
      </c>
      <c r="B147" s="25">
        <v>2009</v>
      </c>
      <c r="C147" s="29" t="s">
        <v>476</v>
      </c>
      <c r="D147" s="25" t="s">
        <v>104</v>
      </c>
      <c r="E147" s="25" t="s">
        <v>87</v>
      </c>
      <c r="F147" s="25" t="s">
        <v>88</v>
      </c>
      <c r="G147" s="25" t="s">
        <v>21</v>
      </c>
      <c r="H147" s="30">
        <v>219</v>
      </c>
      <c r="I147" s="32">
        <v>0</v>
      </c>
      <c r="J147" s="31"/>
      <c r="K147" s="25" t="s">
        <v>22</v>
      </c>
      <c r="L147" s="25">
        <v>45352</v>
      </c>
      <c r="M147" s="29"/>
      <c r="N147" s="24" t="e">
        <f>VLOOKUP(L147,#REF!,1,0)</f>
        <v>#REF!</v>
      </c>
    </row>
    <row r="148" spans="1:14" s="24" customFormat="1" ht="30" hidden="1" customHeight="1">
      <c r="A148" s="24" t="s">
        <v>448</v>
      </c>
      <c r="B148" s="25">
        <v>2011</v>
      </c>
      <c r="C148" s="29" t="s">
        <v>524</v>
      </c>
      <c r="D148" s="25" t="s">
        <v>248</v>
      </c>
      <c r="E148" s="25" t="s">
        <v>87</v>
      </c>
      <c r="F148" s="25" t="s">
        <v>88</v>
      </c>
      <c r="G148" s="25" t="s">
        <v>21</v>
      </c>
      <c r="H148" s="30">
        <v>45.54</v>
      </c>
      <c r="I148" s="32">
        <v>0</v>
      </c>
      <c r="J148" s="31"/>
      <c r="K148" s="25" t="s">
        <v>22</v>
      </c>
      <c r="L148" s="25">
        <v>41925</v>
      </c>
      <c r="M148" s="29"/>
      <c r="N148" s="24" t="e">
        <f>VLOOKUP(L148,#REF!,1,0)</f>
        <v>#REF!</v>
      </c>
    </row>
    <row r="149" spans="1:14" s="24" customFormat="1" ht="30" hidden="1" customHeight="1">
      <c r="A149" s="24" t="s">
        <v>448</v>
      </c>
      <c r="B149" s="25">
        <v>2015</v>
      </c>
      <c r="C149" s="29" t="s">
        <v>245</v>
      </c>
      <c r="D149" s="25" t="s">
        <v>106</v>
      </c>
      <c r="E149" s="25" t="s">
        <v>87</v>
      </c>
      <c r="F149" s="25" t="s">
        <v>88</v>
      </c>
      <c r="G149" s="25" t="s">
        <v>21</v>
      </c>
      <c r="H149" s="30">
        <v>50</v>
      </c>
      <c r="I149" s="32">
        <v>0</v>
      </c>
      <c r="J149" s="31"/>
      <c r="K149" s="25" t="s">
        <v>22</v>
      </c>
      <c r="L149" s="25">
        <v>44333</v>
      </c>
      <c r="M149" s="29"/>
      <c r="N149" s="24" t="e">
        <f>VLOOKUP(L149,#REF!,1,0)</f>
        <v>#REF!</v>
      </c>
    </row>
    <row r="150" spans="1:14" s="24" customFormat="1" ht="30" hidden="1" customHeight="1">
      <c r="A150" s="24" t="s">
        <v>448</v>
      </c>
      <c r="B150" s="25">
        <v>1985</v>
      </c>
      <c r="C150" s="29" t="s">
        <v>454</v>
      </c>
      <c r="D150" s="25" t="s">
        <v>130</v>
      </c>
      <c r="E150" s="25" t="s">
        <v>130</v>
      </c>
      <c r="F150" s="25" t="s">
        <v>88</v>
      </c>
      <c r="G150" s="25" t="s">
        <v>15</v>
      </c>
      <c r="H150" s="30">
        <v>148.03933333333333</v>
      </c>
      <c r="I150" s="32">
        <v>0</v>
      </c>
      <c r="J150" s="31"/>
      <c r="K150" s="25" t="s">
        <v>136</v>
      </c>
      <c r="L150" s="25">
        <v>43066</v>
      </c>
      <c r="M150" s="29"/>
      <c r="N150" s="24" t="e">
        <f>VLOOKUP(L150,#REF!,1,0)</f>
        <v>#REF!</v>
      </c>
    </row>
    <row r="151" spans="1:14" s="24" customFormat="1" ht="30" hidden="1" customHeight="1">
      <c r="A151" s="24" t="s">
        <v>448</v>
      </c>
      <c r="B151" s="25">
        <v>2020</v>
      </c>
      <c r="C151" s="29" t="s">
        <v>453</v>
      </c>
      <c r="D151" s="25" t="s">
        <v>126</v>
      </c>
      <c r="E151" s="25" t="s">
        <v>109</v>
      </c>
      <c r="F151" s="25" t="s">
        <v>88</v>
      </c>
      <c r="G151" s="25" t="s">
        <v>15</v>
      </c>
      <c r="H151" s="30">
        <v>73.752133333333333</v>
      </c>
      <c r="I151" s="32">
        <v>0</v>
      </c>
      <c r="J151" s="31"/>
      <c r="K151" s="25" t="s">
        <v>22</v>
      </c>
      <c r="L151" s="25">
        <v>45304</v>
      </c>
      <c r="M151" s="29"/>
      <c r="N151" s="24" t="e">
        <f>VLOOKUP(L151,#REF!,1,0)</f>
        <v>#REF!</v>
      </c>
    </row>
    <row r="152" spans="1:14" s="24" customFormat="1" ht="30" hidden="1" customHeight="1">
      <c r="A152" s="24" t="s">
        <v>448</v>
      </c>
      <c r="B152" s="25">
        <v>2017</v>
      </c>
      <c r="C152" s="29" t="s">
        <v>525</v>
      </c>
      <c r="D152" s="25" t="s">
        <v>126</v>
      </c>
      <c r="E152" s="25" t="s">
        <v>109</v>
      </c>
      <c r="F152" s="25" t="s">
        <v>88</v>
      </c>
      <c r="G152" s="25" t="s">
        <v>15</v>
      </c>
      <c r="H152" s="30">
        <v>48.164133333333297</v>
      </c>
      <c r="I152" s="32">
        <v>0</v>
      </c>
      <c r="J152" s="31"/>
      <c r="K152" s="25" t="s">
        <v>22</v>
      </c>
      <c r="L152" s="25">
        <v>76159</v>
      </c>
      <c r="M152" s="29"/>
      <c r="N152" s="24" t="e">
        <f>VLOOKUP(L152,#REF!,1,0)</f>
        <v>#REF!</v>
      </c>
    </row>
    <row r="153" spans="1:14" s="24" customFormat="1" ht="30" hidden="1" customHeight="1">
      <c r="A153" s="24" t="s">
        <v>448</v>
      </c>
      <c r="B153" s="25">
        <v>2020</v>
      </c>
      <c r="C153" s="29" t="s">
        <v>526</v>
      </c>
      <c r="D153" s="25" t="s">
        <v>126</v>
      </c>
      <c r="E153" s="25" t="s">
        <v>109</v>
      </c>
      <c r="F153" s="25" t="s">
        <v>88</v>
      </c>
      <c r="G153" s="25" t="s">
        <v>15</v>
      </c>
      <c r="H153" s="30">
        <v>59.36613333333333</v>
      </c>
      <c r="I153" s="32">
        <v>0</v>
      </c>
      <c r="J153" s="31"/>
      <c r="K153" s="25" t="s">
        <v>22</v>
      </c>
      <c r="L153" s="25">
        <v>45302</v>
      </c>
      <c r="M153" s="29"/>
      <c r="N153" s="24" t="e">
        <f>VLOOKUP(L153,#REF!,1,0)</f>
        <v>#REF!</v>
      </c>
    </row>
    <row r="154" spans="1:14" s="24" customFormat="1" ht="30" hidden="1" customHeight="1">
      <c r="A154" s="24" t="s">
        <v>448</v>
      </c>
      <c r="B154" s="25">
        <v>2018</v>
      </c>
      <c r="C154" s="29" t="s">
        <v>527</v>
      </c>
      <c r="D154" s="25" t="s">
        <v>334</v>
      </c>
      <c r="E154" s="25" t="s">
        <v>335</v>
      </c>
      <c r="F154" s="25" t="s">
        <v>336</v>
      </c>
      <c r="G154" s="25" t="s">
        <v>15</v>
      </c>
      <c r="H154" s="30">
        <v>152.70666666666665</v>
      </c>
      <c r="I154" s="32">
        <v>-1.9979999999999998</v>
      </c>
      <c r="J154" s="31"/>
      <c r="K154" s="25" t="s">
        <v>22</v>
      </c>
      <c r="L154" s="25">
        <v>40572</v>
      </c>
      <c r="M154" s="29"/>
      <c r="N154" s="24" t="e">
        <f>VLOOKUP(L154,#REF!,1,0)</f>
        <v>#REF!</v>
      </c>
    </row>
    <row r="155" spans="1:14" s="24" customFormat="1" ht="30" hidden="1" customHeight="1">
      <c r="A155" s="24" t="s">
        <v>448</v>
      </c>
      <c r="B155" s="25">
        <v>2020</v>
      </c>
      <c r="C155" s="29" t="s">
        <v>455</v>
      </c>
      <c r="D155" s="25" t="s">
        <v>390</v>
      </c>
      <c r="E155" s="25" t="s">
        <v>390</v>
      </c>
      <c r="F155" s="25" t="s">
        <v>388</v>
      </c>
      <c r="G155" s="25" t="s">
        <v>15</v>
      </c>
      <c r="H155" s="30">
        <v>83.366133333333337</v>
      </c>
      <c r="I155" s="32">
        <v>0</v>
      </c>
      <c r="J155" s="31"/>
      <c r="K155" s="25" t="s">
        <v>456</v>
      </c>
      <c r="L155" s="25">
        <v>42583</v>
      </c>
      <c r="M155" s="29"/>
      <c r="N155" s="24" t="e">
        <f>VLOOKUP(L155,#REF!,1,0)</f>
        <v>#REF!</v>
      </c>
    </row>
    <row r="156" spans="1:14" s="24" customFormat="1" ht="30" hidden="1" customHeight="1">
      <c r="A156" s="24" t="s">
        <v>448</v>
      </c>
      <c r="B156" s="25">
        <v>2019</v>
      </c>
      <c r="C156" s="29" t="s">
        <v>460</v>
      </c>
      <c r="D156" s="25" t="s">
        <v>392</v>
      </c>
      <c r="E156" s="25" t="s">
        <v>392</v>
      </c>
      <c r="F156" s="25" t="s">
        <v>393</v>
      </c>
      <c r="G156" s="25" t="s">
        <v>21</v>
      </c>
      <c r="H156" s="30">
        <v>39.758400000000002</v>
      </c>
      <c r="I156" s="32">
        <v>0</v>
      </c>
      <c r="J156" s="31"/>
      <c r="K156" s="25" t="s">
        <v>17</v>
      </c>
      <c r="L156" s="25">
        <v>44648</v>
      </c>
      <c r="M156" s="29"/>
      <c r="N156" s="24" t="e">
        <f>VLOOKUP(L156,#REF!,1,0)</f>
        <v>#REF!</v>
      </c>
    </row>
    <row r="157" spans="1:14" s="24" customFormat="1" ht="30" hidden="1" customHeight="1">
      <c r="A157" s="24" t="s">
        <v>448</v>
      </c>
      <c r="B157" s="25">
        <v>2016</v>
      </c>
      <c r="C157" s="29" t="s">
        <v>469</v>
      </c>
      <c r="D157" s="25" t="s">
        <v>402</v>
      </c>
      <c r="E157" s="25" t="s">
        <v>402</v>
      </c>
      <c r="F157" s="25" t="s">
        <v>403</v>
      </c>
      <c r="G157" s="25" t="s">
        <v>21</v>
      </c>
      <c r="H157" s="30">
        <v>145.9468</v>
      </c>
      <c r="I157" s="32">
        <v>0</v>
      </c>
      <c r="J157" s="31"/>
      <c r="K157" s="25" t="s">
        <v>341</v>
      </c>
      <c r="L157" s="25">
        <v>45721</v>
      </c>
      <c r="M157" s="29"/>
      <c r="N157" s="24" t="e">
        <f>VLOOKUP(L157,#REF!,1,0)</f>
        <v>#REF!</v>
      </c>
    </row>
    <row r="158" spans="1:14" s="24" customFormat="1" ht="30" hidden="1" customHeight="1">
      <c r="A158" s="24" t="s">
        <v>448</v>
      </c>
      <c r="B158" s="25" t="s">
        <v>470</v>
      </c>
      <c r="C158" s="29" t="s">
        <v>471</v>
      </c>
      <c r="D158" s="25" t="s">
        <v>402</v>
      </c>
      <c r="E158" s="25" t="s">
        <v>402</v>
      </c>
      <c r="F158" s="25" t="s">
        <v>403</v>
      </c>
      <c r="G158" s="25" t="s">
        <v>21</v>
      </c>
      <c r="H158" s="30">
        <v>144.61573333333334</v>
      </c>
      <c r="I158" s="32">
        <v>0</v>
      </c>
      <c r="J158" s="31"/>
      <c r="K158" s="25" t="s">
        <v>17</v>
      </c>
      <c r="L158" s="25">
        <v>45298</v>
      </c>
      <c r="M158" s="29"/>
      <c r="N158" s="24" t="e">
        <f>VLOOKUP(L158,#REF!,1,0)</f>
        <v>#REF!</v>
      </c>
    </row>
    <row r="159" spans="1:14" s="24" customFormat="1" ht="30" hidden="1" customHeight="1">
      <c r="A159" s="24" t="s">
        <v>448</v>
      </c>
      <c r="B159" s="25">
        <v>1994</v>
      </c>
      <c r="C159" s="29" t="s">
        <v>468</v>
      </c>
      <c r="D159" s="25" t="s">
        <v>402</v>
      </c>
      <c r="E159" s="25" t="s">
        <v>402</v>
      </c>
      <c r="F159" s="25" t="s">
        <v>403</v>
      </c>
      <c r="G159" s="25" t="s">
        <v>21</v>
      </c>
      <c r="H159" s="30">
        <v>182.04253333333335</v>
      </c>
      <c r="I159" s="32">
        <v>0</v>
      </c>
      <c r="J159" s="31"/>
      <c r="K159" s="25" t="s">
        <v>17</v>
      </c>
      <c r="L159" s="25">
        <v>45296</v>
      </c>
      <c r="M159" s="29"/>
      <c r="N159" s="24" t="e">
        <f>VLOOKUP(L159,#REF!,1,0)</f>
        <v>#REF!</v>
      </c>
    </row>
    <row r="160" spans="1:14" s="24" customFormat="1" ht="30" hidden="1" customHeight="1">
      <c r="B160" s="25"/>
      <c r="C160" s="29"/>
      <c r="D160" s="25"/>
      <c r="E160" s="25"/>
      <c r="F160" s="25"/>
      <c r="G160" s="25"/>
      <c r="H160" s="30"/>
      <c r="I160" s="32"/>
      <c r="J160" s="31"/>
      <c r="K160" s="25"/>
      <c r="L160" s="25"/>
      <c r="M160" s="29"/>
      <c r="N160" s="24" t="e">
        <f>VLOOKUP(L160,#REF!,1,0)</f>
        <v>#REF!</v>
      </c>
    </row>
    <row r="161" spans="1:14" s="24" customFormat="1" ht="30" hidden="1" customHeight="1">
      <c r="A161" s="24">
        <v>76140</v>
      </c>
      <c r="B161" s="25">
        <v>2019</v>
      </c>
      <c r="C161" s="29" t="s">
        <v>528</v>
      </c>
      <c r="D161" s="25" t="s">
        <v>13</v>
      </c>
      <c r="E161" s="25" t="s">
        <v>13</v>
      </c>
      <c r="F161" s="25" t="s">
        <v>14</v>
      </c>
      <c r="G161" s="25" t="s">
        <v>15</v>
      </c>
      <c r="H161" s="30">
        <v>48.946800000000003</v>
      </c>
      <c r="I161" s="32">
        <v>0</v>
      </c>
      <c r="J161" s="31"/>
      <c r="K161" s="25" t="s">
        <v>17</v>
      </c>
      <c r="L161" s="25">
        <v>76140</v>
      </c>
      <c r="M161" s="29"/>
      <c r="N161" s="24" t="e">
        <f>VLOOKUP(L161,#REF!,1,0)</f>
        <v>#REF!</v>
      </c>
    </row>
    <row r="162" spans="1:14" s="24" customFormat="1" ht="30" hidden="1" customHeight="1">
      <c r="A162" s="24">
        <v>6</v>
      </c>
      <c r="B162" s="25">
        <v>2016</v>
      </c>
      <c r="C162" s="29" t="s">
        <v>482</v>
      </c>
      <c r="D162" s="25" t="s">
        <v>170</v>
      </c>
      <c r="E162" s="25" t="s">
        <v>87</v>
      </c>
      <c r="F162" s="25" t="s">
        <v>88</v>
      </c>
      <c r="G162" s="25" t="s">
        <v>21</v>
      </c>
      <c r="H162" s="30">
        <v>33</v>
      </c>
      <c r="I162" s="32">
        <v>0</v>
      </c>
      <c r="J162" s="31"/>
      <c r="K162" s="25" t="s">
        <v>128</v>
      </c>
      <c r="L162" s="25">
        <v>45521</v>
      </c>
      <c r="M162" s="29" t="s">
        <v>90</v>
      </c>
      <c r="N162" s="24" t="e">
        <f>VLOOKUP(L162,#REF!,1,0)</f>
        <v>#REF!</v>
      </c>
    </row>
    <row r="163" spans="1:14" s="24" customFormat="1" ht="30" hidden="1" customHeight="1">
      <c r="A163" s="24">
        <v>6</v>
      </c>
      <c r="B163" s="25">
        <v>2014</v>
      </c>
      <c r="C163" s="29" t="s">
        <v>529</v>
      </c>
      <c r="D163" s="25" t="s">
        <v>411</v>
      </c>
      <c r="E163" s="25" t="s">
        <v>412</v>
      </c>
      <c r="F163" s="25" t="s">
        <v>413</v>
      </c>
      <c r="G163" s="25" t="s">
        <v>21</v>
      </c>
      <c r="H163" s="30">
        <v>90.54</v>
      </c>
      <c r="I163" s="32">
        <v>0.16700000000000001</v>
      </c>
      <c r="J163" s="31"/>
      <c r="K163" s="25" t="s">
        <v>22</v>
      </c>
      <c r="L163" s="25">
        <v>73029</v>
      </c>
      <c r="M163" s="29"/>
      <c r="N163" s="24" t="e">
        <f>VLOOKUP(L163,#REF!,1,0)</f>
        <v>#REF!</v>
      </c>
    </row>
    <row r="164" spans="1:14" s="24" customFormat="1" ht="30" hidden="1" customHeight="1">
      <c r="A164" s="24">
        <v>12</v>
      </c>
      <c r="B164" s="25">
        <v>2009</v>
      </c>
      <c r="C164" s="29" t="s">
        <v>438</v>
      </c>
      <c r="D164" s="25" t="s">
        <v>411</v>
      </c>
      <c r="E164" s="25" t="s">
        <v>412</v>
      </c>
      <c r="F164" s="25" t="s">
        <v>413</v>
      </c>
      <c r="G164" s="25" t="s">
        <v>21</v>
      </c>
      <c r="H164" s="30">
        <v>120</v>
      </c>
      <c r="I164" s="32">
        <v>8.3000000000000004E-2</v>
      </c>
      <c r="J164" s="31"/>
      <c r="K164" s="25" t="s">
        <v>96</v>
      </c>
      <c r="L164" s="25">
        <v>41810</v>
      </c>
      <c r="M164" s="29"/>
      <c r="N164" s="24" t="e">
        <f>VLOOKUP(L164,#REF!,1,0)</f>
        <v>#REF!</v>
      </c>
    </row>
    <row r="165" spans="1:14" s="24" customFormat="1" ht="30" hidden="1" customHeight="1">
      <c r="A165" s="24">
        <v>3</v>
      </c>
      <c r="B165" s="25">
        <v>2015</v>
      </c>
      <c r="C165" s="29" t="s">
        <v>530</v>
      </c>
      <c r="D165" s="25" t="s">
        <v>188</v>
      </c>
      <c r="E165" s="25" t="s">
        <v>87</v>
      </c>
      <c r="F165" s="25" t="s">
        <v>88</v>
      </c>
      <c r="G165" s="25" t="s">
        <v>21</v>
      </c>
      <c r="H165" s="30">
        <v>214</v>
      </c>
      <c r="I165" s="32">
        <v>0</v>
      </c>
      <c r="J165" s="31"/>
      <c r="K165" s="25" t="s">
        <v>164</v>
      </c>
      <c r="L165" s="25">
        <v>45669</v>
      </c>
      <c r="M165" s="29" t="s">
        <v>90</v>
      </c>
      <c r="N165" s="24" t="e">
        <f>VLOOKUP(L165,#REF!,1,0)</f>
        <v>#REF!</v>
      </c>
    </row>
    <row r="166" spans="1:14" s="24" customFormat="1" ht="30" hidden="1" customHeight="1">
      <c r="A166" s="24">
        <v>3</v>
      </c>
      <c r="B166" s="25">
        <v>2007</v>
      </c>
      <c r="C166" s="29" t="s">
        <v>483</v>
      </c>
      <c r="D166" s="25" t="s">
        <v>188</v>
      </c>
      <c r="E166" s="25" t="s">
        <v>87</v>
      </c>
      <c r="F166" s="25" t="s">
        <v>88</v>
      </c>
      <c r="G166" s="25" t="s">
        <v>21</v>
      </c>
      <c r="H166" s="30">
        <v>155</v>
      </c>
      <c r="I166" s="32">
        <v>0</v>
      </c>
      <c r="J166" s="31"/>
      <c r="K166" s="25" t="s">
        <v>164</v>
      </c>
      <c r="L166" s="25">
        <v>45522</v>
      </c>
      <c r="M166" s="29" t="s">
        <v>90</v>
      </c>
      <c r="N166" s="24" t="e">
        <f>VLOOKUP(L166,#REF!,1,0)</f>
        <v>#REF!</v>
      </c>
    </row>
    <row r="167" spans="1:14" s="24" customFormat="1" ht="30" hidden="1" customHeight="1">
      <c r="A167" s="24">
        <v>12</v>
      </c>
      <c r="B167" s="25">
        <v>1989</v>
      </c>
      <c r="C167" s="29" t="s">
        <v>531</v>
      </c>
      <c r="D167" s="25" t="s">
        <v>248</v>
      </c>
      <c r="E167" s="25" t="s">
        <v>87</v>
      </c>
      <c r="F167" s="25" t="s">
        <v>88</v>
      </c>
      <c r="G167" s="25" t="s">
        <v>21</v>
      </c>
      <c r="H167" s="30">
        <v>130.54761439860332</v>
      </c>
      <c r="I167" s="32">
        <v>0.25</v>
      </c>
      <c r="J167" s="31"/>
      <c r="K167" s="25" t="s">
        <v>96</v>
      </c>
      <c r="L167" s="25">
        <v>66219</v>
      </c>
      <c r="M167" s="29"/>
      <c r="N167" s="24" t="e">
        <f>VLOOKUP(L167,#REF!,1,0)</f>
        <v>#REF!</v>
      </c>
    </row>
    <row r="168" spans="1:14" s="24" customFormat="1" ht="30" hidden="1" customHeight="1">
      <c r="A168" s="24">
        <v>12</v>
      </c>
      <c r="B168" s="25">
        <v>2011</v>
      </c>
      <c r="C168" s="29" t="s">
        <v>532</v>
      </c>
      <c r="D168" s="25" t="s">
        <v>95</v>
      </c>
      <c r="E168" s="25" t="s">
        <v>87</v>
      </c>
      <c r="F168" s="25" t="s">
        <v>88</v>
      </c>
      <c r="G168" s="25" t="s">
        <v>21</v>
      </c>
      <c r="H168" s="30">
        <v>70.55</v>
      </c>
      <c r="I168" s="32">
        <v>0</v>
      </c>
      <c r="J168" s="31"/>
      <c r="K168" s="25" t="s">
        <v>96</v>
      </c>
      <c r="L168" s="25">
        <v>73437</v>
      </c>
      <c r="M168" s="29" t="s">
        <v>90</v>
      </c>
      <c r="N168" s="24" t="e">
        <f>VLOOKUP(L168,#REF!,1,0)</f>
        <v>#REF!</v>
      </c>
    </row>
    <row r="169" spans="1:14" s="24" customFormat="1" ht="30" hidden="1" customHeight="1">
      <c r="A169" s="24">
        <v>12</v>
      </c>
      <c r="B169" s="25">
        <v>2010</v>
      </c>
      <c r="C169" s="29" t="s">
        <v>533</v>
      </c>
      <c r="D169" s="25" t="s">
        <v>188</v>
      </c>
      <c r="E169" s="25" t="s">
        <v>87</v>
      </c>
      <c r="F169" s="25" t="s">
        <v>88</v>
      </c>
      <c r="G169" s="25" t="s">
        <v>21</v>
      </c>
      <c r="H169" s="30">
        <v>44.56</v>
      </c>
      <c r="I169" s="32">
        <v>8.3000000000000185E-2</v>
      </c>
      <c r="J169" s="31"/>
      <c r="K169" s="25" t="s">
        <v>96</v>
      </c>
      <c r="L169" s="25">
        <v>76229</v>
      </c>
      <c r="M169" s="29"/>
      <c r="N169" s="24" t="e">
        <f>VLOOKUP(L169,#REF!,1,0)</f>
        <v>#REF!</v>
      </c>
    </row>
    <row r="170" spans="1:14" s="24" customFormat="1" ht="30" hidden="1" customHeight="1">
      <c r="A170" s="24">
        <v>6</v>
      </c>
      <c r="B170" s="25">
        <v>2017</v>
      </c>
      <c r="C170" s="29" t="s">
        <v>307</v>
      </c>
      <c r="D170" s="25" t="s">
        <v>304</v>
      </c>
      <c r="E170" s="25" t="s">
        <v>156</v>
      </c>
      <c r="F170" s="25" t="s">
        <v>88</v>
      </c>
      <c r="G170" s="25" t="s">
        <v>21</v>
      </c>
      <c r="H170" s="30">
        <v>53.27</v>
      </c>
      <c r="I170" s="32">
        <v>0.33300000000000002</v>
      </c>
      <c r="J170" s="31"/>
      <c r="K170" s="25" t="s">
        <v>22</v>
      </c>
      <c r="L170" s="25">
        <v>72649</v>
      </c>
      <c r="M170" s="29"/>
      <c r="N170" s="24" t="e">
        <f>VLOOKUP(L170,#REF!,1,0)</f>
        <v>#REF!</v>
      </c>
    </row>
    <row r="171" spans="1:14" s="24" customFormat="1" ht="30" hidden="1" customHeight="1">
      <c r="A171" s="24">
        <v>6</v>
      </c>
      <c r="B171" s="25">
        <v>2006</v>
      </c>
      <c r="C171" s="29" t="s">
        <v>230</v>
      </c>
      <c r="D171" s="25" t="s">
        <v>233</v>
      </c>
      <c r="E171" s="25" t="s">
        <v>87</v>
      </c>
      <c r="F171" s="25" t="s">
        <v>88</v>
      </c>
      <c r="G171" s="25" t="s">
        <v>21</v>
      </c>
      <c r="H171" s="30">
        <v>94.55</v>
      </c>
      <c r="I171" s="32">
        <v>0.16700000000000001</v>
      </c>
      <c r="J171" s="31"/>
      <c r="K171" s="25" t="s">
        <v>22</v>
      </c>
      <c r="L171" s="25">
        <v>76451</v>
      </c>
      <c r="M171" s="29" t="s">
        <v>90</v>
      </c>
      <c r="N171" s="24" t="e">
        <f>VLOOKUP(L171,#REF!,1,0)</f>
        <v>#REF!</v>
      </c>
    </row>
    <row r="172" spans="1:14" s="24" customFormat="1" ht="30" hidden="1" customHeight="1">
      <c r="A172" s="24">
        <v>1</v>
      </c>
      <c r="B172" s="25">
        <v>2021</v>
      </c>
      <c r="C172" s="29" t="s">
        <v>534</v>
      </c>
      <c r="D172" s="25" t="s">
        <v>284</v>
      </c>
      <c r="E172" s="25" t="s">
        <v>153</v>
      </c>
      <c r="F172" s="25" t="s">
        <v>88</v>
      </c>
      <c r="G172" s="25" t="s">
        <v>162</v>
      </c>
      <c r="H172" s="30">
        <v>346.39919999999995</v>
      </c>
      <c r="I172" s="32">
        <v>0</v>
      </c>
      <c r="J172" s="31"/>
      <c r="K172" s="25" t="s">
        <v>17</v>
      </c>
      <c r="L172" s="25">
        <v>42989</v>
      </c>
      <c r="M172" s="29" t="s">
        <v>449</v>
      </c>
      <c r="N172" s="24" t="e">
        <f>VLOOKUP(L172,#REF!,1,0)</f>
        <v>#REF!</v>
      </c>
    </row>
    <row r="173" spans="1:14" s="24" customFormat="1" ht="30" hidden="1" customHeight="1">
      <c r="A173" s="24">
        <v>3</v>
      </c>
      <c r="B173" s="25">
        <v>2003</v>
      </c>
      <c r="C173" s="29" t="s">
        <v>486</v>
      </c>
      <c r="D173" s="25" t="s">
        <v>487</v>
      </c>
      <c r="E173" s="25" t="s">
        <v>109</v>
      </c>
      <c r="F173" s="25" t="s">
        <v>88</v>
      </c>
      <c r="G173" s="25" t="s">
        <v>21</v>
      </c>
      <c r="H173" s="30">
        <v>2552.2192941176472</v>
      </c>
      <c r="I173" s="32">
        <v>0.33300000000000002</v>
      </c>
      <c r="J173" s="31"/>
      <c r="K173" s="25" t="s">
        <v>17</v>
      </c>
      <c r="L173" s="25">
        <v>41142</v>
      </c>
      <c r="M173" s="29"/>
      <c r="N173" s="24" t="e">
        <f>VLOOKUP(L173,#REF!,1,0)</f>
        <v>#REF!</v>
      </c>
    </row>
    <row r="174" spans="1:14" s="24" customFormat="1" ht="30" hidden="1" customHeight="1">
      <c r="A174" s="24">
        <v>6</v>
      </c>
      <c r="B174" s="25">
        <v>2017</v>
      </c>
      <c r="C174" s="29" t="s">
        <v>488</v>
      </c>
      <c r="D174" s="25" t="s">
        <v>126</v>
      </c>
      <c r="E174" s="25" t="s">
        <v>109</v>
      </c>
      <c r="F174" s="25" t="s">
        <v>88</v>
      </c>
      <c r="G174" s="25" t="s">
        <v>15</v>
      </c>
      <c r="H174" s="30">
        <v>77.15506666666667</v>
      </c>
      <c r="I174" s="32">
        <v>0.16700000000000001</v>
      </c>
      <c r="J174" s="31"/>
      <c r="K174" s="25" t="s">
        <v>22</v>
      </c>
      <c r="L174" s="25">
        <v>41500</v>
      </c>
      <c r="M174" s="29"/>
      <c r="N174" s="24" t="e">
        <f>VLOOKUP(L174,#REF!,1,0)</f>
        <v>#REF!</v>
      </c>
    </row>
    <row r="175" spans="1:14" s="24" customFormat="1" ht="30" hidden="1" customHeight="1">
      <c r="A175" s="24">
        <v>6</v>
      </c>
      <c r="B175" s="25">
        <v>2018</v>
      </c>
      <c r="C175" s="29" t="s">
        <v>112</v>
      </c>
      <c r="D175" s="25" t="s">
        <v>111</v>
      </c>
      <c r="E175" s="25" t="s">
        <v>109</v>
      </c>
      <c r="F175" s="25" t="s">
        <v>88</v>
      </c>
      <c r="G175" s="25" t="s">
        <v>15</v>
      </c>
      <c r="H175" s="30">
        <v>49.970533333333329</v>
      </c>
      <c r="I175" s="32">
        <v>0.33300000000000002</v>
      </c>
      <c r="J175" s="31"/>
      <c r="K175" s="25" t="s">
        <v>22</v>
      </c>
      <c r="L175" s="25">
        <v>4318918</v>
      </c>
      <c r="M175" s="29"/>
      <c r="N175" s="24" t="e">
        <f>VLOOKUP(L175,#REF!,1,0)</f>
        <v>#REF!</v>
      </c>
    </row>
    <row r="176" spans="1:14" s="24" customFormat="1" ht="30" hidden="1" customHeight="1">
      <c r="A176" s="24">
        <v>6</v>
      </c>
      <c r="B176" s="25">
        <v>2020</v>
      </c>
      <c r="C176" s="29" t="s">
        <v>323</v>
      </c>
      <c r="D176" s="25" t="s">
        <v>324</v>
      </c>
      <c r="E176" s="25" t="s">
        <v>324</v>
      </c>
      <c r="F176" s="25" t="s">
        <v>325</v>
      </c>
      <c r="G176" s="25" t="s">
        <v>15</v>
      </c>
      <c r="H176" s="30">
        <v>25.829599999999999</v>
      </c>
      <c r="I176" s="32">
        <v>0.33300000000000002</v>
      </c>
      <c r="J176" s="31"/>
      <c r="K176" s="25" t="s">
        <v>22</v>
      </c>
      <c r="L176" s="25">
        <v>43669</v>
      </c>
      <c r="M176" s="29"/>
      <c r="N176" s="24" t="e">
        <f>VLOOKUP(L176,#REF!,1,0)</f>
        <v>#REF!</v>
      </c>
    </row>
    <row r="177" spans="1:14" s="24" customFormat="1" ht="30" hidden="1" customHeight="1">
      <c r="A177" s="24">
        <v>6</v>
      </c>
      <c r="B177" s="25">
        <v>2016</v>
      </c>
      <c r="C177" s="29" t="s">
        <v>535</v>
      </c>
      <c r="D177" s="25" t="s">
        <v>329</v>
      </c>
      <c r="E177" s="25" t="s">
        <v>329</v>
      </c>
      <c r="F177" s="25" t="s">
        <v>330</v>
      </c>
      <c r="G177" s="25" t="s">
        <v>102</v>
      </c>
      <c r="H177" s="30">
        <v>47.826666666666661</v>
      </c>
      <c r="I177" s="32">
        <v>0.16700000000000001</v>
      </c>
      <c r="J177" s="31"/>
      <c r="K177" s="25" t="s">
        <v>396</v>
      </c>
      <c r="L177" s="25">
        <v>74730</v>
      </c>
      <c r="M177" s="29"/>
      <c r="N177" s="24" t="e">
        <f>VLOOKUP(L177,#REF!,1,0)</f>
        <v>#REF!</v>
      </c>
    </row>
    <row r="178" spans="1:14" s="24" customFormat="1" ht="30" hidden="1" customHeight="1">
      <c r="A178" s="24">
        <v>3</v>
      </c>
      <c r="B178" s="25">
        <v>2020</v>
      </c>
      <c r="C178" s="29" t="s">
        <v>536</v>
      </c>
      <c r="D178" s="25" t="s">
        <v>337</v>
      </c>
      <c r="E178" s="25" t="s">
        <v>337</v>
      </c>
      <c r="F178" s="25" t="s">
        <v>336</v>
      </c>
      <c r="G178" s="25" t="s">
        <v>21</v>
      </c>
      <c r="H178" s="30">
        <v>170</v>
      </c>
      <c r="I178" s="32">
        <v>0</v>
      </c>
      <c r="J178" s="31"/>
      <c r="K178" s="25" t="s">
        <v>17</v>
      </c>
      <c r="L178" s="25">
        <v>44502</v>
      </c>
      <c r="M178" s="29"/>
      <c r="N178" s="24" t="e">
        <f>VLOOKUP(L178,#REF!,1,0)</f>
        <v>#REF!</v>
      </c>
    </row>
    <row r="179" spans="1:14" s="24" customFormat="1" ht="30" hidden="1" customHeight="1">
      <c r="A179" s="24">
        <v>6</v>
      </c>
      <c r="B179" s="25">
        <v>2014</v>
      </c>
      <c r="C179" s="29" t="s">
        <v>383</v>
      </c>
      <c r="D179" s="25" t="s">
        <v>356</v>
      </c>
      <c r="E179" s="25" t="s">
        <v>356</v>
      </c>
      <c r="F179" s="25" t="s">
        <v>336</v>
      </c>
      <c r="G179" s="25" t="s">
        <v>21</v>
      </c>
      <c r="H179" s="30">
        <v>239.98</v>
      </c>
      <c r="I179" s="32">
        <v>0.33300000000000002</v>
      </c>
      <c r="J179" s="31"/>
      <c r="K179" s="25" t="s">
        <v>22</v>
      </c>
      <c r="L179" s="25">
        <v>43957</v>
      </c>
      <c r="M179" s="29" t="s">
        <v>190</v>
      </c>
      <c r="N179" s="24" t="e">
        <f>VLOOKUP(L179,#REF!,1,0)</f>
        <v>#REF!</v>
      </c>
    </row>
    <row r="180" spans="1:14" s="24" customFormat="1" ht="30" hidden="1" customHeight="1">
      <c r="A180" s="24">
        <v>3</v>
      </c>
      <c r="B180" s="25">
        <v>2012</v>
      </c>
      <c r="C180" s="29" t="s">
        <v>537</v>
      </c>
      <c r="D180" s="25" t="s">
        <v>402</v>
      </c>
      <c r="E180" s="25" t="s">
        <v>402</v>
      </c>
      <c r="F180" s="25" t="s">
        <v>403</v>
      </c>
      <c r="G180" s="25" t="s">
        <v>21</v>
      </c>
      <c r="H180" s="30">
        <v>65.316933333333338</v>
      </c>
      <c r="I180" s="32">
        <v>0</v>
      </c>
      <c r="J180" s="31"/>
      <c r="K180" s="25" t="s">
        <v>17</v>
      </c>
      <c r="L180" s="25">
        <v>4334112</v>
      </c>
      <c r="M180" s="29"/>
      <c r="N180" s="24" t="e">
        <f>VLOOKUP(L180,#REF!,1,0)</f>
        <v>#REF!</v>
      </c>
    </row>
    <row r="181" spans="1:14" s="24" customFormat="1" ht="30" hidden="1" customHeight="1">
      <c r="A181" s="24">
        <v>43078</v>
      </c>
      <c r="B181" s="25">
        <v>2020</v>
      </c>
      <c r="C181" s="29" t="s">
        <v>538</v>
      </c>
      <c r="D181" s="25" t="s">
        <v>13</v>
      </c>
      <c r="E181" s="25" t="s">
        <v>13</v>
      </c>
      <c r="F181" s="25" t="s">
        <v>14</v>
      </c>
      <c r="G181" s="25" t="s">
        <v>21</v>
      </c>
      <c r="H181" s="30">
        <v>369.83333333333331</v>
      </c>
      <c r="I181" s="32"/>
      <c r="J181" s="31"/>
      <c r="K181" s="25">
        <v>1</v>
      </c>
      <c r="L181" s="25" t="s">
        <v>39</v>
      </c>
      <c r="M181" s="29"/>
      <c r="N181" s="24" t="e">
        <f>VLOOKUP(L181,#REF!,1,0)</f>
        <v>#REF!</v>
      </c>
    </row>
    <row r="182" spans="1:14" s="24" customFormat="1" ht="30" hidden="1" customHeight="1">
      <c r="A182" s="24">
        <v>45232</v>
      </c>
      <c r="B182" s="25">
        <v>2021</v>
      </c>
      <c r="C182" s="29" t="s">
        <v>539</v>
      </c>
      <c r="D182" s="25" t="s">
        <v>177</v>
      </c>
      <c r="E182" s="25" t="s">
        <v>87</v>
      </c>
      <c r="F182" s="25" t="s">
        <v>88</v>
      </c>
      <c r="G182" s="25" t="s">
        <v>15</v>
      </c>
      <c r="H182" s="30">
        <v>22</v>
      </c>
      <c r="I182" s="32"/>
      <c r="J182" s="31"/>
      <c r="K182" s="25">
        <v>6</v>
      </c>
      <c r="L182" s="25" t="s">
        <v>22</v>
      </c>
      <c r="M182" s="29" t="s">
        <v>90</v>
      </c>
      <c r="N182" s="24" t="e">
        <f>VLOOKUP(L182,#REF!,1,0)</f>
        <v>#REF!</v>
      </c>
    </row>
    <row r="183" spans="1:14" s="24" customFormat="1" ht="30" hidden="1" customHeight="1">
      <c r="A183" s="24">
        <v>12</v>
      </c>
      <c r="B183" s="25">
        <v>2019</v>
      </c>
      <c r="C183" s="29" t="s">
        <v>540</v>
      </c>
      <c r="D183" s="25" t="s">
        <v>95</v>
      </c>
      <c r="E183" s="25" t="s">
        <v>87</v>
      </c>
      <c r="F183" s="25" t="s">
        <v>88</v>
      </c>
      <c r="G183" s="25" t="s">
        <v>15</v>
      </c>
      <c r="H183" s="30">
        <v>26.55</v>
      </c>
      <c r="I183" s="32"/>
      <c r="J183" s="31"/>
      <c r="K183" s="25" t="s">
        <v>96</v>
      </c>
      <c r="L183" s="25">
        <v>76440</v>
      </c>
      <c r="M183" s="29"/>
      <c r="N183" s="24" t="e">
        <f>VLOOKUP(L183,#REF!,1,0)</f>
        <v>#REF!</v>
      </c>
    </row>
    <row r="184" spans="1:14" s="24" customFormat="1" ht="30" hidden="1" customHeight="1">
      <c r="A184" s="24">
        <v>12</v>
      </c>
      <c r="B184" s="25">
        <v>2019</v>
      </c>
      <c r="C184" s="29" t="s">
        <v>540</v>
      </c>
      <c r="D184" s="25" t="s">
        <v>95</v>
      </c>
      <c r="E184" s="25" t="s">
        <v>87</v>
      </c>
      <c r="F184" s="25" t="s">
        <v>88</v>
      </c>
      <c r="G184" s="25" t="s">
        <v>15</v>
      </c>
      <c r="H184" s="30">
        <v>26.55</v>
      </c>
      <c r="I184" s="32">
        <v>0</v>
      </c>
      <c r="J184" s="31"/>
      <c r="K184" s="25" t="s">
        <v>96</v>
      </c>
      <c r="L184" s="25">
        <v>76440</v>
      </c>
      <c r="M184" s="29"/>
      <c r="N184" s="24" t="e">
        <f>VLOOKUP(L184,#REF!,1,0)</f>
        <v>#REF!</v>
      </c>
    </row>
    <row r="185" spans="1:14" s="24" customFormat="1" ht="30" hidden="1" customHeight="1">
      <c r="A185" s="24">
        <v>6</v>
      </c>
      <c r="B185" s="25">
        <v>2012</v>
      </c>
      <c r="C185" s="29" t="s">
        <v>541</v>
      </c>
      <c r="D185" s="25" t="s">
        <v>188</v>
      </c>
      <c r="E185" s="25" t="s">
        <v>87</v>
      </c>
      <c r="F185" s="25" t="s">
        <v>88</v>
      </c>
      <c r="G185" s="25" t="s">
        <v>21</v>
      </c>
      <c r="H185" s="30">
        <v>29.54</v>
      </c>
      <c r="I185" s="32">
        <v>0</v>
      </c>
      <c r="J185" s="31"/>
      <c r="K185" s="25" t="s">
        <v>22</v>
      </c>
      <c r="L185" s="25">
        <v>73913</v>
      </c>
      <c r="M185" s="29" t="s">
        <v>90</v>
      </c>
      <c r="N185" s="24" t="e">
        <f>VLOOKUP(L185,#REF!,1,0)</f>
        <v>#REF!</v>
      </c>
    </row>
    <row r="186" spans="1:14" s="24" customFormat="1" ht="30" hidden="1" customHeight="1">
      <c r="B186" s="25"/>
      <c r="C186" s="29"/>
      <c r="D186" s="25"/>
      <c r="E186" s="25"/>
      <c r="F186" s="25"/>
      <c r="G186" s="25"/>
      <c r="H186" s="30"/>
      <c r="I186" s="32"/>
      <c r="J186" s="31"/>
      <c r="K186" s="25"/>
      <c r="L186" s="25"/>
      <c r="M186" s="29"/>
      <c r="N186" s="24" t="e">
        <f>VLOOKUP(L186,#REF!,1,0)</f>
        <v>#REF!</v>
      </c>
    </row>
    <row r="187" spans="1:14" s="24" customFormat="1" ht="30" hidden="1" customHeight="1">
      <c r="A187" s="24">
        <v>6</v>
      </c>
      <c r="B187" s="25">
        <v>2008</v>
      </c>
      <c r="C187" s="29" t="s">
        <v>542</v>
      </c>
      <c r="D187" s="25" t="s">
        <v>329</v>
      </c>
      <c r="E187" s="25" t="s">
        <v>329</v>
      </c>
      <c r="F187" s="25" t="s">
        <v>330</v>
      </c>
      <c r="G187" s="25" t="s">
        <v>102</v>
      </c>
      <c r="H187" s="30">
        <v>408.52</v>
      </c>
      <c r="I187" s="32"/>
      <c r="J187" s="31"/>
      <c r="K187" s="25" t="s">
        <v>332</v>
      </c>
      <c r="L187" s="25">
        <v>74638</v>
      </c>
      <c r="M187" s="29"/>
      <c r="N187" s="24" t="e">
        <f>VLOOKUP(L187,#REF!,1,0)</f>
        <v>#REF!</v>
      </c>
    </row>
    <row r="188" spans="1:14" s="24" customFormat="1" ht="30" hidden="1" customHeight="1">
      <c r="B188" s="25"/>
      <c r="C188" s="29"/>
      <c r="D188" s="25"/>
      <c r="E188" s="25"/>
      <c r="F188" s="25"/>
      <c r="G188" s="25"/>
      <c r="H188" s="30"/>
      <c r="I188" s="32"/>
      <c r="J188" s="31"/>
      <c r="K188" s="25"/>
      <c r="L188" s="25"/>
      <c r="M188" s="29"/>
      <c r="N188" s="24" t="e">
        <f>VLOOKUP(L188,#REF!,1,0)</f>
        <v>#REF!</v>
      </c>
    </row>
    <row r="189" spans="1:14" s="24" customFormat="1" ht="30" hidden="1" customHeight="1">
      <c r="A189" s="24">
        <v>6</v>
      </c>
      <c r="B189" s="25">
        <v>2016</v>
      </c>
      <c r="C189" s="29" t="s">
        <v>543</v>
      </c>
      <c r="D189" s="25" t="s">
        <v>359</v>
      </c>
      <c r="E189" s="25" t="s">
        <v>335</v>
      </c>
      <c r="F189" s="25" t="s">
        <v>336</v>
      </c>
      <c r="G189" s="25" t="s">
        <v>21</v>
      </c>
      <c r="H189" s="30">
        <v>45.998266666666666</v>
      </c>
      <c r="I189" s="32"/>
      <c r="J189" s="31"/>
      <c r="K189" s="25" t="s">
        <v>22</v>
      </c>
      <c r="L189" s="25">
        <v>76213</v>
      </c>
      <c r="M189" s="29"/>
      <c r="N189" s="24" t="e">
        <f>VLOOKUP(L189,#REF!,1,0)</f>
        <v>#REF!</v>
      </c>
    </row>
    <row r="190" spans="1:14" s="24" customFormat="1" ht="30" hidden="1" customHeight="1">
      <c r="A190" s="24">
        <v>6</v>
      </c>
      <c r="B190" s="25">
        <v>2010</v>
      </c>
      <c r="C190" s="29" t="s">
        <v>544</v>
      </c>
      <c r="D190" s="25" t="s">
        <v>411</v>
      </c>
      <c r="E190" s="25" t="s">
        <v>412</v>
      </c>
      <c r="F190" s="25" t="s">
        <v>413</v>
      </c>
      <c r="G190" s="25" t="s">
        <v>21</v>
      </c>
      <c r="H190" s="30">
        <v>370</v>
      </c>
      <c r="I190" s="32"/>
      <c r="J190" s="31"/>
      <c r="K190" s="25" t="s">
        <v>22</v>
      </c>
      <c r="L190" s="25">
        <v>44908</v>
      </c>
      <c r="M190" s="29"/>
      <c r="N190" s="24" t="e">
        <f>VLOOKUP(L190,#REF!,1,0)</f>
        <v>#REF!</v>
      </c>
    </row>
    <row r="191" spans="1:14" s="24" customFormat="1" ht="30" hidden="1" customHeight="1">
      <c r="B191" s="25">
        <v>2017</v>
      </c>
      <c r="C191" s="29" t="s">
        <v>247</v>
      </c>
      <c r="D191" s="25" t="s">
        <v>248</v>
      </c>
      <c r="E191" s="25" t="s">
        <v>87</v>
      </c>
      <c r="F191" s="25" t="s">
        <v>88</v>
      </c>
      <c r="G191" s="25" t="s">
        <v>21</v>
      </c>
      <c r="H191" s="30">
        <v>23.54</v>
      </c>
      <c r="I191" s="32">
        <v>0</v>
      </c>
      <c r="J191" s="31"/>
      <c r="K191" s="25" t="s">
        <v>96</v>
      </c>
      <c r="L191" s="25">
        <v>42688</v>
      </c>
      <c r="M191" s="29" t="s">
        <v>90</v>
      </c>
      <c r="N191" s="24" t="e">
        <f>VLOOKUP(L191,#REF!,1,0)</f>
        <v>#REF!</v>
      </c>
    </row>
    <row r="192" spans="1:14" s="24" customFormat="1" ht="30" hidden="1" customHeight="1">
      <c r="B192" s="25">
        <v>2016</v>
      </c>
      <c r="C192" s="29" t="s">
        <v>545</v>
      </c>
      <c r="D192" s="25" t="s">
        <v>391</v>
      </c>
      <c r="E192" s="25" t="s">
        <v>391</v>
      </c>
      <c r="F192" s="25" t="s">
        <v>388</v>
      </c>
      <c r="G192" s="25" t="s">
        <v>21</v>
      </c>
      <c r="H192" s="30">
        <v>39.17</v>
      </c>
      <c r="I192" s="32">
        <v>0</v>
      </c>
      <c r="J192" s="31"/>
      <c r="K192" s="25" t="s">
        <v>22</v>
      </c>
      <c r="L192" s="25">
        <v>7532816</v>
      </c>
      <c r="M192" s="29"/>
      <c r="N192" s="24" t="e">
        <f>VLOOKUP(L192,#REF!,1,0)</f>
        <v>#REF!</v>
      </c>
    </row>
    <row r="193" spans="1:16" s="24" customFormat="1" ht="30" hidden="1" customHeight="1">
      <c r="B193" s="25" t="s">
        <v>133</v>
      </c>
      <c r="C193" s="29" t="s">
        <v>546</v>
      </c>
      <c r="D193" s="25" t="s">
        <v>392</v>
      </c>
      <c r="E193" s="25" t="s">
        <v>392</v>
      </c>
      <c r="F193" s="25" t="s">
        <v>393</v>
      </c>
      <c r="G193" s="25" t="s">
        <v>102</v>
      </c>
      <c r="H193" s="30">
        <v>1759.596125</v>
      </c>
      <c r="I193" s="32">
        <v>0</v>
      </c>
      <c r="J193" s="31"/>
      <c r="K193" s="25" t="s">
        <v>136</v>
      </c>
      <c r="L193" s="25">
        <v>42937</v>
      </c>
      <c r="M193" s="29"/>
      <c r="N193" s="24" t="e">
        <f>VLOOKUP(L193,#REF!,1,0)</f>
        <v>#REF!</v>
      </c>
    </row>
    <row r="194" spans="1:16" s="24" customFormat="1" ht="30" customHeight="1">
      <c r="A194" s="36"/>
      <c r="B194" s="29" t="s">
        <v>226</v>
      </c>
      <c r="C194" s="29" t="s">
        <v>582</v>
      </c>
      <c r="D194" s="29" t="s">
        <v>177</v>
      </c>
      <c r="E194" s="25" t="s">
        <v>87</v>
      </c>
      <c r="F194" s="29" t="s">
        <v>88</v>
      </c>
      <c r="G194" s="29" t="s">
        <v>21</v>
      </c>
      <c r="H194" s="30"/>
      <c r="I194" s="32">
        <v>80.003999999999991</v>
      </c>
      <c r="J194" s="31">
        <v>12</v>
      </c>
      <c r="K194" s="29" t="s">
        <v>96</v>
      </c>
      <c r="L194" s="35">
        <v>13294</v>
      </c>
      <c r="M194" s="29"/>
      <c r="N194" s="24" t="e">
        <f>VLOOKUP(L194,#REF!,1,0)</f>
        <v>#REF!</v>
      </c>
      <c r="O194" s="24">
        <f>VLOOKUP(L194,'[1]Items with Supplemental Databas'!$B:$O,14,0)</f>
        <v>2.6718999999999999</v>
      </c>
      <c r="P194" s="24" t="e">
        <f>N194+O194</f>
        <v>#REF!</v>
      </c>
    </row>
    <row r="195" spans="1:16" s="24" customFormat="1" ht="30" customHeight="1">
      <c r="B195" s="29" t="s">
        <v>226</v>
      </c>
      <c r="C195" s="29" t="s">
        <v>591</v>
      </c>
      <c r="D195" s="25" t="s">
        <v>248</v>
      </c>
      <c r="E195" s="25" t="s">
        <v>87</v>
      </c>
      <c r="F195" s="29" t="s">
        <v>88</v>
      </c>
      <c r="G195" s="29" t="s">
        <v>21</v>
      </c>
      <c r="H195" s="30"/>
      <c r="I195" s="32">
        <v>12</v>
      </c>
      <c r="J195" s="31">
        <v>6</v>
      </c>
      <c r="K195" s="25" t="s">
        <v>22</v>
      </c>
      <c r="L195" s="35">
        <v>41502</v>
      </c>
      <c r="M195" s="29"/>
      <c r="N195" s="24" t="e">
        <f>VLOOKUP(L195,#REF!,1,0)</f>
        <v>#REF!</v>
      </c>
      <c r="O195" s="24">
        <f>VLOOKUP(L195,'[1]Items with Supplemental Databas'!$B:$O,14,0)</f>
        <v>2.6718999999999999</v>
      </c>
      <c r="P195" s="24" t="e">
        <f>N195+O195</f>
        <v>#REF!</v>
      </c>
    </row>
    <row r="196" spans="1:16" s="24" customFormat="1" ht="30" customHeight="1">
      <c r="B196" s="25" t="s">
        <v>48</v>
      </c>
      <c r="C196" s="29" t="s">
        <v>554</v>
      </c>
      <c r="D196" s="25" t="s">
        <v>272</v>
      </c>
      <c r="E196" s="25" t="s">
        <v>109</v>
      </c>
      <c r="F196" s="25" t="s">
        <v>88</v>
      </c>
      <c r="G196" s="25" t="s">
        <v>21</v>
      </c>
      <c r="H196" s="30"/>
      <c r="I196" s="32">
        <v>108.99600000000001</v>
      </c>
      <c r="J196" s="31">
        <v>12</v>
      </c>
      <c r="K196" s="25" t="s">
        <v>96</v>
      </c>
      <c r="L196" s="25">
        <v>43020</v>
      </c>
      <c r="M196" s="29"/>
      <c r="N196" s="24" t="e">
        <f>VLOOKUP(L196,#REF!,1,0)</f>
        <v>#REF!</v>
      </c>
      <c r="O196" s="24">
        <f>VLOOKUP(L196,'[1]Items with Supplemental Databas'!$B:$O,14,0)</f>
        <v>2.6718999999999999</v>
      </c>
      <c r="P196" s="24" t="e">
        <f>N196+O196</f>
        <v>#REF!</v>
      </c>
    </row>
    <row r="197" spans="1:16" s="24" customFormat="1" ht="30" hidden="1" customHeight="1">
      <c r="B197" s="25" t="s">
        <v>91</v>
      </c>
      <c r="C197" s="29" t="s">
        <v>552</v>
      </c>
      <c r="D197" s="25" t="s">
        <v>553</v>
      </c>
      <c r="E197" s="25" t="s">
        <v>109</v>
      </c>
      <c r="F197" s="25" t="s">
        <v>88</v>
      </c>
      <c r="G197" s="25" t="s">
        <v>21</v>
      </c>
      <c r="H197" s="30"/>
      <c r="I197" s="32">
        <v>12</v>
      </c>
      <c r="J197" s="31"/>
      <c r="K197" s="25" t="s">
        <v>22</v>
      </c>
      <c r="L197" s="25">
        <v>44358</v>
      </c>
      <c r="M197" s="29"/>
      <c r="N197" s="24" t="e">
        <f>VLOOKUP(L197,#REF!,1,0)</f>
        <v>#REF!</v>
      </c>
    </row>
    <row r="198" spans="1:16" s="24" customFormat="1" ht="30" customHeight="1">
      <c r="A198" s="36"/>
      <c r="B198" s="29" t="s">
        <v>604</v>
      </c>
      <c r="C198" s="29" t="s">
        <v>615</v>
      </c>
      <c r="D198" s="25" t="s">
        <v>188</v>
      </c>
      <c r="E198" s="25" t="s">
        <v>87</v>
      </c>
      <c r="F198" s="29" t="s">
        <v>88</v>
      </c>
      <c r="G198" s="29" t="s">
        <v>21</v>
      </c>
      <c r="H198" s="30"/>
      <c r="I198" s="32">
        <v>2</v>
      </c>
      <c r="J198" s="31">
        <v>1</v>
      </c>
      <c r="K198" s="25" t="s">
        <v>16</v>
      </c>
      <c r="L198" s="35">
        <v>43329</v>
      </c>
      <c r="M198" s="29"/>
      <c r="N198" s="24" t="e">
        <f>VLOOKUP(L198,#REF!,1,0)</f>
        <v>#REF!</v>
      </c>
      <c r="O198" s="24">
        <f>VLOOKUP(L198,'[1]Items with Supplemental Databas'!$B:$O,14,0)</f>
        <v>5.3437999999999999</v>
      </c>
      <c r="P198" s="24" t="e">
        <f>N198+O198</f>
        <v>#REF!</v>
      </c>
    </row>
    <row r="199" spans="1:16" s="24" customFormat="1" ht="30" hidden="1" customHeight="1">
      <c r="B199" s="25" t="s">
        <v>306</v>
      </c>
      <c r="C199" s="29" t="s">
        <v>555</v>
      </c>
      <c r="D199" s="25" t="s">
        <v>272</v>
      </c>
      <c r="E199" s="25" t="s">
        <v>109</v>
      </c>
      <c r="F199" s="25" t="s">
        <v>88</v>
      </c>
      <c r="G199" s="25" t="s">
        <v>21</v>
      </c>
      <c r="H199" s="30"/>
      <c r="I199" s="32">
        <v>6</v>
      </c>
      <c r="J199" s="31"/>
      <c r="K199" s="25" t="s">
        <v>22</v>
      </c>
      <c r="L199" s="25">
        <v>41240</v>
      </c>
      <c r="M199" s="29"/>
      <c r="N199" s="24" t="e">
        <f>VLOOKUP(L199,#REF!,1,0)</f>
        <v>#REF!</v>
      </c>
    </row>
    <row r="200" spans="1:16" s="24" customFormat="1" ht="30" hidden="1" customHeight="1">
      <c r="B200" s="25" t="s">
        <v>19</v>
      </c>
      <c r="C200" s="29" t="s">
        <v>557</v>
      </c>
      <c r="D200" s="25" t="s">
        <v>293</v>
      </c>
      <c r="E200" s="25" t="s">
        <v>156</v>
      </c>
      <c r="F200" s="25" t="s">
        <v>88</v>
      </c>
      <c r="G200" s="25" t="s">
        <v>21</v>
      </c>
      <c r="H200" s="30"/>
      <c r="I200" s="32">
        <v>12</v>
      </c>
      <c r="J200" s="31"/>
      <c r="K200" s="25" t="s">
        <v>22</v>
      </c>
      <c r="L200" s="25">
        <v>46085</v>
      </c>
      <c r="M200" s="29"/>
      <c r="N200" s="24" t="e">
        <f>VLOOKUP(L200,#REF!,1,0)</f>
        <v>#REF!</v>
      </c>
    </row>
    <row r="201" spans="1:16" s="24" customFormat="1" ht="30" hidden="1" customHeight="1">
      <c r="B201" s="25" t="s">
        <v>19</v>
      </c>
      <c r="C201" s="29" t="s">
        <v>558</v>
      </c>
      <c r="D201" s="25" t="s">
        <v>293</v>
      </c>
      <c r="E201" s="25" t="s">
        <v>156</v>
      </c>
      <c r="F201" s="25" t="s">
        <v>88</v>
      </c>
      <c r="G201" s="25" t="s">
        <v>21</v>
      </c>
      <c r="H201" s="30"/>
      <c r="I201" s="32">
        <v>6</v>
      </c>
      <c r="J201" s="31"/>
      <c r="K201" s="25" t="s">
        <v>205</v>
      </c>
      <c r="L201" s="25">
        <v>46084</v>
      </c>
      <c r="M201" s="29"/>
      <c r="N201" s="24" t="e">
        <f>VLOOKUP(L201,#REF!,1,0)</f>
        <v>#REF!</v>
      </c>
    </row>
    <row r="202" spans="1:16" s="24" customFormat="1" ht="30" hidden="1" customHeight="1">
      <c r="B202" s="25" t="s">
        <v>559</v>
      </c>
      <c r="C202" s="29" t="s">
        <v>560</v>
      </c>
      <c r="D202" s="25" t="s">
        <v>293</v>
      </c>
      <c r="E202" s="25" t="s">
        <v>156</v>
      </c>
      <c r="F202" s="25" t="s">
        <v>88</v>
      </c>
      <c r="G202" s="25" t="s">
        <v>21</v>
      </c>
      <c r="H202" s="30"/>
      <c r="I202" s="32">
        <v>27</v>
      </c>
      <c r="J202" s="31"/>
      <c r="K202" s="25" t="s">
        <v>22</v>
      </c>
      <c r="L202" s="25">
        <v>46081</v>
      </c>
      <c r="M202" s="29"/>
      <c r="N202" s="24" t="e">
        <f>VLOOKUP(L202,#REF!,1,0)</f>
        <v>#REF!</v>
      </c>
    </row>
    <row r="203" spans="1:16" s="24" customFormat="1" ht="30" hidden="1" customHeight="1">
      <c r="B203" s="25" t="s">
        <v>19</v>
      </c>
      <c r="C203" s="29" t="s">
        <v>561</v>
      </c>
      <c r="D203" s="25" t="s">
        <v>293</v>
      </c>
      <c r="E203" s="25" t="s">
        <v>156</v>
      </c>
      <c r="F203" s="25" t="s">
        <v>88</v>
      </c>
      <c r="G203" s="25" t="s">
        <v>21</v>
      </c>
      <c r="H203" s="30"/>
      <c r="I203" s="32">
        <v>18</v>
      </c>
      <c r="J203" s="31"/>
      <c r="K203" s="25" t="s">
        <v>22</v>
      </c>
      <c r="L203" s="25">
        <v>46083</v>
      </c>
      <c r="M203" s="29"/>
      <c r="N203" s="24" t="e">
        <f>VLOOKUP(L203,#REF!,1,0)</f>
        <v>#REF!</v>
      </c>
    </row>
    <row r="204" spans="1:16" s="24" customFormat="1" ht="30" hidden="1" customHeight="1">
      <c r="B204" s="25" t="s">
        <v>91</v>
      </c>
      <c r="C204" s="29" t="s">
        <v>562</v>
      </c>
      <c r="D204" s="25" t="s">
        <v>302</v>
      </c>
      <c r="E204" s="25" t="s">
        <v>156</v>
      </c>
      <c r="F204" s="25" t="s">
        <v>88</v>
      </c>
      <c r="G204" s="25" t="s">
        <v>21</v>
      </c>
      <c r="H204" s="30"/>
      <c r="I204" s="32">
        <v>18</v>
      </c>
      <c r="J204" s="31"/>
      <c r="K204" s="25" t="s">
        <v>22</v>
      </c>
      <c r="L204" s="25">
        <v>46086</v>
      </c>
      <c r="M204" s="29"/>
      <c r="N204" s="24" t="e">
        <f>VLOOKUP(L204,#REF!,1,0)</f>
        <v>#REF!</v>
      </c>
    </row>
    <row r="205" spans="1:16" s="24" customFormat="1" ht="30" customHeight="1">
      <c r="B205" s="25" t="s">
        <v>224</v>
      </c>
      <c r="C205" s="29" t="s">
        <v>548</v>
      </c>
      <c r="D205" s="25" t="s">
        <v>281</v>
      </c>
      <c r="E205" s="25" t="s">
        <v>109</v>
      </c>
      <c r="F205" s="25" t="s">
        <v>88</v>
      </c>
      <c r="G205" s="25" t="s">
        <v>21</v>
      </c>
      <c r="H205" s="30"/>
      <c r="I205" s="32">
        <v>18</v>
      </c>
      <c r="J205" s="31">
        <v>6</v>
      </c>
      <c r="K205" s="25" t="s">
        <v>22</v>
      </c>
      <c r="L205" s="25">
        <v>44399</v>
      </c>
      <c r="M205" s="29"/>
      <c r="N205" s="24" t="e">
        <f>VLOOKUP(L205,#REF!,1,0)</f>
        <v>#REF!</v>
      </c>
      <c r="O205" s="24">
        <f>VLOOKUP(L205,'[1]Items with Supplemental Databas'!$B:$O,14,0)</f>
        <v>2.6718999999999999</v>
      </c>
      <c r="P205" s="24" t="e">
        <f>N205+O205</f>
        <v>#REF!</v>
      </c>
    </row>
    <row r="206" spans="1:16" s="24" customFormat="1" ht="30" hidden="1" customHeight="1">
      <c r="B206" s="25" t="s">
        <v>48</v>
      </c>
      <c r="C206" s="29" t="s">
        <v>113</v>
      </c>
      <c r="D206" s="25" t="s">
        <v>114</v>
      </c>
      <c r="E206" s="25" t="s">
        <v>109</v>
      </c>
      <c r="F206" s="25" t="s">
        <v>88</v>
      </c>
      <c r="G206" s="25" t="s">
        <v>15</v>
      </c>
      <c r="H206" s="30">
        <v>47.823733333333337</v>
      </c>
      <c r="I206" s="32">
        <v>0</v>
      </c>
      <c r="J206" s="31"/>
      <c r="K206" s="25" t="s">
        <v>22</v>
      </c>
      <c r="L206" s="25">
        <v>45307</v>
      </c>
      <c r="M206" s="29"/>
      <c r="N206" s="24" t="e">
        <f>VLOOKUP(L206,#REF!,1,0)</f>
        <v>#REF!</v>
      </c>
    </row>
    <row r="207" spans="1:16" s="24" customFormat="1" ht="30" hidden="1" customHeight="1">
      <c r="B207" s="25">
        <v>2020</v>
      </c>
      <c r="C207" s="29" t="s">
        <v>116</v>
      </c>
      <c r="D207" s="25" t="s">
        <v>114</v>
      </c>
      <c r="E207" s="25" t="s">
        <v>109</v>
      </c>
      <c r="F207" s="25" t="s">
        <v>88</v>
      </c>
      <c r="G207" s="25" t="s">
        <v>15</v>
      </c>
      <c r="H207" s="30">
        <v>51.529866666666663</v>
      </c>
      <c r="I207" s="32">
        <v>0</v>
      </c>
      <c r="J207" s="31"/>
      <c r="K207" s="25" t="s">
        <v>22</v>
      </c>
      <c r="L207" s="25">
        <v>45306</v>
      </c>
      <c r="M207" s="29"/>
      <c r="N207" s="24" t="e">
        <f>VLOOKUP(L207,#REF!,1,0)</f>
        <v>#REF!</v>
      </c>
    </row>
    <row r="208" spans="1:16" s="24" customFormat="1" ht="30" hidden="1" customHeight="1">
      <c r="B208" s="25">
        <v>2020</v>
      </c>
      <c r="C208" s="29" t="s">
        <v>125</v>
      </c>
      <c r="D208" s="25" t="s">
        <v>126</v>
      </c>
      <c r="E208" s="25" t="s">
        <v>109</v>
      </c>
      <c r="F208" s="25" t="s">
        <v>88</v>
      </c>
      <c r="G208" s="25" t="s">
        <v>15</v>
      </c>
      <c r="H208" s="30">
        <v>56.7</v>
      </c>
      <c r="I208" s="32">
        <v>0</v>
      </c>
      <c r="J208" s="31"/>
      <c r="K208" s="25" t="s">
        <v>96</v>
      </c>
      <c r="L208" s="25">
        <v>4312720</v>
      </c>
      <c r="M208" s="29"/>
      <c r="N208" s="24" t="e">
        <f>VLOOKUP(L208,#REF!,1,0)</f>
        <v>#REF!</v>
      </c>
    </row>
    <row r="209" spans="2:14" s="24" customFormat="1" ht="30" hidden="1" customHeight="1">
      <c r="B209" s="25">
        <v>1996</v>
      </c>
      <c r="C209" s="29" t="s">
        <v>137</v>
      </c>
      <c r="D209" s="25" t="s">
        <v>130</v>
      </c>
      <c r="E209" s="25" t="s">
        <v>130</v>
      </c>
      <c r="F209" s="25" t="s">
        <v>88</v>
      </c>
      <c r="G209" s="25" t="s">
        <v>15</v>
      </c>
      <c r="H209" s="30">
        <v>94.018799999999999</v>
      </c>
      <c r="I209" s="32" t="e">
        <v>#N/A</v>
      </c>
      <c r="J209" s="31"/>
      <c r="K209" s="25" t="s">
        <v>136</v>
      </c>
      <c r="L209" s="25">
        <v>74851</v>
      </c>
      <c r="M209" s="29"/>
      <c r="N209" s="24" t="e">
        <f>VLOOKUP(L209,#REF!,1,0)</f>
        <v>#REF!</v>
      </c>
    </row>
    <row r="210" spans="2:14" s="24" customFormat="1" ht="30" hidden="1" customHeight="1">
      <c r="B210" s="25">
        <v>2008</v>
      </c>
      <c r="C210" s="29" t="s">
        <v>142</v>
      </c>
      <c r="D210" s="25" t="s">
        <v>130</v>
      </c>
      <c r="E210" s="25" t="s">
        <v>130</v>
      </c>
      <c r="F210" s="25" t="s">
        <v>88</v>
      </c>
      <c r="G210" s="25" t="s">
        <v>15</v>
      </c>
      <c r="H210" s="30">
        <v>134.6</v>
      </c>
      <c r="I210" s="32" t="e">
        <v>#N/A</v>
      </c>
      <c r="J210" s="31"/>
      <c r="K210" s="25" t="s">
        <v>22</v>
      </c>
      <c r="L210" s="25">
        <v>40247</v>
      </c>
      <c r="M210" s="29"/>
      <c r="N210" s="24" t="e">
        <f>VLOOKUP(L210,#REF!,1,0)</f>
        <v>#REF!</v>
      </c>
    </row>
    <row r="211" spans="2:14" s="24" customFormat="1" ht="30" hidden="1" customHeight="1">
      <c r="B211" s="25">
        <v>2016</v>
      </c>
      <c r="C211" s="29" t="s">
        <v>187</v>
      </c>
      <c r="D211" s="25" t="s">
        <v>188</v>
      </c>
      <c r="E211" s="25" t="s">
        <v>87</v>
      </c>
      <c r="F211" s="25" t="s">
        <v>88</v>
      </c>
      <c r="G211" s="25" t="s">
        <v>21</v>
      </c>
      <c r="H211" s="30">
        <v>27</v>
      </c>
      <c r="I211" s="32">
        <v>0</v>
      </c>
      <c r="J211" s="31"/>
      <c r="K211" s="25" t="s">
        <v>22</v>
      </c>
      <c r="L211" s="25">
        <v>45644</v>
      </c>
      <c r="M211" s="29" t="s">
        <v>90</v>
      </c>
      <c r="N211" s="24" t="e">
        <f>VLOOKUP(L211,#REF!,1,0)</f>
        <v>#REF!</v>
      </c>
    </row>
    <row r="212" spans="2:14" s="24" customFormat="1" ht="30" hidden="1" customHeight="1">
      <c r="B212" s="25">
        <v>1998</v>
      </c>
      <c r="C212" s="29" t="s">
        <v>213</v>
      </c>
      <c r="D212" s="25" t="s">
        <v>188</v>
      </c>
      <c r="E212" s="25" t="s">
        <v>87</v>
      </c>
      <c r="F212" s="25" t="s">
        <v>88</v>
      </c>
      <c r="G212" s="25" t="s">
        <v>21</v>
      </c>
      <c r="H212" s="30">
        <v>783</v>
      </c>
      <c r="I212" s="32">
        <v>0</v>
      </c>
      <c r="J212" s="31"/>
      <c r="K212" s="25" t="s">
        <v>22</v>
      </c>
      <c r="L212" s="25">
        <v>45660</v>
      </c>
      <c r="M212" s="29" t="s">
        <v>90</v>
      </c>
      <c r="N212" s="24" t="e">
        <f>VLOOKUP(L212,#REF!,1,0)</f>
        <v>#REF!</v>
      </c>
    </row>
    <row r="213" spans="2:14" s="24" customFormat="1" ht="30" hidden="1" customHeight="1">
      <c r="B213" s="25" t="s">
        <v>218</v>
      </c>
      <c r="C213" s="29" t="s">
        <v>245</v>
      </c>
      <c r="D213" s="25" t="s">
        <v>106</v>
      </c>
      <c r="E213" s="25" t="s">
        <v>87</v>
      </c>
      <c r="F213" s="25" t="s">
        <v>88</v>
      </c>
      <c r="G213" s="25" t="s">
        <v>21</v>
      </c>
      <c r="H213" s="30">
        <v>50</v>
      </c>
      <c r="I213" s="32">
        <v>0</v>
      </c>
      <c r="J213" s="31"/>
      <c r="K213" s="25" t="s">
        <v>22</v>
      </c>
      <c r="L213" s="25">
        <v>44333</v>
      </c>
      <c r="M213" s="29" t="s">
        <v>90</v>
      </c>
      <c r="N213" s="24" t="e">
        <f>VLOOKUP(L213,#REF!,1,0)</f>
        <v>#REF!</v>
      </c>
    </row>
    <row r="214" spans="2:14" s="24" customFormat="1" ht="30" hidden="1" customHeight="1">
      <c r="B214" s="25">
        <v>2017</v>
      </c>
      <c r="C214" s="29" t="s">
        <v>255</v>
      </c>
      <c r="D214" s="25" t="s">
        <v>256</v>
      </c>
      <c r="E214" s="25" t="s">
        <v>109</v>
      </c>
      <c r="F214" s="25" t="s">
        <v>88</v>
      </c>
      <c r="G214" s="25" t="s">
        <v>21</v>
      </c>
      <c r="H214" s="30">
        <v>37.01786666666667</v>
      </c>
      <c r="I214" s="32">
        <v>0</v>
      </c>
      <c r="J214" s="31"/>
      <c r="K214" s="25" t="s">
        <v>22</v>
      </c>
      <c r="L214" s="25">
        <v>75297</v>
      </c>
      <c r="M214" s="29"/>
      <c r="N214" s="24" t="e">
        <f>VLOOKUP(L214,#REF!,1,0)</f>
        <v>#REF!</v>
      </c>
    </row>
    <row r="215" spans="2:14" s="24" customFormat="1" ht="30" hidden="1" customHeight="1">
      <c r="B215" s="25">
        <v>2019</v>
      </c>
      <c r="C215" s="29" t="s">
        <v>282</v>
      </c>
      <c r="D215" s="25" t="s">
        <v>281</v>
      </c>
      <c r="E215" s="25" t="s">
        <v>109</v>
      </c>
      <c r="F215" s="25" t="s">
        <v>88</v>
      </c>
      <c r="G215" s="25" t="s">
        <v>21</v>
      </c>
      <c r="H215" s="30">
        <v>60.3</v>
      </c>
      <c r="I215" s="32">
        <v>0</v>
      </c>
      <c r="J215" s="31"/>
      <c r="K215" s="25" t="s">
        <v>22</v>
      </c>
      <c r="L215" s="25">
        <v>41817</v>
      </c>
      <c r="M215" s="29"/>
      <c r="N215" s="24" t="e">
        <f>VLOOKUP(L215,#REF!,1,0)</f>
        <v>#REF!</v>
      </c>
    </row>
    <row r="216" spans="2:14" s="24" customFormat="1" ht="30" hidden="1" customHeight="1">
      <c r="B216" s="25">
        <v>1982</v>
      </c>
      <c r="C216" s="29" t="s">
        <v>286</v>
      </c>
      <c r="D216" s="25" t="s">
        <v>152</v>
      </c>
      <c r="E216" s="25" t="s">
        <v>153</v>
      </c>
      <c r="F216" s="25" t="s">
        <v>88</v>
      </c>
      <c r="G216" s="25" t="s">
        <v>21</v>
      </c>
      <c r="H216" s="30">
        <v>79.668933333333328</v>
      </c>
      <c r="I216" s="32">
        <v>0</v>
      </c>
      <c r="J216" s="31"/>
      <c r="K216" s="25" t="s">
        <v>136</v>
      </c>
      <c r="L216" s="25">
        <v>45155</v>
      </c>
      <c r="M216" s="29"/>
      <c r="N216" s="24" t="e">
        <f>VLOOKUP(L216,#REF!,1,0)</f>
        <v>#REF!</v>
      </c>
    </row>
    <row r="217" spans="2:14" s="24" customFormat="1" ht="30" hidden="1" customHeight="1">
      <c r="B217" s="25">
        <v>2019</v>
      </c>
      <c r="C217" s="29" t="s">
        <v>297</v>
      </c>
      <c r="D217" s="25" t="s">
        <v>293</v>
      </c>
      <c r="E217" s="25" t="s">
        <v>156</v>
      </c>
      <c r="F217" s="25" t="s">
        <v>88</v>
      </c>
      <c r="G217" s="25" t="s">
        <v>21</v>
      </c>
      <c r="H217" s="30">
        <v>142.86000000000001</v>
      </c>
      <c r="I217" s="32" t="e">
        <v>#N/A</v>
      </c>
      <c r="J217" s="31"/>
      <c r="K217" s="25" t="s">
        <v>164</v>
      </c>
      <c r="L217" s="25">
        <v>42866</v>
      </c>
      <c r="M217" s="29"/>
      <c r="N217" s="24" t="e">
        <f>VLOOKUP(L217,#REF!,1,0)</f>
        <v>#REF!</v>
      </c>
    </row>
    <row r="218" spans="2:14" s="24" customFormat="1" ht="30" hidden="1" customHeight="1">
      <c r="B218" s="25">
        <v>2016</v>
      </c>
      <c r="C218" s="29" t="s">
        <v>364</v>
      </c>
      <c r="D218" s="25" t="s">
        <v>337</v>
      </c>
      <c r="E218" s="25" t="s">
        <v>337</v>
      </c>
      <c r="F218" s="25" t="s">
        <v>336</v>
      </c>
      <c r="G218" s="25" t="s">
        <v>21</v>
      </c>
      <c r="H218" s="30">
        <v>44.644000000000005</v>
      </c>
      <c r="I218" s="32">
        <v>0</v>
      </c>
      <c r="J218" s="31"/>
      <c r="K218" s="25" t="s">
        <v>22</v>
      </c>
      <c r="L218" s="25">
        <v>4179616</v>
      </c>
      <c r="M218" s="29"/>
      <c r="N218" s="24" t="e">
        <f>VLOOKUP(L218,#REF!,1,0)</f>
        <v>#REF!</v>
      </c>
    </row>
    <row r="219" spans="2:14" s="24" customFormat="1" ht="30" hidden="1" customHeight="1">
      <c r="B219" s="25">
        <v>2014</v>
      </c>
      <c r="C219" s="29" t="s">
        <v>381</v>
      </c>
      <c r="D219" s="25" t="s">
        <v>356</v>
      </c>
      <c r="E219" s="25" t="s">
        <v>356</v>
      </c>
      <c r="F219" s="25" t="s">
        <v>336</v>
      </c>
      <c r="G219" s="25" t="s">
        <v>21</v>
      </c>
      <c r="H219" s="30">
        <v>96.3</v>
      </c>
      <c r="I219" s="32">
        <v>0</v>
      </c>
      <c r="J219" s="31"/>
      <c r="K219" s="25" t="s">
        <v>22</v>
      </c>
      <c r="L219" s="25">
        <v>41807</v>
      </c>
      <c r="M219" s="29" t="s">
        <v>190</v>
      </c>
      <c r="N219" s="24" t="e">
        <f>VLOOKUP(L219,#REF!,1,0)</f>
        <v>#REF!</v>
      </c>
    </row>
    <row r="220" spans="2:14" s="24" customFormat="1" ht="30" hidden="1" customHeight="1">
      <c r="B220" s="25">
        <v>2015</v>
      </c>
      <c r="C220" s="29" t="s">
        <v>384</v>
      </c>
      <c r="D220" s="25" t="s">
        <v>356</v>
      </c>
      <c r="E220" s="25" t="s">
        <v>356</v>
      </c>
      <c r="F220" s="25" t="s">
        <v>336</v>
      </c>
      <c r="G220" s="25" t="s">
        <v>21</v>
      </c>
      <c r="H220" s="30">
        <v>254.92</v>
      </c>
      <c r="I220" s="32" t="e">
        <v>#N/A</v>
      </c>
      <c r="J220" s="31"/>
      <c r="K220" s="25" t="s">
        <v>22</v>
      </c>
      <c r="L220" s="25">
        <v>44891</v>
      </c>
      <c r="M220" s="29" t="s">
        <v>190</v>
      </c>
      <c r="N220" s="24" t="e">
        <f>VLOOKUP(L220,#REF!,1,0)</f>
        <v>#REF!</v>
      </c>
    </row>
    <row r="221" spans="2:14" s="24" customFormat="1" ht="30" hidden="1" customHeight="1">
      <c r="B221" s="25">
        <v>2014</v>
      </c>
      <c r="C221" s="29" t="s">
        <v>406</v>
      </c>
      <c r="D221" s="25" t="s">
        <v>402</v>
      </c>
      <c r="E221" s="25" t="s">
        <v>402</v>
      </c>
      <c r="F221" s="25" t="s">
        <v>403</v>
      </c>
      <c r="G221" s="25" t="s">
        <v>21</v>
      </c>
      <c r="H221" s="30">
        <v>41.274799999999999</v>
      </c>
      <c r="I221" s="32">
        <v>0</v>
      </c>
      <c r="J221" s="31"/>
      <c r="K221" s="25" t="s">
        <v>22</v>
      </c>
      <c r="L221" s="25">
        <v>4331914</v>
      </c>
      <c r="M221" s="29"/>
      <c r="N221" s="24" t="e">
        <f>VLOOKUP(L221,#REF!,1,0)</f>
        <v>#REF!</v>
      </c>
    </row>
    <row r="222" spans="2:14" s="24" customFormat="1" ht="30" hidden="1" customHeight="1">
      <c r="B222" s="25" t="s">
        <v>133</v>
      </c>
      <c r="C222" s="29" t="s">
        <v>432</v>
      </c>
      <c r="D222" s="25" t="s">
        <v>411</v>
      </c>
      <c r="E222" s="25" t="s">
        <v>412</v>
      </c>
      <c r="F222" s="25" t="s">
        <v>413</v>
      </c>
      <c r="G222" s="25" t="s">
        <v>21</v>
      </c>
      <c r="H222" s="30">
        <v>115.57</v>
      </c>
      <c r="I222" s="32">
        <v>0</v>
      </c>
      <c r="J222" s="31"/>
      <c r="K222" s="25" t="s">
        <v>22</v>
      </c>
      <c r="L222" s="25">
        <v>43769</v>
      </c>
      <c r="M222" s="29"/>
      <c r="N222" s="24" t="e">
        <f>VLOOKUP(L222,#REF!,1,0)</f>
        <v>#REF!</v>
      </c>
    </row>
    <row r="223" spans="2:14" s="24" customFormat="1" ht="30" hidden="1" customHeight="1">
      <c r="B223" s="25" t="s">
        <v>174</v>
      </c>
      <c r="C223" s="29" t="s">
        <v>171</v>
      </c>
      <c r="D223" s="25" t="s">
        <v>170</v>
      </c>
      <c r="E223" s="25" t="s">
        <v>87</v>
      </c>
      <c r="F223" s="25" t="s">
        <v>88</v>
      </c>
      <c r="G223" s="25" t="s">
        <v>21</v>
      </c>
      <c r="H223" s="30">
        <v>33</v>
      </c>
      <c r="I223" s="32" t="e">
        <f>J223*#REF!</f>
        <v>#REF!</v>
      </c>
      <c r="J223" s="31">
        <v>6</v>
      </c>
      <c r="K223" s="25" t="s">
        <v>128</v>
      </c>
      <c r="L223" s="25">
        <v>46281</v>
      </c>
      <c r="M223" s="29" t="s">
        <v>90</v>
      </c>
      <c r="N223" s="24" t="e">
        <f>VLOOKUP(L223,#REF!,1,0)</f>
        <v>#REF!</v>
      </c>
    </row>
    <row r="224" spans="2:14" s="24" customFormat="1" ht="30" hidden="1" customHeight="1">
      <c r="B224" s="25">
        <v>2011</v>
      </c>
      <c r="C224" s="29" t="s">
        <v>193</v>
      </c>
      <c r="D224" s="25" t="s">
        <v>188</v>
      </c>
      <c r="E224" s="25" t="s">
        <v>87</v>
      </c>
      <c r="F224" s="25" t="s">
        <v>88</v>
      </c>
      <c r="G224" s="25" t="s">
        <v>21</v>
      </c>
      <c r="H224" s="30">
        <v>47.17</v>
      </c>
      <c r="I224" s="32" t="e">
        <f>J224*#REF!</f>
        <v>#REF!</v>
      </c>
      <c r="J224" s="31">
        <v>6</v>
      </c>
      <c r="K224" s="25" t="s">
        <v>22</v>
      </c>
      <c r="L224" s="25">
        <v>41929</v>
      </c>
      <c r="M224" s="29" t="s">
        <v>90</v>
      </c>
      <c r="N224" s="24" t="e">
        <f>VLOOKUP(L224,#REF!,1,0)</f>
        <v>#REF!</v>
      </c>
    </row>
    <row r="225" spans="1:16" s="24" customFormat="1" ht="30" hidden="1" customHeight="1">
      <c r="B225" s="25">
        <v>2006</v>
      </c>
      <c r="C225" s="29" t="s">
        <v>210</v>
      </c>
      <c r="D225" s="25" t="s">
        <v>188</v>
      </c>
      <c r="E225" s="25" t="s">
        <v>87</v>
      </c>
      <c r="F225" s="25" t="s">
        <v>88</v>
      </c>
      <c r="G225" s="25" t="s">
        <v>21</v>
      </c>
      <c r="H225" s="30">
        <v>525.26</v>
      </c>
      <c r="I225" s="32" t="e">
        <f>J225*#REF!</f>
        <v>#REF!</v>
      </c>
      <c r="J225" s="31">
        <v>6</v>
      </c>
      <c r="K225" s="25" t="s">
        <v>22</v>
      </c>
      <c r="L225" s="25">
        <v>45686</v>
      </c>
      <c r="M225" s="29" t="s">
        <v>90</v>
      </c>
      <c r="N225" s="24" t="e">
        <f>VLOOKUP(L225,#REF!,1,0)</f>
        <v>#REF!</v>
      </c>
    </row>
    <row r="226" spans="1:16" s="24" customFormat="1" ht="30" hidden="1" customHeight="1">
      <c r="B226" s="25">
        <v>2017</v>
      </c>
      <c r="C226" s="29" t="s">
        <v>119</v>
      </c>
      <c r="D226" s="25" t="s">
        <v>114</v>
      </c>
      <c r="E226" s="25" t="s">
        <v>109</v>
      </c>
      <c r="F226" s="25" t="s">
        <v>88</v>
      </c>
      <c r="G226" s="25" t="s">
        <v>15</v>
      </c>
      <c r="H226" s="30">
        <v>55.91</v>
      </c>
      <c r="I226" s="32" t="e">
        <f>J226*#REF!</f>
        <v>#REF!</v>
      </c>
      <c r="J226" s="31">
        <v>6</v>
      </c>
      <c r="K226" s="25" t="s">
        <v>22</v>
      </c>
      <c r="L226" s="25">
        <v>72684</v>
      </c>
      <c r="M226" s="29"/>
      <c r="N226" s="24" t="e">
        <f>VLOOKUP(L226,#REF!,1,0)</f>
        <v>#REF!</v>
      </c>
    </row>
    <row r="227" spans="1:16" s="24" customFormat="1" ht="30" hidden="1" customHeight="1">
      <c r="B227" s="25" t="s">
        <v>26</v>
      </c>
      <c r="C227" s="29" t="s">
        <v>118</v>
      </c>
      <c r="D227" s="25" t="s">
        <v>114</v>
      </c>
      <c r="E227" s="25" t="s">
        <v>109</v>
      </c>
      <c r="F227" s="25" t="s">
        <v>88</v>
      </c>
      <c r="G227" s="25" t="s">
        <v>15</v>
      </c>
      <c r="H227" s="30">
        <v>54.617333333333335</v>
      </c>
      <c r="I227" s="32" t="e">
        <f>J227*#REF!</f>
        <v>#REF!</v>
      </c>
      <c r="J227" s="31">
        <v>6</v>
      </c>
      <c r="K227" s="25" t="s">
        <v>22</v>
      </c>
      <c r="L227" s="25">
        <v>74073</v>
      </c>
      <c r="M227" s="29"/>
      <c r="N227" s="24" t="e">
        <f>VLOOKUP(L227,#REF!,1,0)</f>
        <v>#REF!</v>
      </c>
    </row>
    <row r="228" spans="1:16" s="24" customFormat="1" ht="30" hidden="1" customHeight="1">
      <c r="B228" s="25">
        <v>2013</v>
      </c>
      <c r="C228" s="29" t="s">
        <v>145</v>
      </c>
      <c r="D228" s="25" t="s">
        <v>130</v>
      </c>
      <c r="E228" s="25" t="s">
        <v>130</v>
      </c>
      <c r="F228" s="25" t="s">
        <v>88</v>
      </c>
      <c r="G228" s="25" t="s">
        <v>15</v>
      </c>
      <c r="H228" s="30">
        <v>190.83962499999998</v>
      </c>
      <c r="I228" s="32" t="e">
        <f>J228*#REF!</f>
        <v>#REF!</v>
      </c>
      <c r="J228" s="31">
        <v>6</v>
      </c>
      <c r="K228" s="25" t="s">
        <v>22</v>
      </c>
      <c r="L228" s="25">
        <v>76256</v>
      </c>
      <c r="M228" s="29"/>
      <c r="N228" s="24" t="e">
        <f>VLOOKUP(L228,#REF!,1,0)</f>
        <v>#REF!</v>
      </c>
    </row>
    <row r="229" spans="1:16" s="24" customFormat="1" ht="30" hidden="1" customHeight="1">
      <c r="B229" s="25">
        <v>2009</v>
      </c>
      <c r="C229" s="29" t="s">
        <v>147</v>
      </c>
      <c r="D229" s="25" t="s">
        <v>130</v>
      </c>
      <c r="E229" s="25" t="s">
        <v>130</v>
      </c>
      <c r="F229" s="25" t="s">
        <v>88</v>
      </c>
      <c r="G229" s="25" t="s">
        <v>15</v>
      </c>
      <c r="H229" s="30">
        <v>424.84674999999993</v>
      </c>
      <c r="I229" s="32" t="e">
        <f>J229*#REF!</f>
        <v>#REF!</v>
      </c>
      <c r="J229" s="31">
        <v>1</v>
      </c>
      <c r="K229" s="25" t="s">
        <v>16</v>
      </c>
      <c r="L229" s="25">
        <v>72096</v>
      </c>
      <c r="M229" s="29"/>
      <c r="N229" s="24" t="e">
        <f>VLOOKUP(L229,#REF!,1,0)</f>
        <v>#REF!</v>
      </c>
    </row>
    <row r="230" spans="1:16" s="24" customFormat="1" ht="30" hidden="1" customHeight="1">
      <c r="B230" s="25">
        <v>1988</v>
      </c>
      <c r="C230" s="29" t="s">
        <v>285</v>
      </c>
      <c r="D230" s="25" t="s">
        <v>152</v>
      </c>
      <c r="E230" s="25" t="s">
        <v>153</v>
      </c>
      <c r="F230" s="25" t="s">
        <v>88</v>
      </c>
      <c r="G230" s="25" t="s">
        <v>21</v>
      </c>
      <c r="H230" s="30">
        <v>73.078933333333339</v>
      </c>
      <c r="I230" s="32" t="e">
        <f>J230*#REF!</f>
        <v>#REF!</v>
      </c>
      <c r="J230" s="31">
        <v>1</v>
      </c>
      <c r="K230" s="25" t="s">
        <v>136</v>
      </c>
      <c r="L230" s="25">
        <v>45156</v>
      </c>
      <c r="M230" s="29"/>
      <c r="N230" s="24" t="e">
        <f>VLOOKUP(L230,#REF!,1,0)</f>
        <v>#REF!</v>
      </c>
    </row>
    <row r="231" spans="1:16" s="24" customFormat="1" ht="30" hidden="1" customHeight="1">
      <c r="B231" s="25">
        <v>1990</v>
      </c>
      <c r="C231" s="29" t="s">
        <v>290</v>
      </c>
      <c r="D231" s="25" t="s">
        <v>155</v>
      </c>
      <c r="E231" s="25" t="s">
        <v>156</v>
      </c>
      <c r="F231" s="25" t="s">
        <v>88</v>
      </c>
      <c r="G231" s="25" t="s">
        <v>21</v>
      </c>
      <c r="H231" s="30">
        <v>39.155466666666669</v>
      </c>
      <c r="I231" s="32" t="e">
        <f>J231*#REF!</f>
        <v>#REF!</v>
      </c>
      <c r="J231" s="31">
        <v>1</v>
      </c>
      <c r="K231" s="25" t="s">
        <v>136</v>
      </c>
      <c r="L231" s="25">
        <v>74877</v>
      </c>
      <c r="M231" s="29"/>
      <c r="N231" s="24" t="e">
        <f>VLOOKUP(L231,#REF!,1,0)</f>
        <v>#REF!</v>
      </c>
    </row>
    <row r="232" spans="1:16" s="24" customFormat="1" ht="30" hidden="1" customHeight="1">
      <c r="B232" s="25">
        <v>2013</v>
      </c>
      <c r="C232" s="29" t="s">
        <v>367</v>
      </c>
      <c r="D232" s="25" t="s">
        <v>337</v>
      </c>
      <c r="E232" s="25" t="s">
        <v>337</v>
      </c>
      <c r="F232" s="25" t="s">
        <v>336</v>
      </c>
      <c r="G232" s="25" t="s">
        <v>21</v>
      </c>
      <c r="H232" s="30">
        <v>77.55</v>
      </c>
      <c r="I232" s="32" t="e">
        <f>J232*#REF!</f>
        <v>#REF!</v>
      </c>
      <c r="J232" s="31">
        <v>6</v>
      </c>
      <c r="K232" s="25" t="s">
        <v>22</v>
      </c>
      <c r="L232" s="25">
        <v>43772</v>
      </c>
      <c r="M232" s="29"/>
      <c r="N232" s="24" t="e">
        <f>VLOOKUP(L232,#REF!,1,0)</f>
        <v>#REF!</v>
      </c>
    </row>
    <row r="233" spans="1:16" s="24" customFormat="1" ht="30" customHeight="1">
      <c r="B233" s="25" t="s">
        <v>19</v>
      </c>
      <c r="C233" s="29" t="s">
        <v>547</v>
      </c>
      <c r="D233" s="25" t="s">
        <v>275</v>
      </c>
      <c r="E233" s="25" t="s">
        <v>109</v>
      </c>
      <c r="F233" s="25" t="s">
        <v>88</v>
      </c>
      <c r="G233" s="25" t="s">
        <v>21</v>
      </c>
      <c r="H233" s="30"/>
      <c r="I233" s="32">
        <v>18</v>
      </c>
      <c r="J233" s="31">
        <v>6</v>
      </c>
      <c r="K233" s="25" t="s">
        <v>22</v>
      </c>
      <c r="L233" s="25">
        <v>45379</v>
      </c>
      <c r="M233" s="29"/>
      <c r="N233" s="24" t="e">
        <f>VLOOKUP(L233,#REF!,1,0)</f>
        <v>#REF!</v>
      </c>
      <c r="O233" s="24">
        <f>VLOOKUP(L233,'[1]Items with Supplemental Databas'!$B:$O,14,0)</f>
        <v>2.6718999999999999</v>
      </c>
      <c r="P233" s="24" t="e">
        <f>N233+O233</f>
        <v>#REF!</v>
      </c>
    </row>
    <row r="234" spans="1:16" s="24" customFormat="1" ht="30" customHeight="1">
      <c r="A234" s="36"/>
      <c r="B234" s="29" t="s">
        <v>588</v>
      </c>
      <c r="C234" s="29" t="s">
        <v>589</v>
      </c>
      <c r="D234" s="25" t="s">
        <v>158</v>
      </c>
      <c r="E234" s="25" t="s">
        <v>156</v>
      </c>
      <c r="F234" s="29" t="s">
        <v>88</v>
      </c>
      <c r="G234" s="29" t="s">
        <v>21</v>
      </c>
      <c r="H234" s="30"/>
      <c r="I234" s="32">
        <v>18</v>
      </c>
      <c r="J234" s="31">
        <v>6</v>
      </c>
      <c r="K234" s="25" t="s">
        <v>22</v>
      </c>
      <c r="L234" s="35">
        <v>45411</v>
      </c>
      <c r="M234" s="29"/>
      <c r="N234" s="24" t="e">
        <f>VLOOKUP(L234,#REF!,1,0)</f>
        <v>#REF!</v>
      </c>
      <c r="O234" s="24">
        <f>VLOOKUP(L234,'[1]Items with Supplemental Databas'!$B:$O,14,0)</f>
        <v>2.6718999999999999</v>
      </c>
      <c r="P234" s="24" t="e">
        <f>N234+O234</f>
        <v>#REF!</v>
      </c>
    </row>
    <row r="235" spans="1:16" s="24" customFormat="1" ht="30" hidden="1" customHeight="1">
      <c r="B235" s="25">
        <v>2019</v>
      </c>
      <c r="C235" s="29" t="s">
        <v>436</v>
      </c>
      <c r="D235" s="25" t="s">
        <v>411</v>
      </c>
      <c r="E235" s="25" t="s">
        <v>412</v>
      </c>
      <c r="F235" s="25" t="s">
        <v>413</v>
      </c>
      <c r="G235" s="25" t="s">
        <v>21</v>
      </c>
      <c r="H235" s="30">
        <v>265.55</v>
      </c>
      <c r="I235" s="32" t="e">
        <f>J235*#REF!</f>
        <v>#REF!</v>
      </c>
      <c r="J235" s="31">
        <v>6</v>
      </c>
      <c r="K235" s="25" t="s">
        <v>22</v>
      </c>
      <c r="L235" s="25">
        <v>44909</v>
      </c>
      <c r="M235" s="29"/>
      <c r="N235" s="24" t="e">
        <f>VLOOKUP(L235,#REF!,1,0)</f>
        <v>#REF!</v>
      </c>
    </row>
    <row r="236" spans="1:16" s="24" customFormat="1" ht="27" hidden="1" customHeight="1">
      <c r="B236" s="25">
        <v>2018</v>
      </c>
      <c r="C236" s="29" t="s">
        <v>33</v>
      </c>
      <c r="D236" s="25" t="s">
        <v>13</v>
      </c>
      <c r="E236" s="25" t="s">
        <v>13</v>
      </c>
      <c r="F236" s="25" t="s">
        <v>14</v>
      </c>
      <c r="G236" s="25" t="s">
        <v>21</v>
      </c>
      <c r="H236" s="30">
        <v>44.402488888888882</v>
      </c>
      <c r="I236" s="32" t="e">
        <f>J236*#REF!</f>
        <v>#REF!</v>
      </c>
      <c r="J236" s="31">
        <v>1</v>
      </c>
      <c r="K236" s="25" t="s">
        <v>17</v>
      </c>
      <c r="L236" s="25">
        <v>42315</v>
      </c>
      <c r="M236" s="29" t="s">
        <v>18</v>
      </c>
      <c r="N236" s="24" t="e">
        <f>VLOOKUP(L236,#REF!,1,0)</f>
        <v>#REF!</v>
      </c>
    </row>
    <row r="237" spans="1:16" s="24" customFormat="1" ht="30" hidden="1" customHeight="1">
      <c r="B237" s="29" t="s">
        <v>48</v>
      </c>
      <c r="C237" s="29" t="s">
        <v>590</v>
      </c>
      <c r="D237" s="25" t="s">
        <v>13</v>
      </c>
      <c r="E237" s="25" t="s">
        <v>13</v>
      </c>
      <c r="F237" s="29" t="s">
        <v>14</v>
      </c>
      <c r="G237" s="25" t="s">
        <v>21</v>
      </c>
      <c r="H237" s="30">
        <f t="shared" ref="H237:H244" si="0">P237/0.75</f>
        <v>0</v>
      </c>
      <c r="I237" s="32">
        <v>13.001999999999999</v>
      </c>
      <c r="J237" s="31">
        <v>6</v>
      </c>
      <c r="K237" s="25" t="s">
        <v>22</v>
      </c>
      <c r="L237" s="35">
        <v>74670</v>
      </c>
      <c r="M237" s="29"/>
      <c r="N237" s="24" t="e">
        <f>VLOOKUP(L237,#REF!,1,0)</f>
        <v>#REF!</v>
      </c>
    </row>
    <row r="238" spans="1:16" s="24" customFormat="1" ht="30" hidden="1" customHeight="1">
      <c r="B238" s="29" t="s">
        <v>224</v>
      </c>
      <c r="C238" s="29" t="s">
        <v>592</v>
      </c>
      <c r="D238" s="25" t="s">
        <v>13</v>
      </c>
      <c r="E238" s="25" t="s">
        <v>13</v>
      </c>
      <c r="F238" s="29" t="s">
        <v>14</v>
      </c>
      <c r="G238" s="25" t="s">
        <v>21</v>
      </c>
      <c r="H238" s="30">
        <f t="shared" si="0"/>
        <v>0</v>
      </c>
      <c r="I238" s="32">
        <v>12</v>
      </c>
      <c r="J238" s="31">
        <v>6</v>
      </c>
      <c r="K238" s="25" t="s">
        <v>22</v>
      </c>
      <c r="L238" s="35">
        <v>44918</v>
      </c>
      <c r="M238" s="29"/>
      <c r="N238" s="24" t="e">
        <f>VLOOKUP(L238,#REF!,1,0)</f>
        <v>#REF!</v>
      </c>
    </row>
    <row r="239" spans="1:16" s="24" customFormat="1" ht="30" hidden="1" customHeight="1">
      <c r="B239" s="29" t="s">
        <v>306</v>
      </c>
      <c r="C239" s="29" t="s">
        <v>605</v>
      </c>
      <c r="D239" s="29" t="s">
        <v>13</v>
      </c>
      <c r="E239" s="29" t="s">
        <v>13</v>
      </c>
      <c r="F239" s="29" t="s">
        <v>14</v>
      </c>
      <c r="G239" s="25" t="s">
        <v>21</v>
      </c>
      <c r="H239" s="30">
        <f t="shared" si="0"/>
        <v>0</v>
      </c>
      <c r="I239" s="32">
        <v>18</v>
      </c>
      <c r="J239" s="31">
        <v>6</v>
      </c>
      <c r="K239" s="25" t="s">
        <v>22</v>
      </c>
      <c r="L239" s="35">
        <v>44231</v>
      </c>
      <c r="M239" s="29"/>
      <c r="N239" s="24" t="e">
        <f>VLOOKUP(L239,#REF!,1,0)</f>
        <v>#REF!</v>
      </c>
    </row>
    <row r="240" spans="1:16" s="24" customFormat="1" ht="30" hidden="1" customHeight="1">
      <c r="B240" s="29" t="s">
        <v>48</v>
      </c>
      <c r="C240" s="29" t="s">
        <v>596</v>
      </c>
      <c r="D240" s="29" t="s">
        <v>52</v>
      </c>
      <c r="E240" s="25" t="s">
        <v>53</v>
      </c>
      <c r="F240" s="29" t="s">
        <v>47</v>
      </c>
      <c r="G240" s="29" t="s">
        <v>21</v>
      </c>
      <c r="H240" s="30">
        <f t="shared" si="0"/>
        <v>0</v>
      </c>
      <c r="I240" s="32">
        <v>6</v>
      </c>
      <c r="J240" s="31">
        <v>6</v>
      </c>
      <c r="K240" s="25" t="s">
        <v>22</v>
      </c>
      <c r="L240" s="35">
        <v>44904</v>
      </c>
      <c r="M240" s="29"/>
      <c r="N240" s="24" t="e">
        <f>VLOOKUP(L240,#REF!,1,0)</f>
        <v>#REF!</v>
      </c>
    </row>
    <row r="241" spans="1:16" s="24" customFormat="1" ht="30" hidden="1" customHeight="1">
      <c r="A241" s="36"/>
      <c r="B241" s="29" t="s">
        <v>91</v>
      </c>
      <c r="C241" s="29" t="s">
        <v>587</v>
      </c>
      <c r="D241" s="29" t="s">
        <v>52</v>
      </c>
      <c r="E241" s="25" t="s">
        <v>53</v>
      </c>
      <c r="F241" s="29" t="s">
        <v>47</v>
      </c>
      <c r="G241" s="29" t="s">
        <v>21</v>
      </c>
      <c r="H241" s="30">
        <f t="shared" si="0"/>
        <v>0</v>
      </c>
      <c r="I241" s="32">
        <v>45.996000000000002</v>
      </c>
      <c r="J241" s="31">
        <v>12</v>
      </c>
      <c r="K241" s="29" t="s">
        <v>96</v>
      </c>
      <c r="L241" s="35">
        <v>29270</v>
      </c>
      <c r="M241" s="29"/>
      <c r="N241" s="24" t="e">
        <f>VLOOKUP(L241,#REF!,1,0)</f>
        <v>#REF!</v>
      </c>
    </row>
    <row r="242" spans="1:16" s="24" customFormat="1" ht="30" hidden="1" customHeight="1">
      <c r="B242" s="29" t="s">
        <v>91</v>
      </c>
      <c r="C242" s="29" t="s">
        <v>600</v>
      </c>
      <c r="D242" s="25" t="s">
        <v>74</v>
      </c>
      <c r="E242" s="25" t="s">
        <v>72</v>
      </c>
      <c r="F242" s="29" t="s">
        <v>68</v>
      </c>
      <c r="G242" s="29" t="s">
        <v>21</v>
      </c>
      <c r="H242" s="30">
        <f t="shared" si="0"/>
        <v>0</v>
      </c>
      <c r="I242" s="32">
        <v>84</v>
      </c>
      <c r="J242" s="31">
        <v>6</v>
      </c>
      <c r="K242" s="25" t="s">
        <v>22</v>
      </c>
      <c r="L242" s="35">
        <v>74673</v>
      </c>
      <c r="M242" s="29"/>
      <c r="N242" s="24" t="e">
        <f>VLOOKUP(L242,#REF!,1,0)</f>
        <v>#REF!</v>
      </c>
    </row>
    <row r="243" spans="1:16" s="24" customFormat="1" ht="30" hidden="1" customHeight="1">
      <c r="B243" s="29" t="s">
        <v>604</v>
      </c>
      <c r="C243" s="29" t="s">
        <v>611</v>
      </c>
      <c r="D243" s="25" t="s">
        <v>84</v>
      </c>
      <c r="E243" s="25" t="s">
        <v>84</v>
      </c>
      <c r="F243" s="29" t="s">
        <v>85</v>
      </c>
      <c r="G243" s="29" t="s">
        <v>15</v>
      </c>
      <c r="H243" s="30">
        <f t="shared" si="0"/>
        <v>0</v>
      </c>
      <c r="I243" s="32">
        <v>106.992</v>
      </c>
      <c r="J243" s="31">
        <v>6</v>
      </c>
      <c r="K243" s="25" t="s">
        <v>22</v>
      </c>
      <c r="L243" s="35">
        <v>74668</v>
      </c>
      <c r="M243" s="29"/>
      <c r="N243" s="24" t="e">
        <f>VLOOKUP(L243,#REF!,1,0)</f>
        <v>#REF!</v>
      </c>
    </row>
    <row r="244" spans="1:16" s="24" customFormat="1" ht="30" hidden="1" customHeight="1">
      <c r="B244" s="29" t="s">
        <v>133</v>
      </c>
      <c r="C244" s="29" t="s">
        <v>612</v>
      </c>
      <c r="D244" s="25" t="s">
        <v>84</v>
      </c>
      <c r="E244" s="25" t="s">
        <v>84</v>
      </c>
      <c r="F244" s="29" t="s">
        <v>85</v>
      </c>
      <c r="G244" s="29" t="s">
        <v>15</v>
      </c>
      <c r="H244" s="30">
        <f t="shared" si="0"/>
        <v>0</v>
      </c>
      <c r="I244" s="32">
        <v>4.0020000000000007</v>
      </c>
      <c r="J244" s="31">
        <v>6</v>
      </c>
      <c r="K244" s="25" t="s">
        <v>22</v>
      </c>
      <c r="L244" s="35">
        <v>43836</v>
      </c>
      <c r="M244" s="29"/>
      <c r="N244" s="24" t="e">
        <f>VLOOKUP(L244,#REF!,1,0)</f>
        <v>#REF!</v>
      </c>
    </row>
    <row r="245" spans="1:16" s="24" customFormat="1" ht="30" hidden="1" customHeight="1">
      <c r="B245" s="29" t="s">
        <v>19</v>
      </c>
      <c r="C245" s="29" t="s">
        <v>511</v>
      </c>
      <c r="D245" s="29" t="s">
        <v>87</v>
      </c>
      <c r="E245" s="29" t="s">
        <v>87</v>
      </c>
      <c r="F245" s="29" t="s">
        <v>88</v>
      </c>
      <c r="G245" s="29" t="s">
        <v>21</v>
      </c>
      <c r="H245" s="30"/>
      <c r="I245" s="32">
        <v>12</v>
      </c>
      <c r="J245" s="31">
        <v>12</v>
      </c>
      <c r="K245" s="29" t="s">
        <v>96</v>
      </c>
      <c r="L245" s="35">
        <v>66235</v>
      </c>
      <c r="M245" s="29"/>
      <c r="N245" s="24" t="e">
        <f>VLOOKUP(L245,#REF!,1,0)</f>
        <v>#REF!</v>
      </c>
      <c r="O245" s="24">
        <f>VLOOKUP(L245,'[1]Items with Supplemental Databas'!$B:$O,14,0)</f>
        <v>2.6718999999999999</v>
      </c>
      <c r="P245" s="24" t="e">
        <f t="shared" ref="P245:P263" si="1">N245+O245</f>
        <v>#REF!</v>
      </c>
    </row>
    <row r="246" spans="1:16" s="24" customFormat="1" ht="30" hidden="1" customHeight="1">
      <c r="B246" s="29" t="s">
        <v>597</v>
      </c>
      <c r="C246" s="29" t="s">
        <v>515</v>
      </c>
      <c r="D246" s="25" t="s">
        <v>188</v>
      </c>
      <c r="E246" s="25" t="s">
        <v>87</v>
      </c>
      <c r="F246" s="29" t="s">
        <v>88</v>
      </c>
      <c r="G246" s="25" t="s">
        <v>21</v>
      </c>
      <c r="H246" s="30"/>
      <c r="I246" s="32">
        <v>6</v>
      </c>
      <c r="J246" s="31">
        <v>6</v>
      </c>
      <c r="K246" s="25" t="s">
        <v>22</v>
      </c>
      <c r="L246" s="35">
        <v>20527</v>
      </c>
      <c r="M246" s="29"/>
      <c r="N246" s="24" t="e">
        <f>VLOOKUP(L246,#REF!,1,0)</f>
        <v>#REF!</v>
      </c>
      <c r="O246" s="24">
        <f>VLOOKUP(L246,'[1]Items with Supplemental Databas'!$B:$O,14,0)</f>
        <v>2.6718999999999999</v>
      </c>
      <c r="P246" s="24" t="e">
        <f t="shared" si="1"/>
        <v>#REF!</v>
      </c>
    </row>
    <row r="247" spans="1:16" s="24" customFormat="1" ht="30" hidden="1" customHeight="1">
      <c r="B247" s="29" t="s">
        <v>606</v>
      </c>
      <c r="C247" s="29" t="s">
        <v>518</v>
      </c>
      <c r="D247" s="25" t="s">
        <v>188</v>
      </c>
      <c r="E247" s="25" t="s">
        <v>87</v>
      </c>
      <c r="F247" s="29" t="s">
        <v>88</v>
      </c>
      <c r="G247" s="29" t="s">
        <v>21</v>
      </c>
      <c r="H247" s="30"/>
      <c r="I247" s="32">
        <v>51</v>
      </c>
      <c r="J247" s="31">
        <v>3</v>
      </c>
      <c r="K247" s="29" t="s">
        <v>17</v>
      </c>
      <c r="L247" s="35">
        <v>38300</v>
      </c>
      <c r="M247" s="29"/>
      <c r="N247" s="24" t="e">
        <f>VLOOKUP(L247,#REF!,1,0)</f>
        <v>#REF!</v>
      </c>
      <c r="O247" s="24">
        <f>VLOOKUP(L247,'[1]Items with Supplemental Databas'!$B:$O,14,0)</f>
        <v>2.6718999999999999</v>
      </c>
      <c r="P247" s="24" t="e">
        <f t="shared" si="1"/>
        <v>#REF!</v>
      </c>
    </row>
    <row r="248" spans="1:16" s="24" customFormat="1" ht="30" hidden="1" customHeight="1">
      <c r="B248" s="29" t="s">
        <v>168</v>
      </c>
      <c r="C248" s="29" t="s">
        <v>614</v>
      </c>
      <c r="D248" s="25" t="s">
        <v>188</v>
      </c>
      <c r="E248" s="25" t="s">
        <v>87</v>
      </c>
      <c r="F248" s="29" t="s">
        <v>88</v>
      </c>
      <c r="G248" s="25" t="s">
        <v>21</v>
      </c>
      <c r="H248" s="30"/>
      <c r="I248" s="32">
        <v>2</v>
      </c>
      <c r="J248" s="31">
        <v>1</v>
      </c>
      <c r="K248" s="25" t="s">
        <v>16</v>
      </c>
      <c r="L248" s="35">
        <v>46068</v>
      </c>
      <c r="M248" s="29"/>
      <c r="N248" s="24" t="e">
        <f>VLOOKUP(L248,#REF!,1,0)</f>
        <v>#REF!</v>
      </c>
      <c r="O248" s="24">
        <f>VLOOKUP(L248,'[1]Items with Supplemental Databas'!$B:$O,14,0)</f>
        <v>5.3437999999999999</v>
      </c>
      <c r="P248" s="24" t="e">
        <f t="shared" si="1"/>
        <v>#REF!</v>
      </c>
    </row>
    <row r="249" spans="1:16" s="24" customFormat="1" ht="30" customHeight="1">
      <c r="B249" s="25">
        <v>2021</v>
      </c>
      <c r="C249" s="29" t="s">
        <v>563</v>
      </c>
      <c r="D249" s="25" t="s">
        <v>158</v>
      </c>
      <c r="E249" s="25" t="s">
        <v>156</v>
      </c>
      <c r="F249" s="25" t="s">
        <v>88</v>
      </c>
      <c r="G249" s="25" t="s">
        <v>15</v>
      </c>
      <c r="H249" s="30"/>
      <c r="I249" s="32">
        <v>6</v>
      </c>
      <c r="J249" s="31">
        <v>3</v>
      </c>
      <c r="K249" s="25" t="s">
        <v>17</v>
      </c>
      <c r="L249" s="25">
        <v>45506</v>
      </c>
      <c r="M249" s="29"/>
      <c r="N249" s="24" t="e">
        <f>VLOOKUP(L249,#REF!,1,0)</f>
        <v>#REF!</v>
      </c>
      <c r="O249" s="24">
        <f>VLOOKUP(L249,'[1]Items with Supplemental Databas'!$B:$O,14,0)</f>
        <v>2.6718999999999999</v>
      </c>
      <c r="P249" s="24" t="e">
        <f t="shared" si="1"/>
        <v>#REF!</v>
      </c>
    </row>
    <row r="250" spans="1:16" s="24" customFormat="1" ht="30" hidden="1" customHeight="1">
      <c r="B250" s="29" t="s">
        <v>226</v>
      </c>
      <c r="C250" s="29" t="s">
        <v>521</v>
      </c>
      <c r="D250" s="25" t="s">
        <v>188</v>
      </c>
      <c r="E250" s="25" t="s">
        <v>87</v>
      </c>
      <c r="F250" s="29" t="s">
        <v>88</v>
      </c>
      <c r="G250" s="29" t="s">
        <v>21</v>
      </c>
      <c r="H250" s="30"/>
      <c r="I250" s="32">
        <v>6</v>
      </c>
      <c r="J250" s="31">
        <v>6</v>
      </c>
      <c r="K250" s="25" t="s">
        <v>22</v>
      </c>
      <c r="L250" s="35">
        <v>44903</v>
      </c>
      <c r="M250" s="29"/>
      <c r="N250" s="24" t="e">
        <f>VLOOKUP(L250,#REF!,1,0)</f>
        <v>#REF!</v>
      </c>
      <c r="O250" s="24">
        <f>VLOOKUP(L250,'[1]Items with Supplemental Databas'!$B:$O,14,0)</f>
        <v>2.6718999999999999</v>
      </c>
      <c r="P250" s="24" t="e">
        <f t="shared" si="1"/>
        <v>#REF!</v>
      </c>
    </row>
    <row r="251" spans="1:16" s="24" customFormat="1" ht="30" hidden="1" customHeight="1">
      <c r="B251" s="29" t="s">
        <v>306</v>
      </c>
      <c r="C251" s="29" t="s">
        <v>577</v>
      </c>
      <c r="D251" s="25" t="s">
        <v>223</v>
      </c>
      <c r="E251" s="25" t="s">
        <v>87</v>
      </c>
      <c r="F251" s="29" t="s">
        <v>88</v>
      </c>
      <c r="G251" s="29" t="s">
        <v>21</v>
      </c>
      <c r="H251" s="30"/>
      <c r="I251" s="32">
        <v>6</v>
      </c>
      <c r="J251" s="31">
        <v>6</v>
      </c>
      <c r="K251" s="25" t="s">
        <v>22</v>
      </c>
      <c r="L251" s="35">
        <v>44907</v>
      </c>
      <c r="M251" s="29"/>
      <c r="N251" s="24" t="e">
        <f>VLOOKUP(L251,#REF!,1,0)</f>
        <v>#REF!</v>
      </c>
      <c r="O251" s="24">
        <f>VLOOKUP(L251,'[1]Items with Supplemental Databas'!$B:$O,14,0)</f>
        <v>2.6718999999999999</v>
      </c>
      <c r="P251" s="24" t="e">
        <f t="shared" si="1"/>
        <v>#REF!</v>
      </c>
    </row>
    <row r="252" spans="1:16" s="24" customFormat="1" ht="30" hidden="1" customHeight="1">
      <c r="B252" s="29" t="s">
        <v>597</v>
      </c>
      <c r="C252" s="29" t="s">
        <v>512</v>
      </c>
      <c r="D252" s="29" t="s">
        <v>101</v>
      </c>
      <c r="E252" s="25" t="s">
        <v>87</v>
      </c>
      <c r="F252" s="29" t="s">
        <v>88</v>
      </c>
      <c r="G252" s="29" t="s">
        <v>21</v>
      </c>
      <c r="H252" s="30"/>
      <c r="I252" s="32">
        <v>3</v>
      </c>
      <c r="J252" s="31">
        <v>6</v>
      </c>
      <c r="K252" s="25" t="s">
        <v>22</v>
      </c>
      <c r="L252" s="35">
        <v>44906</v>
      </c>
      <c r="M252" s="29"/>
      <c r="N252" s="24" t="e">
        <f>VLOOKUP(L252,#REF!,1,0)</f>
        <v>#REF!</v>
      </c>
      <c r="O252" s="24">
        <f>VLOOKUP(L252,'[1]Items with Supplemental Databas'!$B:$O,14,0)</f>
        <v>2.6718999999999999</v>
      </c>
      <c r="P252" s="24" t="e">
        <f t="shared" si="1"/>
        <v>#REF!</v>
      </c>
    </row>
    <row r="253" spans="1:16" s="24" customFormat="1" ht="30" hidden="1" customHeight="1">
      <c r="B253" s="29" t="s">
        <v>575</v>
      </c>
      <c r="C253" s="29" t="s">
        <v>581</v>
      </c>
      <c r="D253" s="29" t="s">
        <v>101</v>
      </c>
      <c r="E253" s="25" t="s">
        <v>87</v>
      </c>
      <c r="F253" s="29" t="s">
        <v>88</v>
      </c>
      <c r="G253" s="29" t="s">
        <v>15</v>
      </c>
      <c r="H253" s="30"/>
      <c r="I253" s="32">
        <v>40.001999999999995</v>
      </c>
      <c r="J253" s="31">
        <v>6</v>
      </c>
      <c r="K253" s="25" t="s">
        <v>22</v>
      </c>
      <c r="L253" s="35">
        <v>28347</v>
      </c>
      <c r="M253" s="29"/>
      <c r="N253" s="24" t="e">
        <f>VLOOKUP(L253,#REF!,1,0)</f>
        <v>#REF!</v>
      </c>
      <c r="O253" s="24">
        <f>VLOOKUP(L253,'[1]Items with Supplemental Databas'!$B:$O,14,0)</f>
        <v>2.6718999999999999</v>
      </c>
      <c r="P253" s="24" t="e">
        <f t="shared" si="1"/>
        <v>#REF!</v>
      </c>
    </row>
    <row r="254" spans="1:16" s="24" customFormat="1" ht="30" hidden="1" customHeight="1">
      <c r="B254" s="29" t="s">
        <v>168</v>
      </c>
      <c r="C254" s="29" t="s">
        <v>607</v>
      </c>
      <c r="D254" s="25" t="s">
        <v>248</v>
      </c>
      <c r="E254" s="25" t="s">
        <v>87</v>
      </c>
      <c r="F254" s="29" t="s">
        <v>88</v>
      </c>
      <c r="G254" s="29" t="s">
        <v>21</v>
      </c>
      <c r="H254" s="30"/>
      <c r="I254" s="32">
        <v>6</v>
      </c>
      <c r="J254" s="31">
        <v>6</v>
      </c>
      <c r="K254" s="25" t="s">
        <v>22</v>
      </c>
      <c r="L254" s="35">
        <v>44910</v>
      </c>
      <c r="M254" s="29"/>
      <c r="N254" s="24" t="e">
        <f>VLOOKUP(L254,#REF!,1,0)</f>
        <v>#REF!</v>
      </c>
      <c r="O254" s="24">
        <f>VLOOKUP(L254,'[1]Items with Supplemental Databas'!$B:$O,14,0)</f>
        <v>2.6718999999999999</v>
      </c>
      <c r="P254" s="24" t="e">
        <f t="shared" si="1"/>
        <v>#REF!</v>
      </c>
    </row>
    <row r="255" spans="1:16" s="24" customFormat="1" ht="30" hidden="1" customHeight="1">
      <c r="B255" s="29" t="s">
        <v>218</v>
      </c>
      <c r="C255" s="29" t="s">
        <v>580</v>
      </c>
      <c r="D255" s="29" t="s">
        <v>248</v>
      </c>
      <c r="E255" s="25" t="s">
        <v>87</v>
      </c>
      <c r="F255" s="29" t="s">
        <v>88</v>
      </c>
      <c r="G255" s="25" t="s">
        <v>162</v>
      </c>
      <c r="H255" s="34"/>
      <c r="I255" s="32">
        <v>144</v>
      </c>
      <c r="J255" s="31">
        <v>6</v>
      </c>
      <c r="K255" s="25" t="s">
        <v>22</v>
      </c>
      <c r="L255" s="35">
        <v>19278</v>
      </c>
      <c r="M255" s="29"/>
      <c r="N255" s="24" t="e">
        <f>VLOOKUP(L255,#REF!,1,0)</f>
        <v>#REF!</v>
      </c>
      <c r="O255" s="24">
        <f>VLOOKUP(L255,'[1]Items with Supplemental Databas'!$B:$O,14,0)</f>
        <v>2.6718999999999999</v>
      </c>
      <c r="P255" s="24" t="e">
        <f t="shared" si="1"/>
        <v>#REF!</v>
      </c>
    </row>
    <row r="256" spans="1:16" s="24" customFormat="1" ht="30" hidden="1" customHeight="1">
      <c r="B256" s="29" t="s">
        <v>168</v>
      </c>
      <c r="C256" s="29" t="s">
        <v>595</v>
      </c>
      <c r="D256" s="29" t="s">
        <v>608</v>
      </c>
      <c r="E256" s="25" t="s">
        <v>109</v>
      </c>
      <c r="F256" s="29" t="s">
        <v>88</v>
      </c>
      <c r="G256" s="29" t="s">
        <v>21</v>
      </c>
      <c r="H256" s="30"/>
      <c r="I256" s="32">
        <v>6</v>
      </c>
      <c r="J256" s="31">
        <v>6</v>
      </c>
      <c r="K256" s="25" t="s">
        <v>22</v>
      </c>
      <c r="L256" s="35">
        <v>44905</v>
      </c>
      <c r="M256" s="29"/>
      <c r="N256" s="24" t="e">
        <f>VLOOKUP(L256,#REF!,1,0)</f>
        <v>#REF!</v>
      </c>
      <c r="O256" s="24">
        <f>VLOOKUP(L256,'[1]Items with Supplemental Databas'!$B:$O,14,0)</f>
        <v>2.6718999999999999</v>
      </c>
      <c r="P256" s="24" t="e">
        <f t="shared" si="1"/>
        <v>#REF!</v>
      </c>
    </row>
    <row r="257" spans="1:16" s="24" customFormat="1" ht="30" customHeight="1">
      <c r="B257" s="25" t="s">
        <v>168</v>
      </c>
      <c r="C257" s="29" t="s">
        <v>564</v>
      </c>
      <c r="D257" s="25" t="s">
        <v>158</v>
      </c>
      <c r="E257" s="25" t="s">
        <v>156</v>
      </c>
      <c r="F257" s="25" t="s">
        <v>88</v>
      </c>
      <c r="G257" s="25" t="s">
        <v>21</v>
      </c>
      <c r="H257" s="30"/>
      <c r="I257" s="32">
        <v>6</v>
      </c>
      <c r="J257" s="31">
        <v>3</v>
      </c>
      <c r="K257" s="25" t="s">
        <v>17</v>
      </c>
      <c r="L257" s="25">
        <v>45512</v>
      </c>
      <c r="M257" s="29"/>
      <c r="N257" s="24" t="e">
        <f>VLOOKUP(L257,#REF!,1,0)</f>
        <v>#REF!</v>
      </c>
      <c r="O257" s="24">
        <f>VLOOKUP(L257,'[1]Items with Supplemental Databas'!$B:$O,14,0)</f>
        <v>2.6718999999999999</v>
      </c>
      <c r="P257" s="24" t="e">
        <f t="shared" si="1"/>
        <v>#REF!</v>
      </c>
    </row>
    <row r="258" spans="1:16" s="24" customFormat="1" ht="30" hidden="1" customHeight="1">
      <c r="B258" s="29" t="s">
        <v>91</v>
      </c>
      <c r="C258" s="29" t="s">
        <v>585</v>
      </c>
      <c r="D258" s="25" t="s">
        <v>266</v>
      </c>
      <c r="E258" s="25" t="s">
        <v>109</v>
      </c>
      <c r="F258" s="29" t="s">
        <v>88</v>
      </c>
      <c r="G258" s="29" t="s">
        <v>15</v>
      </c>
      <c r="H258" s="30"/>
      <c r="I258" s="32">
        <v>60</v>
      </c>
      <c r="J258" s="31">
        <v>12</v>
      </c>
      <c r="K258" s="29" t="s">
        <v>96</v>
      </c>
      <c r="L258" s="35">
        <v>46232</v>
      </c>
      <c r="M258" s="29"/>
      <c r="N258" s="24" t="e">
        <f>VLOOKUP(L258,#REF!,1,0)</f>
        <v>#REF!</v>
      </c>
      <c r="O258" s="24">
        <f>VLOOKUP(L258,'[1]Items with Supplemental Databas'!$B:$O,14,0)</f>
        <v>2.6718999999999999</v>
      </c>
      <c r="P258" s="24" t="e">
        <f t="shared" si="1"/>
        <v>#REF!</v>
      </c>
    </row>
    <row r="259" spans="1:16" s="24" customFormat="1" ht="27" customHeight="1">
      <c r="B259" s="25" t="s">
        <v>48</v>
      </c>
      <c r="C259" s="29" t="s">
        <v>556</v>
      </c>
      <c r="D259" s="25" t="s">
        <v>126</v>
      </c>
      <c r="E259" s="25" t="s">
        <v>109</v>
      </c>
      <c r="F259" s="25" t="s">
        <v>88</v>
      </c>
      <c r="G259" s="25" t="s">
        <v>15</v>
      </c>
      <c r="H259" s="30"/>
      <c r="I259" s="32">
        <v>12</v>
      </c>
      <c r="J259" s="31">
        <v>6</v>
      </c>
      <c r="K259" s="25" t="s">
        <v>22</v>
      </c>
      <c r="L259" s="25">
        <v>45851</v>
      </c>
      <c r="M259" s="29"/>
      <c r="N259" s="24" t="e">
        <f>VLOOKUP(L259,#REF!,1,0)</f>
        <v>#REF!</v>
      </c>
      <c r="O259" s="24">
        <f>VLOOKUP(L259,'[1]Items with Supplemental Databas'!$B:$O,14,0)</f>
        <v>2.6718999999999999</v>
      </c>
      <c r="P259" s="24" t="e">
        <f t="shared" si="1"/>
        <v>#REF!</v>
      </c>
    </row>
    <row r="260" spans="1:16" s="24" customFormat="1" ht="27" hidden="1" customHeight="1">
      <c r="B260" s="29" t="s">
        <v>91</v>
      </c>
      <c r="C260" s="29" t="s">
        <v>583</v>
      </c>
      <c r="D260" s="25" t="s">
        <v>126</v>
      </c>
      <c r="E260" s="25" t="s">
        <v>109</v>
      </c>
      <c r="F260" s="29" t="s">
        <v>88</v>
      </c>
      <c r="G260" s="29" t="s">
        <v>21</v>
      </c>
      <c r="H260" s="30"/>
      <c r="I260" s="32">
        <v>72</v>
      </c>
      <c r="J260" s="31">
        <v>12</v>
      </c>
      <c r="K260" s="29" t="s">
        <v>96</v>
      </c>
      <c r="L260" s="35">
        <v>66237</v>
      </c>
      <c r="M260" s="29"/>
      <c r="N260" s="24" t="e">
        <f>VLOOKUP(L260,#REF!,1,0)</f>
        <v>#REF!</v>
      </c>
      <c r="O260" s="24">
        <f>VLOOKUP(L260,'[1]Items with Supplemental Databas'!$B:$O,14,0)</f>
        <v>2.6718999999999999</v>
      </c>
      <c r="P260" s="24" t="e">
        <f t="shared" si="1"/>
        <v>#REF!</v>
      </c>
    </row>
    <row r="261" spans="1:16" s="24" customFormat="1" ht="27" customHeight="1">
      <c r="B261" s="25" t="s">
        <v>549</v>
      </c>
      <c r="C261" s="29" t="s">
        <v>550</v>
      </c>
      <c r="D261" s="25" t="s">
        <v>260</v>
      </c>
      <c r="E261" s="25" t="s">
        <v>109</v>
      </c>
      <c r="F261" s="25" t="s">
        <v>88</v>
      </c>
      <c r="G261" s="25" t="s">
        <v>21</v>
      </c>
      <c r="H261" s="30"/>
      <c r="I261" s="32">
        <v>18</v>
      </c>
      <c r="J261" s="31">
        <v>6</v>
      </c>
      <c r="K261" s="25" t="s">
        <v>22</v>
      </c>
      <c r="L261" s="25">
        <v>45987</v>
      </c>
      <c r="M261" s="29"/>
      <c r="N261" s="24" t="e">
        <f>VLOOKUP(L261,#REF!,1,0)</f>
        <v>#REF!</v>
      </c>
      <c r="O261" s="24">
        <f>VLOOKUP(L261,'[1]Items with Supplemental Databas'!$B:$O,14,0)</f>
        <v>2.6718999999999999</v>
      </c>
      <c r="P261" s="24" t="e">
        <f t="shared" si="1"/>
        <v>#REF!</v>
      </c>
    </row>
    <row r="262" spans="1:16" s="24" customFormat="1" ht="27" hidden="1" customHeight="1">
      <c r="B262" s="29" t="s">
        <v>593</v>
      </c>
      <c r="C262" s="29" t="s">
        <v>594</v>
      </c>
      <c r="D262" s="29" t="s">
        <v>130</v>
      </c>
      <c r="E262" s="29" t="s">
        <v>130</v>
      </c>
      <c r="F262" s="29" t="s">
        <v>88</v>
      </c>
      <c r="G262" s="29" t="s">
        <v>162</v>
      </c>
      <c r="H262" s="30"/>
      <c r="I262" s="32">
        <v>12</v>
      </c>
      <c r="J262" s="31">
        <v>12</v>
      </c>
      <c r="K262" s="29" t="s">
        <v>96</v>
      </c>
      <c r="L262" s="35">
        <v>44919</v>
      </c>
      <c r="M262" s="29"/>
      <c r="N262" s="24" t="e">
        <f>VLOOKUP(L262,#REF!,1,0)</f>
        <v>#REF!</v>
      </c>
      <c r="O262" s="24">
        <f>VLOOKUP(L262,'[1]Items with Supplemental Databas'!$B:$O,14,0)</f>
        <v>2.6718999999999999</v>
      </c>
      <c r="P262" s="24" t="e">
        <f t="shared" si="1"/>
        <v>#REF!</v>
      </c>
    </row>
    <row r="263" spans="1:16" s="24" customFormat="1" ht="27" hidden="1" customHeight="1">
      <c r="A263" s="36"/>
      <c r="B263" s="29" t="s">
        <v>575</v>
      </c>
      <c r="C263" s="29" t="s">
        <v>576</v>
      </c>
      <c r="D263" s="29" t="s">
        <v>130</v>
      </c>
      <c r="E263" s="29" t="s">
        <v>130</v>
      </c>
      <c r="F263" s="29" t="s">
        <v>88</v>
      </c>
      <c r="G263" s="29" t="s">
        <v>21</v>
      </c>
      <c r="H263" s="30"/>
      <c r="I263" s="32">
        <v>19.001999999999999</v>
      </c>
      <c r="J263" s="31">
        <v>6</v>
      </c>
      <c r="K263" s="25" t="s">
        <v>22</v>
      </c>
      <c r="L263" s="35">
        <v>43838</v>
      </c>
      <c r="M263" s="29"/>
      <c r="N263" s="24" t="e">
        <f>VLOOKUP(L263,#REF!,1,0)</f>
        <v>#REF!</v>
      </c>
      <c r="O263" s="24">
        <f>VLOOKUP(L263,'[1]Items with Supplemental Databas'!$B:$O,14,0)</f>
        <v>2.6718999999999999</v>
      </c>
      <c r="P263" s="24" t="e">
        <f t="shared" si="1"/>
        <v>#REF!</v>
      </c>
    </row>
    <row r="264" spans="1:16" s="24" customFormat="1" ht="27" hidden="1" customHeight="1">
      <c r="B264" s="29" t="s">
        <v>218</v>
      </c>
      <c r="C264" s="29" t="s">
        <v>586</v>
      </c>
      <c r="D264" s="25" t="s">
        <v>130</v>
      </c>
      <c r="E264" s="25" t="s">
        <v>130</v>
      </c>
      <c r="F264" s="29" t="s">
        <v>88</v>
      </c>
      <c r="G264" s="29" t="s">
        <v>21</v>
      </c>
      <c r="H264" s="30">
        <v>176.31</v>
      </c>
      <c r="I264" s="32">
        <v>28.001999999999999</v>
      </c>
      <c r="J264" s="31">
        <v>6</v>
      </c>
      <c r="K264" s="25" t="s">
        <v>22</v>
      </c>
      <c r="L264" s="35">
        <v>74797</v>
      </c>
      <c r="M264" s="29"/>
    </row>
    <row r="265" spans="1:16" s="24" customFormat="1" ht="27" customHeight="1">
      <c r="B265" s="25" t="s">
        <v>224</v>
      </c>
      <c r="C265" s="29" t="s">
        <v>551</v>
      </c>
      <c r="D265" s="25" t="s">
        <v>272</v>
      </c>
      <c r="E265" s="25" t="s">
        <v>109</v>
      </c>
      <c r="F265" s="25" t="s">
        <v>88</v>
      </c>
      <c r="G265" s="25" t="s">
        <v>21</v>
      </c>
      <c r="H265" s="30"/>
      <c r="I265" s="32">
        <v>9</v>
      </c>
      <c r="J265" s="31">
        <v>6</v>
      </c>
      <c r="K265" s="25" t="s">
        <v>22</v>
      </c>
      <c r="L265" s="25">
        <v>46023</v>
      </c>
      <c r="M265" s="29"/>
      <c r="N265" s="24" t="e">
        <f>VLOOKUP(L265,#REF!,1,0)</f>
        <v>#REF!</v>
      </c>
      <c r="O265" s="24">
        <f>VLOOKUP(L265,'[1]Items with Supplemental Databas'!$B:$O,14,0)</f>
        <v>2.6718999999999999</v>
      </c>
      <c r="P265" s="24" t="e">
        <f>N265+O265</f>
        <v>#REF!</v>
      </c>
    </row>
    <row r="266" spans="1:16" s="24" customFormat="1" ht="27" customHeight="1">
      <c r="B266" s="25">
        <v>2014</v>
      </c>
      <c r="C266" s="29" t="s">
        <v>404</v>
      </c>
      <c r="D266" s="25" t="s">
        <v>402</v>
      </c>
      <c r="E266" s="25" t="s">
        <v>402</v>
      </c>
      <c r="F266" s="25" t="s">
        <v>403</v>
      </c>
      <c r="G266" s="25" t="s">
        <v>15</v>
      </c>
      <c r="H266" s="30">
        <v>51.048400000000008</v>
      </c>
      <c r="I266" s="32" t="e">
        <f>J266*#REF!</f>
        <v>#REF!</v>
      </c>
      <c r="J266" s="31">
        <v>3</v>
      </c>
      <c r="K266" s="25" t="s">
        <v>17</v>
      </c>
      <c r="L266" s="25">
        <v>4332014</v>
      </c>
      <c r="M266" s="29"/>
      <c r="N266" s="24" t="e">
        <f>VLOOKUP(L266,#REF!,1,0)</f>
        <v>#REF!</v>
      </c>
    </row>
    <row r="267" spans="1:16" s="24" customFormat="1" ht="27" customHeight="1">
      <c r="B267" s="25">
        <v>2020</v>
      </c>
      <c r="C267" s="29" t="s">
        <v>346</v>
      </c>
      <c r="D267" s="25" t="s">
        <v>339</v>
      </c>
      <c r="E267" s="25" t="s">
        <v>340</v>
      </c>
      <c r="F267" s="25" t="s">
        <v>336</v>
      </c>
      <c r="G267" s="25" t="s">
        <v>15</v>
      </c>
      <c r="H267" s="30">
        <v>41.59</v>
      </c>
      <c r="I267" s="32" t="e">
        <f>J267*#REF!</f>
        <v>#REF!</v>
      </c>
      <c r="J267" s="31">
        <v>6</v>
      </c>
      <c r="K267" s="25" t="s">
        <v>22</v>
      </c>
      <c r="L267" s="25">
        <v>7528120</v>
      </c>
      <c r="M267" s="29"/>
      <c r="N267" s="24" t="e">
        <f>VLOOKUP(L267,#REF!,1,0)</f>
        <v>#REF!</v>
      </c>
    </row>
    <row r="268" spans="1:16" s="24" customFormat="1" ht="27" hidden="1" customHeight="1">
      <c r="B268" s="29" t="s">
        <v>306</v>
      </c>
      <c r="C268" s="29" t="s">
        <v>599</v>
      </c>
      <c r="D268" s="25" t="s">
        <v>158</v>
      </c>
      <c r="E268" s="25" t="s">
        <v>156</v>
      </c>
      <c r="F268" s="29" t="s">
        <v>88</v>
      </c>
      <c r="G268" s="29" t="s">
        <v>21</v>
      </c>
      <c r="H268" s="30"/>
      <c r="I268" s="32">
        <v>2.004</v>
      </c>
      <c r="J268" s="31">
        <v>12</v>
      </c>
      <c r="K268" s="29" t="s">
        <v>96</v>
      </c>
      <c r="L268" s="35">
        <v>74674</v>
      </c>
      <c r="M268" s="29"/>
      <c r="N268" s="24" t="e">
        <f>VLOOKUP(L268,#REF!,1,0)</f>
        <v>#REF!</v>
      </c>
      <c r="O268" s="24">
        <f>VLOOKUP(L268,'[1]Items with Supplemental Databas'!$B:$O,14,0)</f>
        <v>2.6718999999999999</v>
      </c>
      <c r="P268" s="24" t="e">
        <f t="shared" ref="P268:P269" si="2">N268+O268</f>
        <v>#REF!</v>
      </c>
    </row>
    <row r="269" spans="1:16" s="24" customFormat="1" ht="27" hidden="1" customHeight="1">
      <c r="B269" s="29" t="s">
        <v>306</v>
      </c>
      <c r="C269" s="29" t="s">
        <v>598</v>
      </c>
      <c r="D269" s="29" t="s">
        <v>609</v>
      </c>
      <c r="E269" s="29" t="s">
        <v>335</v>
      </c>
      <c r="F269" s="29" t="s">
        <v>336</v>
      </c>
      <c r="G269" s="29" t="s">
        <v>21</v>
      </c>
      <c r="H269" s="30"/>
      <c r="I269" s="32">
        <v>3</v>
      </c>
      <c r="J269" s="31">
        <v>12</v>
      </c>
      <c r="K269" s="29" t="s">
        <v>96</v>
      </c>
      <c r="L269" s="35">
        <v>72501</v>
      </c>
      <c r="M269" s="29"/>
      <c r="N269" s="24" t="e">
        <f>VLOOKUP(L269,'[1]Items with Supplemental Databas'!$B:$O,13,0)</f>
        <v>#N/A</v>
      </c>
      <c r="O269" s="24" t="e">
        <f>VLOOKUP(L269,'[1]Items with Supplemental Databas'!$B:$O,14,0)</f>
        <v>#N/A</v>
      </c>
      <c r="P269" s="24" t="e">
        <f t="shared" si="2"/>
        <v>#N/A</v>
      </c>
    </row>
    <row r="270" spans="1:16" s="24" customFormat="1" ht="27" hidden="1" customHeight="1">
      <c r="B270" s="29" t="s">
        <v>26</v>
      </c>
      <c r="C270" s="29" t="s">
        <v>579</v>
      </c>
      <c r="D270" s="29" t="s">
        <v>337</v>
      </c>
      <c r="E270" s="29" t="s">
        <v>337</v>
      </c>
      <c r="F270" s="29" t="s">
        <v>336</v>
      </c>
      <c r="G270" s="29" t="s">
        <v>15</v>
      </c>
      <c r="H270" s="30">
        <f>P270/0.75</f>
        <v>0</v>
      </c>
      <c r="I270" s="32">
        <v>1</v>
      </c>
      <c r="J270" s="31">
        <v>6</v>
      </c>
      <c r="K270" s="25"/>
      <c r="L270" s="35">
        <v>44942</v>
      </c>
      <c r="M270" s="29"/>
    </row>
    <row r="271" spans="1:16" s="24" customFormat="1" ht="27" hidden="1" customHeight="1">
      <c r="B271" s="29" t="s">
        <v>26</v>
      </c>
      <c r="C271" s="29" t="s">
        <v>578</v>
      </c>
      <c r="D271" s="29" t="s">
        <v>337</v>
      </c>
      <c r="E271" s="29" t="s">
        <v>337</v>
      </c>
      <c r="F271" s="29" t="s">
        <v>336</v>
      </c>
      <c r="G271" s="29" t="s">
        <v>21</v>
      </c>
      <c r="H271" s="30">
        <f>P271/0.75</f>
        <v>0</v>
      </c>
      <c r="I271" s="32">
        <v>2.3330000000000002</v>
      </c>
      <c r="J271" s="31">
        <v>6</v>
      </c>
      <c r="K271" s="25"/>
      <c r="L271" s="35">
        <v>76086</v>
      </c>
      <c r="M271" s="29"/>
    </row>
    <row r="272" spans="1:16" s="24" customFormat="1" ht="27" hidden="1" customHeight="1">
      <c r="B272" s="29" t="s">
        <v>306</v>
      </c>
      <c r="C272" s="29" t="s">
        <v>617</v>
      </c>
      <c r="D272" s="29" t="s">
        <v>376</v>
      </c>
      <c r="E272" s="29" t="s">
        <v>356</v>
      </c>
      <c r="F272" s="29" t="s">
        <v>336</v>
      </c>
      <c r="G272" s="29" t="s">
        <v>21</v>
      </c>
      <c r="H272" s="30">
        <f>P272/0.65</f>
        <v>0</v>
      </c>
      <c r="I272" s="32">
        <v>3</v>
      </c>
      <c r="J272" s="31">
        <v>3</v>
      </c>
      <c r="K272" s="25" t="s">
        <v>164</v>
      </c>
      <c r="L272" s="35">
        <v>46066</v>
      </c>
      <c r="M272" s="29"/>
    </row>
    <row r="273" spans="1:16" s="24" customFormat="1" ht="27" hidden="1" customHeight="1">
      <c r="B273" s="29" t="s">
        <v>48</v>
      </c>
      <c r="C273" s="29" t="s">
        <v>603</v>
      </c>
      <c r="D273" s="25" t="s">
        <v>391</v>
      </c>
      <c r="E273" s="25" t="s">
        <v>391</v>
      </c>
      <c r="F273" s="29" t="s">
        <v>388</v>
      </c>
      <c r="G273" s="25" t="s">
        <v>21</v>
      </c>
      <c r="H273" s="30">
        <f>P273/0.75</f>
        <v>0</v>
      </c>
      <c r="I273" s="32">
        <v>0.99900000000000011</v>
      </c>
      <c r="J273" s="31">
        <v>3</v>
      </c>
      <c r="K273" s="29" t="s">
        <v>17</v>
      </c>
      <c r="L273" s="35">
        <v>38299</v>
      </c>
      <c r="M273" s="29"/>
    </row>
    <row r="274" spans="1:16" s="24" customFormat="1" ht="27" hidden="1" customHeight="1">
      <c r="B274" s="29" t="s">
        <v>306</v>
      </c>
      <c r="C274" s="29" t="s">
        <v>584</v>
      </c>
      <c r="D274" s="25" t="s">
        <v>398</v>
      </c>
      <c r="E274" s="25" t="s">
        <v>398</v>
      </c>
      <c r="F274" s="29" t="s">
        <v>399</v>
      </c>
      <c r="G274" s="25" t="s">
        <v>21</v>
      </c>
      <c r="H274" s="30">
        <f>P274/0.75</f>
        <v>0</v>
      </c>
      <c r="I274" s="32">
        <v>15.999000000000001</v>
      </c>
      <c r="J274" s="31">
        <v>3</v>
      </c>
      <c r="K274" s="29" t="s">
        <v>17</v>
      </c>
      <c r="L274" s="36">
        <v>17006</v>
      </c>
      <c r="M274" s="29"/>
    </row>
    <row r="275" spans="1:16" s="26" customFormat="1">
      <c r="A275" s="24"/>
      <c r="B275" s="25">
        <v>2020</v>
      </c>
      <c r="C275" s="29" t="s">
        <v>342</v>
      </c>
      <c r="D275" s="25" t="s">
        <v>339</v>
      </c>
      <c r="E275" s="25" t="s">
        <v>340</v>
      </c>
      <c r="F275" s="25" t="s">
        <v>336</v>
      </c>
      <c r="G275" s="25" t="s">
        <v>15</v>
      </c>
      <c r="H275" s="30">
        <v>17.3</v>
      </c>
      <c r="I275" s="26">
        <v>0</v>
      </c>
      <c r="J275" s="31">
        <v>6</v>
      </c>
      <c r="K275" s="25" t="s">
        <v>22</v>
      </c>
      <c r="L275" s="25">
        <v>42473</v>
      </c>
      <c r="M275" s="29"/>
      <c r="N275" s="26">
        <v>0</v>
      </c>
      <c r="O275" s="26">
        <v>0</v>
      </c>
      <c r="P275" s="26">
        <v>0</v>
      </c>
    </row>
    <row r="276" spans="1:16" s="26" customFormat="1">
      <c r="A276"/>
      <c r="B276" s="25" t="s">
        <v>26</v>
      </c>
      <c r="C276" s="29" t="s">
        <v>373</v>
      </c>
      <c r="D276" s="25" t="s">
        <v>339</v>
      </c>
      <c r="E276" s="25" t="s">
        <v>340</v>
      </c>
      <c r="F276" s="25" t="s">
        <v>336</v>
      </c>
      <c r="G276" s="25" t="s">
        <v>21</v>
      </c>
      <c r="H276" s="30">
        <v>27.560000000000002</v>
      </c>
      <c r="I276" s="26">
        <v>0</v>
      </c>
      <c r="J276" s="31">
        <v>6</v>
      </c>
      <c r="K276" s="25" t="s">
        <v>22</v>
      </c>
      <c r="L276" s="25">
        <v>4247418</v>
      </c>
      <c r="M276" s="29"/>
      <c r="N276" s="26">
        <v>0</v>
      </c>
      <c r="O276" s="26">
        <v>0</v>
      </c>
      <c r="P276" s="26">
        <v>0</v>
      </c>
    </row>
    <row r="277" spans="1:16" s="26" customFormat="1">
      <c r="A277" s="24"/>
      <c r="B277" s="25">
        <v>2020</v>
      </c>
      <c r="C277" s="29" t="s">
        <v>346</v>
      </c>
      <c r="D277" s="25" t="s">
        <v>339</v>
      </c>
      <c r="E277" s="25" t="s">
        <v>340</v>
      </c>
      <c r="F277" s="25" t="s">
        <v>336</v>
      </c>
      <c r="G277" s="25" t="s">
        <v>15</v>
      </c>
      <c r="H277" s="30">
        <v>41.59</v>
      </c>
      <c r="I277" s="26">
        <v>0</v>
      </c>
      <c r="J277" s="31">
        <v>6</v>
      </c>
      <c r="K277" s="25" t="s">
        <v>22</v>
      </c>
      <c r="L277" s="25">
        <v>7528120</v>
      </c>
      <c r="M277" s="29"/>
      <c r="N277" s="26">
        <v>0</v>
      </c>
      <c r="O277" s="26">
        <v>0</v>
      </c>
      <c r="P277" s="26">
        <v>0</v>
      </c>
    </row>
    <row r="278" spans="1:16" s="24" customFormat="1">
      <c r="B278" s="29">
        <v>2020</v>
      </c>
      <c r="C278" s="29" t="s">
        <v>602</v>
      </c>
      <c r="D278" s="25" t="s">
        <v>337</v>
      </c>
      <c r="E278" s="25" t="s">
        <v>337</v>
      </c>
      <c r="F278" s="25" t="s">
        <v>336</v>
      </c>
      <c r="G278" s="25" t="s">
        <v>21</v>
      </c>
      <c r="H278" s="30">
        <v>220</v>
      </c>
      <c r="I278" s="26">
        <v>0</v>
      </c>
      <c r="J278" s="31">
        <v>1</v>
      </c>
      <c r="K278" s="25" t="s">
        <v>35</v>
      </c>
      <c r="L278" s="35">
        <v>46147</v>
      </c>
      <c r="M278" s="29"/>
      <c r="N278" s="26">
        <v>0</v>
      </c>
      <c r="O278" s="26">
        <v>0</v>
      </c>
      <c r="P278" s="26">
        <v>0</v>
      </c>
    </row>
    <row r="279" spans="1:16" s="24" customFormat="1">
      <c r="B279" s="25">
        <v>2019</v>
      </c>
      <c r="C279" s="29" t="s">
        <v>38</v>
      </c>
      <c r="D279" s="25" t="s">
        <v>13</v>
      </c>
      <c r="E279" s="25" t="s">
        <v>13</v>
      </c>
      <c r="F279" s="25" t="s">
        <v>14</v>
      </c>
      <c r="G279" s="25" t="s">
        <v>21</v>
      </c>
      <c r="H279" s="30">
        <v>376.91013333333331</v>
      </c>
      <c r="I279" s="26">
        <v>0</v>
      </c>
      <c r="J279" s="31">
        <v>1</v>
      </c>
      <c r="K279" s="25" t="s">
        <v>39</v>
      </c>
      <c r="L279" s="25">
        <v>76051</v>
      </c>
      <c r="M279" s="29"/>
      <c r="N279" s="26">
        <v>0</v>
      </c>
      <c r="O279" s="26">
        <v>0</v>
      </c>
      <c r="P279" s="26">
        <v>0</v>
      </c>
    </row>
    <row r="280" spans="1:16" s="24" customFormat="1">
      <c r="B280" s="25">
        <v>2020</v>
      </c>
      <c r="C280" s="29" t="s">
        <v>633</v>
      </c>
      <c r="D280" s="25" t="s">
        <v>13</v>
      </c>
      <c r="E280" s="25" t="s">
        <v>13</v>
      </c>
      <c r="F280" s="25" t="s">
        <v>14</v>
      </c>
      <c r="G280" s="25" t="s">
        <v>15</v>
      </c>
      <c r="H280" s="30">
        <v>48.006933333333336</v>
      </c>
      <c r="I280" s="26">
        <v>0</v>
      </c>
      <c r="J280" s="31">
        <v>1</v>
      </c>
      <c r="K280" s="25" t="s">
        <v>17</v>
      </c>
      <c r="L280" s="25">
        <v>43032</v>
      </c>
      <c r="M280" s="29" t="s">
        <v>18</v>
      </c>
      <c r="N280" s="26">
        <v>0</v>
      </c>
      <c r="O280" s="26">
        <v>0</v>
      </c>
      <c r="P280" s="26">
        <v>0</v>
      </c>
    </row>
    <row r="281" spans="1:16" s="24" customFormat="1">
      <c r="B281" s="25">
        <v>2021</v>
      </c>
      <c r="C281" s="29" t="s">
        <v>632</v>
      </c>
      <c r="D281" s="25" t="s">
        <v>13</v>
      </c>
      <c r="E281" s="25" t="s">
        <v>13</v>
      </c>
      <c r="F281" s="25" t="s">
        <v>14</v>
      </c>
      <c r="G281" s="25" t="s">
        <v>15</v>
      </c>
      <c r="H281" s="30">
        <v>50.18</v>
      </c>
      <c r="I281" s="26">
        <v>0</v>
      </c>
      <c r="J281" s="31">
        <v>1</v>
      </c>
      <c r="K281" s="25" t="s">
        <v>17</v>
      </c>
      <c r="L281" s="25">
        <v>44146</v>
      </c>
      <c r="M281" s="29" t="s">
        <v>18</v>
      </c>
      <c r="N281" s="26">
        <v>0</v>
      </c>
      <c r="O281" s="26">
        <v>0</v>
      </c>
      <c r="P281" s="26">
        <v>0</v>
      </c>
    </row>
    <row r="282" spans="1:16" s="24" customFormat="1">
      <c r="A282" s="36"/>
      <c r="B282" s="25">
        <v>2020</v>
      </c>
      <c r="C282" s="29" t="s">
        <v>621</v>
      </c>
      <c r="D282" s="25" t="s">
        <v>13</v>
      </c>
      <c r="E282" s="25" t="s">
        <v>13</v>
      </c>
      <c r="F282" s="25" t="s">
        <v>14</v>
      </c>
      <c r="G282" s="25" t="s">
        <v>21</v>
      </c>
      <c r="H282" s="30">
        <v>188.36906666666667</v>
      </c>
      <c r="I282" s="26">
        <v>0</v>
      </c>
      <c r="J282" s="31">
        <v>1</v>
      </c>
      <c r="K282" s="25" t="s">
        <v>35</v>
      </c>
      <c r="L282" s="25">
        <v>43077</v>
      </c>
      <c r="M282" s="29"/>
      <c r="N282" s="26">
        <v>0</v>
      </c>
      <c r="O282" s="26">
        <v>0</v>
      </c>
      <c r="P282" s="26">
        <v>0</v>
      </c>
    </row>
    <row r="283" spans="1:16" s="24" customFormat="1">
      <c r="B283" s="25" t="s">
        <v>181</v>
      </c>
      <c r="C283" s="29" t="s">
        <v>230</v>
      </c>
      <c r="D283" s="25" t="s">
        <v>104</v>
      </c>
      <c r="E283" s="25" t="s">
        <v>87</v>
      </c>
      <c r="F283" s="25" t="s">
        <v>88</v>
      </c>
      <c r="G283" s="25" t="s">
        <v>21</v>
      </c>
      <c r="H283" s="30">
        <v>94.56</v>
      </c>
      <c r="I283" s="26">
        <v>-1</v>
      </c>
      <c r="J283" s="31">
        <v>6</v>
      </c>
      <c r="K283" s="25" t="s">
        <v>22</v>
      </c>
      <c r="L283" s="25">
        <v>76451</v>
      </c>
      <c r="M283" s="29" t="s">
        <v>90</v>
      </c>
      <c r="N283" s="26">
        <v>-0.16700000000000001</v>
      </c>
      <c r="O283" s="26">
        <v>-1.002</v>
      </c>
      <c r="P283" s="26">
        <v>-1</v>
      </c>
    </row>
    <row r="284" spans="1:16" s="24" customFormat="1">
      <c r="B284" s="25">
        <v>2019</v>
      </c>
      <c r="C284" s="29" t="s">
        <v>596</v>
      </c>
      <c r="D284" s="25" t="s">
        <v>52</v>
      </c>
      <c r="E284" s="25" t="s">
        <v>53</v>
      </c>
      <c r="F284" s="25" t="s">
        <v>47</v>
      </c>
      <c r="G284" s="25" t="s">
        <v>21</v>
      </c>
      <c r="H284" s="30">
        <v>27.679866666666669</v>
      </c>
      <c r="I284" s="26">
        <v>0</v>
      </c>
      <c r="J284" s="31"/>
      <c r="K284" s="25" t="s">
        <v>22</v>
      </c>
      <c r="L284" s="25">
        <v>46458</v>
      </c>
      <c r="M284" s="29"/>
      <c r="N284" s="26">
        <v>2</v>
      </c>
      <c r="O284" s="26">
        <v>0</v>
      </c>
      <c r="P284" s="26">
        <v>0</v>
      </c>
    </row>
    <row r="285" spans="1:16" s="24" customFormat="1">
      <c r="B285" s="25">
        <v>2022</v>
      </c>
      <c r="C285" s="29" t="s">
        <v>587</v>
      </c>
      <c r="D285" s="25" t="s">
        <v>52</v>
      </c>
      <c r="E285" s="25" t="s">
        <v>53</v>
      </c>
      <c r="F285" s="25" t="s">
        <v>47</v>
      </c>
      <c r="G285" s="25" t="s">
        <v>15</v>
      </c>
      <c r="H285" s="30">
        <v>27.677600000000002</v>
      </c>
      <c r="I285" s="26">
        <v>0</v>
      </c>
      <c r="J285" s="31"/>
      <c r="K285" s="25" t="s">
        <v>22</v>
      </c>
      <c r="L285" s="25">
        <v>46035</v>
      </c>
      <c r="M285" s="29"/>
      <c r="N285" s="26">
        <v>2.8330000000000002</v>
      </c>
      <c r="O285" s="26">
        <v>0</v>
      </c>
      <c r="P285" s="26">
        <v>0</v>
      </c>
    </row>
    <row r="286" spans="1:16" s="24" customFormat="1">
      <c r="B286" s="25">
        <v>2019</v>
      </c>
      <c r="C286" s="29" t="s">
        <v>685</v>
      </c>
      <c r="D286" s="25" t="s">
        <v>686</v>
      </c>
      <c r="E286" s="25" t="s">
        <v>53</v>
      </c>
      <c r="F286" s="25" t="s">
        <v>47</v>
      </c>
      <c r="G286" s="25" t="s">
        <v>15</v>
      </c>
      <c r="H286" s="30">
        <v>19.008666666666667</v>
      </c>
      <c r="I286" s="26">
        <v>0</v>
      </c>
      <c r="J286" s="31"/>
      <c r="K286" s="25" t="s">
        <v>22</v>
      </c>
      <c r="L286" s="25">
        <v>46453</v>
      </c>
      <c r="M286" s="29"/>
      <c r="N286" s="26">
        <v>0</v>
      </c>
      <c r="O286" s="26">
        <v>0</v>
      </c>
      <c r="P286" s="26">
        <v>0</v>
      </c>
    </row>
    <row r="287" spans="1:16" s="24" customFormat="1">
      <c r="B287" s="25">
        <v>2007</v>
      </c>
      <c r="C287" s="29" t="s">
        <v>680</v>
      </c>
      <c r="D287" s="25" t="s">
        <v>106</v>
      </c>
      <c r="E287" s="25" t="s">
        <v>87</v>
      </c>
      <c r="F287" s="25" t="s">
        <v>88</v>
      </c>
      <c r="G287" s="25" t="s">
        <v>21</v>
      </c>
      <c r="H287" s="30">
        <v>67.08</v>
      </c>
      <c r="I287" s="26">
        <v>0</v>
      </c>
      <c r="J287" s="31">
        <v>6</v>
      </c>
      <c r="K287" s="25" t="s">
        <v>128</v>
      </c>
      <c r="L287" s="25">
        <v>43263</v>
      </c>
      <c r="M287" s="29" t="s">
        <v>90</v>
      </c>
      <c r="N287" s="26">
        <v>0</v>
      </c>
      <c r="O287" s="26">
        <v>0</v>
      </c>
      <c r="P287" s="26">
        <v>0</v>
      </c>
    </row>
    <row r="288" spans="1:16" s="24" customFormat="1">
      <c r="B288" s="25">
        <v>2019</v>
      </c>
      <c r="C288" s="29" t="s">
        <v>414</v>
      </c>
      <c r="D288" s="25" t="s">
        <v>411</v>
      </c>
      <c r="E288" s="25" t="s">
        <v>412</v>
      </c>
      <c r="F288" s="25" t="s">
        <v>413</v>
      </c>
      <c r="G288" s="25" t="s">
        <v>15</v>
      </c>
      <c r="H288" s="30">
        <v>48.2</v>
      </c>
      <c r="I288" s="26">
        <v>0</v>
      </c>
      <c r="J288" s="31">
        <v>6</v>
      </c>
      <c r="K288" s="25" t="s">
        <v>22</v>
      </c>
      <c r="L288" s="24">
        <v>7527019</v>
      </c>
      <c r="M288" s="29"/>
      <c r="N288" s="26">
        <v>0</v>
      </c>
      <c r="O288" s="26">
        <v>0</v>
      </c>
      <c r="P288" s="26">
        <v>0</v>
      </c>
    </row>
    <row r="289" spans="1:21" s="24" customFormat="1" ht="17.25" customHeight="1">
      <c r="B289" s="25">
        <v>2016</v>
      </c>
      <c r="C289" s="29" t="s">
        <v>377</v>
      </c>
      <c r="D289" s="25" t="s">
        <v>376</v>
      </c>
      <c r="E289" s="25" t="s">
        <v>356</v>
      </c>
      <c r="F289" s="25" t="s">
        <v>336</v>
      </c>
      <c r="G289" s="25" t="s">
        <v>21</v>
      </c>
      <c r="H289" s="33">
        <v>77.12</v>
      </c>
      <c r="I289" s="26">
        <v>0</v>
      </c>
      <c r="J289" s="25">
        <v>6</v>
      </c>
      <c r="K289" s="25" t="s">
        <v>22</v>
      </c>
      <c r="L289" s="24">
        <v>44892</v>
      </c>
      <c r="M289" s="29" t="s">
        <v>190</v>
      </c>
      <c r="N289" s="26">
        <v>0</v>
      </c>
      <c r="O289" s="26">
        <v>0</v>
      </c>
      <c r="P289" s="26">
        <v>0</v>
      </c>
    </row>
    <row r="290" spans="1:21" s="24" customFormat="1">
      <c r="B290" s="25">
        <v>2019</v>
      </c>
      <c r="C290" s="29" t="s">
        <v>257</v>
      </c>
      <c r="D290" s="25" t="s">
        <v>256</v>
      </c>
      <c r="E290" s="25" t="s">
        <v>109</v>
      </c>
      <c r="F290" s="25" t="s">
        <v>88</v>
      </c>
      <c r="G290" s="25" t="s">
        <v>21</v>
      </c>
      <c r="H290" s="30">
        <v>69.89</v>
      </c>
      <c r="I290" s="37">
        <v>0</v>
      </c>
      <c r="J290" s="31">
        <v>6</v>
      </c>
      <c r="K290" s="25" t="s">
        <v>22</v>
      </c>
      <c r="L290" s="25">
        <v>41748</v>
      </c>
      <c r="M290" s="29"/>
    </row>
    <row r="291" spans="1:21" s="24" customFormat="1">
      <c r="B291" s="25">
        <v>2015</v>
      </c>
      <c r="C291" s="29" t="s">
        <v>199</v>
      </c>
      <c r="D291" s="25" t="s">
        <v>188</v>
      </c>
      <c r="E291" s="25" t="s">
        <v>87</v>
      </c>
      <c r="F291" s="25" t="s">
        <v>88</v>
      </c>
      <c r="G291" s="25" t="s">
        <v>21</v>
      </c>
      <c r="H291" s="30">
        <v>98</v>
      </c>
      <c r="I291" s="37">
        <v>0</v>
      </c>
      <c r="J291" s="31">
        <v>6</v>
      </c>
      <c r="K291" s="25" t="s">
        <v>22</v>
      </c>
      <c r="L291" s="25">
        <v>44999</v>
      </c>
      <c r="M291" s="29" t="s">
        <v>90</v>
      </c>
      <c r="N291" s="40">
        <v>95.328100000000006</v>
      </c>
      <c r="O291" s="40">
        <v>98</v>
      </c>
      <c r="P291" s="40">
        <v>0</v>
      </c>
      <c r="Q291" s="40">
        <v>83.782700000000006</v>
      </c>
      <c r="R291" s="40">
        <v>2.6718999999999999</v>
      </c>
      <c r="S291" s="42">
        <v>0.1211122428748711</v>
      </c>
      <c r="T291" s="26">
        <v>6</v>
      </c>
      <c r="U291" s="26">
        <v>0</v>
      </c>
    </row>
    <row r="292" spans="1:21" s="24" customFormat="1">
      <c r="B292" s="25">
        <v>2017</v>
      </c>
      <c r="C292" s="29" t="s">
        <v>274</v>
      </c>
      <c r="D292" s="25" t="s">
        <v>275</v>
      </c>
      <c r="E292" s="25" t="s">
        <v>109</v>
      </c>
      <c r="F292" s="25" t="s">
        <v>88</v>
      </c>
      <c r="G292" s="25" t="s">
        <v>21</v>
      </c>
      <c r="H292" s="30">
        <v>33.299999999999997</v>
      </c>
      <c r="I292" s="37">
        <v>0</v>
      </c>
      <c r="J292" s="31">
        <v>12</v>
      </c>
      <c r="K292" s="25" t="s">
        <v>96</v>
      </c>
      <c r="L292" s="25">
        <v>73602</v>
      </c>
      <c r="M292" s="29"/>
      <c r="N292" s="40">
        <v>30.6281</v>
      </c>
      <c r="O292" s="40">
        <v>33.299999999999997</v>
      </c>
      <c r="P292" s="40">
        <v>0</v>
      </c>
      <c r="Q292" s="40">
        <v>22.32</v>
      </c>
      <c r="R292" s="40">
        <v>2.6718999999999999</v>
      </c>
      <c r="S292" s="42">
        <v>0.2712574400632099</v>
      </c>
      <c r="T292" s="26">
        <v>12</v>
      </c>
      <c r="U292" s="26">
        <v>0</v>
      </c>
    </row>
    <row r="293" spans="1:21" s="24" customFormat="1">
      <c r="A293" s="39">
        <v>40572</v>
      </c>
      <c r="B293" s="25">
        <v>2018</v>
      </c>
      <c r="C293" s="29" t="s">
        <v>527</v>
      </c>
      <c r="D293" s="25" t="s">
        <v>334</v>
      </c>
      <c r="E293" s="25" t="s">
        <v>335</v>
      </c>
      <c r="F293" s="43" t="s">
        <v>336</v>
      </c>
      <c r="G293" s="25" t="s">
        <v>15</v>
      </c>
      <c r="H293" s="30">
        <v>152.70666666666665</v>
      </c>
      <c r="I293" s="37">
        <v>-1.9980000000000002</v>
      </c>
      <c r="J293" s="31">
        <v>6</v>
      </c>
      <c r="K293" s="25" t="s">
        <v>22</v>
      </c>
      <c r="L293" s="24">
        <v>40572</v>
      </c>
      <c r="M293" s="29"/>
      <c r="N293" s="40">
        <v>0</v>
      </c>
      <c r="O293" s="40">
        <v>2.6718999999999999</v>
      </c>
      <c r="P293" s="40">
        <v>-150.03476666666666</v>
      </c>
      <c r="Q293" s="40">
        <v>111.85809999999999</v>
      </c>
      <c r="R293" s="40">
        <v>2.6718999999999999</v>
      </c>
      <c r="S293" s="42" t="e">
        <v>#DIV/0!</v>
      </c>
      <c r="T293" s="26">
        <v>6</v>
      </c>
      <c r="U293" s="26">
        <v>-0.33300000000000002</v>
      </c>
    </row>
    <row r="294" spans="1:21" s="24" customFormat="1">
      <c r="A294" s="38">
        <v>76213</v>
      </c>
      <c r="B294" s="25">
        <v>2016</v>
      </c>
      <c r="C294" s="29" t="s">
        <v>543</v>
      </c>
      <c r="D294" s="25" t="s">
        <v>359</v>
      </c>
      <c r="E294" s="25" t="s">
        <v>335</v>
      </c>
      <c r="F294" s="43" t="s">
        <v>336</v>
      </c>
      <c r="G294" s="25" t="s">
        <v>21</v>
      </c>
      <c r="H294" s="30">
        <v>47.333999999999996</v>
      </c>
      <c r="I294" s="37">
        <v>-4.0020000000000007</v>
      </c>
      <c r="J294" s="31">
        <v>6</v>
      </c>
      <c r="K294" s="25" t="s">
        <v>22</v>
      </c>
      <c r="L294" s="24">
        <v>76213</v>
      </c>
      <c r="M294" s="29"/>
      <c r="N294" s="40">
        <v>0</v>
      </c>
      <c r="O294" s="40">
        <v>3.2063000000000001</v>
      </c>
      <c r="P294" s="40">
        <v>-44.127699999999997</v>
      </c>
      <c r="Q294" s="40">
        <v>32.294199999999996</v>
      </c>
      <c r="R294" s="40">
        <v>3.2063000000000001</v>
      </c>
      <c r="S294" s="42" t="e">
        <v>#DIV/0!</v>
      </c>
      <c r="T294" s="26">
        <v>6</v>
      </c>
      <c r="U294" s="26">
        <v>-0.66700000000000004</v>
      </c>
    </row>
  </sheetData>
  <autoFilter ref="A1:P274" xr:uid="{DE7ADA87-5F0D-4C07-8268-20CBFEA94525}">
    <filterColumn colId="13">
      <filters>
        <filter val="13294"/>
        <filter val="41502"/>
        <filter val="43020"/>
        <filter val="4332014"/>
        <filter val="43329"/>
        <filter val="44399"/>
        <filter val="45379"/>
        <filter val="45411"/>
        <filter val="45506"/>
        <filter val="45512"/>
        <filter val="45851"/>
        <filter val="45987"/>
        <filter val="46023"/>
        <filter val="7528120"/>
      </filters>
    </filterColumn>
    <sortState xmlns:xlrd2="http://schemas.microsoft.com/office/spreadsheetml/2017/richdata2" ref="A194:P267">
      <sortCondition ref="N1:N274"/>
    </sortState>
  </autoFilter>
  <conditionalFormatting sqref="A295:A1048576 A1">
    <cfRule type="duplicateValues" dxfId="10" priority="32"/>
    <cfRule type="duplicateValues" dxfId="9" priority="36"/>
  </conditionalFormatting>
  <conditionalFormatting sqref="L237:L274">
    <cfRule type="duplicateValues" dxfId="8" priority="211"/>
  </conditionalFormatting>
  <conditionalFormatting sqref="L276:L277">
    <cfRule type="duplicateValues" dxfId="7" priority="5"/>
  </conditionalFormatting>
  <conditionalFormatting sqref="L278:L288">
    <cfRule type="duplicateValues" dxfId="6" priority="4"/>
  </conditionalFormatting>
  <conditionalFormatting sqref="L289">
    <cfRule type="duplicateValues" dxfId="5" priority="3"/>
  </conditionalFormatting>
  <conditionalFormatting sqref="L290">
    <cfRule type="duplicateValues" dxfId="4" priority="2"/>
  </conditionalFormatting>
  <conditionalFormatting sqref="L291:L294">
    <cfRule type="duplicateValues" dxfId="3" priority="1"/>
  </conditionalFormatting>
  <conditionalFormatting sqref="M295:M1048576 L1">
    <cfRule type="duplicateValues" dxfId="2" priority="182"/>
    <cfRule type="duplicateValues" dxfId="1" priority="186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CC92A-7FD2-47A2-8A0A-C46C31C2B174}">
  <dimension ref="A1:G48"/>
  <sheetViews>
    <sheetView topLeftCell="A8" zoomScaleNormal="100" workbookViewId="0">
      <selection activeCell="A10" sqref="A10"/>
    </sheetView>
  </sheetViews>
  <sheetFormatPr defaultRowHeight="15"/>
  <cols>
    <col min="1" max="1" width="18.28515625" customWidth="1"/>
    <col min="2" max="2" width="82.140625" customWidth="1"/>
    <col min="5" max="5" width="9.140625" style="19"/>
    <col min="6" max="6" width="10.85546875" customWidth="1"/>
    <col min="7" max="7" width="11.140625" style="19" customWidth="1"/>
    <col min="8" max="8" width="75.28515625" customWidth="1"/>
  </cols>
  <sheetData>
    <row r="1" spans="1:7" ht="102.95" customHeight="1">
      <c r="A1" s="58"/>
      <c r="B1" s="58"/>
      <c r="C1" s="58"/>
      <c r="D1" s="58"/>
      <c r="E1" s="58"/>
      <c r="F1" s="58"/>
      <c r="G1" s="59"/>
    </row>
    <row r="2" spans="1:7" hidden="1">
      <c r="A2" s="58"/>
      <c r="B2" s="58"/>
      <c r="C2" s="58"/>
      <c r="D2" s="58"/>
      <c r="E2" s="58"/>
      <c r="F2" s="58"/>
      <c r="G2" s="59"/>
    </row>
    <row r="3" spans="1:7" ht="30">
      <c r="A3" s="7" t="s">
        <v>565</v>
      </c>
      <c r="B3" s="60"/>
      <c r="C3" s="60"/>
      <c r="D3" s="60"/>
      <c r="E3" s="60"/>
      <c r="F3" s="60"/>
      <c r="G3" s="61"/>
    </row>
    <row r="4" spans="1:7">
      <c r="A4" s="8"/>
      <c r="B4" s="9"/>
      <c r="C4" s="10"/>
      <c r="D4" s="11"/>
      <c r="E4" s="11"/>
      <c r="F4" s="11"/>
      <c r="G4" s="12"/>
    </row>
    <row r="5" spans="1:7" ht="30">
      <c r="A5" s="7" t="s">
        <v>566</v>
      </c>
      <c r="B5" s="60"/>
      <c r="C5" s="60"/>
      <c r="D5" s="60"/>
      <c r="E5" s="60"/>
      <c r="F5" s="60"/>
      <c r="G5" s="61"/>
    </row>
    <row r="6" spans="1:7">
      <c r="A6" s="13"/>
      <c r="B6" s="9"/>
      <c r="C6" s="10"/>
      <c r="D6" s="11"/>
      <c r="E6" s="11"/>
      <c r="F6" s="11"/>
      <c r="G6" s="12"/>
    </row>
    <row r="7" spans="1:7" ht="18">
      <c r="A7" s="7" t="s">
        <v>567</v>
      </c>
      <c r="B7" s="60"/>
      <c r="C7" s="60"/>
      <c r="D7" s="60"/>
      <c r="E7" s="60"/>
      <c r="F7" s="60"/>
      <c r="G7" s="61"/>
    </row>
    <row r="8" spans="1:7">
      <c r="A8" s="55"/>
      <c r="B8" s="56"/>
      <c r="C8" s="56"/>
      <c r="D8" s="56"/>
      <c r="E8" s="56"/>
      <c r="F8" s="56"/>
      <c r="G8" s="57"/>
    </row>
    <row r="9" spans="1:7" ht="38.25">
      <c r="A9" s="20" t="s">
        <v>568</v>
      </c>
      <c r="B9" s="20" t="s">
        <v>569</v>
      </c>
      <c r="C9" s="21" t="s">
        <v>570</v>
      </c>
      <c r="D9" s="20" t="s">
        <v>571</v>
      </c>
      <c r="E9" s="20" t="s">
        <v>572</v>
      </c>
      <c r="F9" s="20" t="s">
        <v>573</v>
      </c>
      <c r="G9" s="20" t="s">
        <v>574</v>
      </c>
    </row>
    <row r="10" spans="1:7">
      <c r="A10" s="5"/>
      <c r="B10" s="14" t="e">
        <f>VLOOKUP(A10,#REF!,3,FALSE)</f>
        <v>#REF!</v>
      </c>
      <c r="C10" s="14"/>
      <c r="D10" s="14" t="e">
        <f>VLOOKUP(A10,#REF!,11,FALSE)</f>
        <v>#REF!</v>
      </c>
      <c r="E10" s="15" t="e">
        <f>VLOOKUP(A10,#REF!,8,FALSE)</f>
        <v>#REF!</v>
      </c>
      <c r="F10" s="16"/>
      <c r="G10" s="15" t="e">
        <f>F10*E10</f>
        <v>#REF!</v>
      </c>
    </row>
    <row r="11" spans="1:7">
      <c r="A11" s="22"/>
      <c r="B11" s="14" t="e">
        <f>VLOOKUP(A11,#REF!,3,FALSE)</f>
        <v>#REF!</v>
      </c>
      <c r="C11" s="18" t="s">
        <v>570</v>
      </c>
      <c r="D11" s="14" t="e">
        <f>VLOOKUP(A11,#REF!,11,FALSE)</f>
        <v>#REF!</v>
      </c>
      <c r="E11" s="15" t="e">
        <f>VLOOKUP(A11,#REF!,8,FALSE)</f>
        <v>#REF!</v>
      </c>
      <c r="F11" s="17"/>
      <c r="G11" s="15" t="e">
        <f t="shared" ref="G11:G48" si="0">F11*E11</f>
        <v>#REF!</v>
      </c>
    </row>
    <row r="12" spans="1:7">
      <c r="A12" s="22"/>
      <c r="B12" s="14" t="e">
        <f>VLOOKUP(A12,#REF!,3,FALSE)</f>
        <v>#REF!</v>
      </c>
      <c r="C12" s="18" t="s">
        <v>570</v>
      </c>
      <c r="D12" s="14" t="e">
        <f>VLOOKUP(A12,#REF!,11,FALSE)</f>
        <v>#REF!</v>
      </c>
      <c r="E12" s="15" t="e">
        <f>VLOOKUP(A12,#REF!,8,FALSE)</f>
        <v>#REF!</v>
      </c>
      <c r="F12" s="17" t="s">
        <v>570</v>
      </c>
      <c r="G12" s="15" t="e">
        <f t="shared" si="0"/>
        <v>#VALUE!</v>
      </c>
    </row>
    <row r="13" spans="1:7">
      <c r="A13" s="22"/>
      <c r="B13" s="14" t="e">
        <f>VLOOKUP(A13,#REF!,3,FALSE)</f>
        <v>#REF!</v>
      </c>
      <c r="C13" s="18" t="s">
        <v>570</v>
      </c>
      <c r="D13" s="14" t="e">
        <f>VLOOKUP(A13,#REF!,11,FALSE)</f>
        <v>#REF!</v>
      </c>
      <c r="E13" s="15" t="e">
        <f>VLOOKUP(A13,#REF!,8,FALSE)</f>
        <v>#REF!</v>
      </c>
      <c r="F13" s="17" t="s">
        <v>570</v>
      </c>
      <c r="G13" s="15" t="e">
        <f t="shared" si="0"/>
        <v>#VALUE!</v>
      </c>
    </row>
    <row r="14" spans="1:7">
      <c r="A14" s="22"/>
      <c r="B14" s="14" t="e">
        <f>VLOOKUP(A14,#REF!,3,FALSE)</f>
        <v>#REF!</v>
      </c>
      <c r="C14" s="18" t="s">
        <v>570</v>
      </c>
      <c r="D14" s="14" t="e">
        <f>VLOOKUP(A14,#REF!,11,FALSE)</f>
        <v>#REF!</v>
      </c>
      <c r="E14" s="15" t="e">
        <f>VLOOKUP(A14,#REF!,8,FALSE)</f>
        <v>#REF!</v>
      </c>
      <c r="F14" s="17" t="s">
        <v>570</v>
      </c>
      <c r="G14" s="15" t="e">
        <f t="shared" si="0"/>
        <v>#VALUE!</v>
      </c>
    </row>
    <row r="15" spans="1:7">
      <c r="A15" s="22"/>
      <c r="B15" s="14" t="e">
        <f>VLOOKUP(A15,#REF!,3,FALSE)</f>
        <v>#REF!</v>
      </c>
      <c r="C15" s="18" t="s">
        <v>570</v>
      </c>
      <c r="D15" s="14" t="e">
        <f>VLOOKUP(A15,#REF!,11,FALSE)</f>
        <v>#REF!</v>
      </c>
      <c r="E15" s="15" t="e">
        <f>VLOOKUP(A15,#REF!,8,FALSE)</f>
        <v>#REF!</v>
      </c>
      <c r="F15" s="17" t="s">
        <v>570</v>
      </c>
      <c r="G15" s="15" t="e">
        <f t="shared" si="0"/>
        <v>#VALUE!</v>
      </c>
    </row>
    <row r="16" spans="1:7">
      <c r="A16" s="22"/>
      <c r="B16" s="14" t="e">
        <f>VLOOKUP(A16,#REF!,3,FALSE)</f>
        <v>#REF!</v>
      </c>
      <c r="C16" s="18" t="s">
        <v>570</v>
      </c>
      <c r="D16" s="14" t="e">
        <f>VLOOKUP(A16,#REF!,11,FALSE)</f>
        <v>#REF!</v>
      </c>
      <c r="E16" s="15" t="e">
        <f>VLOOKUP(A16,#REF!,8,FALSE)</f>
        <v>#REF!</v>
      </c>
      <c r="F16" s="17" t="s">
        <v>570</v>
      </c>
      <c r="G16" s="15" t="e">
        <f t="shared" si="0"/>
        <v>#VALUE!</v>
      </c>
    </row>
    <row r="17" spans="1:7">
      <c r="A17" s="22"/>
      <c r="B17" s="14" t="e">
        <f>VLOOKUP(A17,#REF!,3,FALSE)</f>
        <v>#REF!</v>
      </c>
      <c r="C17" s="18" t="s">
        <v>570</v>
      </c>
      <c r="D17" s="14" t="e">
        <f>VLOOKUP(A17,#REF!,11,FALSE)</f>
        <v>#REF!</v>
      </c>
      <c r="E17" s="15" t="e">
        <f>VLOOKUP(A17,#REF!,8,FALSE)</f>
        <v>#REF!</v>
      </c>
      <c r="F17" s="17" t="s">
        <v>570</v>
      </c>
      <c r="G17" s="15" t="e">
        <f t="shared" si="0"/>
        <v>#VALUE!</v>
      </c>
    </row>
    <row r="18" spans="1:7">
      <c r="A18" s="22"/>
      <c r="B18" s="14" t="e">
        <f>VLOOKUP(A18,#REF!,3,FALSE)</f>
        <v>#REF!</v>
      </c>
      <c r="C18" s="18" t="s">
        <v>570</v>
      </c>
      <c r="D18" s="14" t="e">
        <f>VLOOKUP(A18,#REF!,11,FALSE)</f>
        <v>#REF!</v>
      </c>
      <c r="E18" s="15" t="e">
        <f>VLOOKUP(A18,#REF!,8,FALSE)</f>
        <v>#REF!</v>
      </c>
      <c r="F18" s="17" t="s">
        <v>570</v>
      </c>
      <c r="G18" s="15" t="e">
        <f t="shared" si="0"/>
        <v>#VALUE!</v>
      </c>
    </row>
    <row r="19" spans="1:7">
      <c r="A19" s="22"/>
      <c r="B19" s="14" t="e">
        <f>VLOOKUP(A19,#REF!,3,FALSE)</f>
        <v>#REF!</v>
      </c>
      <c r="C19" s="18" t="s">
        <v>570</v>
      </c>
      <c r="D19" s="14" t="e">
        <f>VLOOKUP(A19,#REF!,11,FALSE)</f>
        <v>#REF!</v>
      </c>
      <c r="E19" s="15" t="e">
        <f>VLOOKUP(A19,#REF!,8,FALSE)</f>
        <v>#REF!</v>
      </c>
      <c r="F19" s="17" t="s">
        <v>570</v>
      </c>
      <c r="G19" s="15" t="e">
        <f t="shared" si="0"/>
        <v>#VALUE!</v>
      </c>
    </row>
    <row r="20" spans="1:7">
      <c r="A20" s="22"/>
      <c r="B20" s="14" t="e">
        <f>VLOOKUP(A20,#REF!,3,FALSE)</f>
        <v>#REF!</v>
      </c>
      <c r="C20" s="18" t="s">
        <v>570</v>
      </c>
      <c r="D20" s="14" t="e">
        <f>VLOOKUP(A20,#REF!,11,FALSE)</f>
        <v>#REF!</v>
      </c>
      <c r="E20" s="15" t="e">
        <f>VLOOKUP(A20,#REF!,8,FALSE)</f>
        <v>#REF!</v>
      </c>
      <c r="F20" s="17" t="s">
        <v>570</v>
      </c>
      <c r="G20" s="15" t="e">
        <f t="shared" si="0"/>
        <v>#VALUE!</v>
      </c>
    </row>
    <row r="21" spans="1:7">
      <c r="A21" s="22"/>
      <c r="B21" s="14" t="e">
        <f>VLOOKUP(A21,#REF!,3,FALSE)</f>
        <v>#REF!</v>
      </c>
      <c r="C21" s="18" t="s">
        <v>570</v>
      </c>
      <c r="D21" s="14" t="e">
        <f>VLOOKUP(A21,#REF!,11,FALSE)</f>
        <v>#REF!</v>
      </c>
      <c r="E21" s="15" t="e">
        <f>VLOOKUP(A21,#REF!,8,FALSE)</f>
        <v>#REF!</v>
      </c>
      <c r="F21" s="17" t="s">
        <v>570</v>
      </c>
      <c r="G21" s="15" t="e">
        <f t="shared" si="0"/>
        <v>#VALUE!</v>
      </c>
    </row>
    <row r="22" spans="1:7">
      <c r="A22" s="22"/>
      <c r="B22" s="14" t="e">
        <f>VLOOKUP(A22,#REF!,3,FALSE)</f>
        <v>#REF!</v>
      </c>
      <c r="C22" s="18" t="s">
        <v>570</v>
      </c>
      <c r="D22" s="14" t="e">
        <f>VLOOKUP(A22,#REF!,11,FALSE)</f>
        <v>#REF!</v>
      </c>
      <c r="E22" s="15" t="e">
        <f>VLOOKUP(A22,#REF!,8,FALSE)</f>
        <v>#REF!</v>
      </c>
      <c r="F22" s="17" t="s">
        <v>570</v>
      </c>
      <c r="G22" s="15" t="e">
        <f t="shared" si="0"/>
        <v>#VALUE!</v>
      </c>
    </row>
    <row r="23" spans="1:7">
      <c r="A23" s="22"/>
      <c r="B23" s="14" t="e">
        <f>VLOOKUP(A23,#REF!,3,FALSE)</f>
        <v>#REF!</v>
      </c>
      <c r="C23" s="18" t="s">
        <v>570</v>
      </c>
      <c r="D23" s="14" t="e">
        <f>VLOOKUP(A23,#REF!,11,FALSE)</f>
        <v>#REF!</v>
      </c>
      <c r="E23" s="15" t="e">
        <f>VLOOKUP(A23,#REF!,8,FALSE)</f>
        <v>#REF!</v>
      </c>
      <c r="F23" s="17" t="s">
        <v>570</v>
      </c>
      <c r="G23" s="15" t="e">
        <f t="shared" si="0"/>
        <v>#VALUE!</v>
      </c>
    </row>
    <row r="24" spans="1:7">
      <c r="A24" s="22"/>
      <c r="B24" s="14" t="e">
        <f>VLOOKUP(A24,#REF!,3,FALSE)</f>
        <v>#REF!</v>
      </c>
      <c r="C24" s="18" t="s">
        <v>570</v>
      </c>
      <c r="D24" s="14" t="e">
        <f>VLOOKUP(A24,#REF!,11,FALSE)</f>
        <v>#REF!</v>
      </c>
      <c r="E24" s="15" t="e">
        <f>VLOOKUP(A24,#REF!,8,FALSE)</f>
        <v>#REF!</v>
      </c>
      <c r="F24" s="17" t="s">
        <v>570</v>
      </c>
      <c r="G24" s="15" t="e">
        <f t="shared" si="0"/>
        <v>#VALUE!</v>
      </c>
    </row>
    <row r="25" spans="1:7">
      <c r="A25" s="22"/>
      <c r="B25" s="14" t="e">
        <f>VLOOKUP(A25,#REF!,3,FALSE)</f>
        <v>#REF!</v>
      </c>
      <c r="C25" s="18" t="s">
        <v>570</v>
      </c>
      <c r="D25" s="14" t="e">
        <f>VLOOKUP(A25,#REF!,11,FALSE)</f>
        <v>#REF!</v>
      </c>
      <c r="E25" s="15" t="e">
        <f>VLOOKUP(A25,#REF!,8,FALSE)</f>
        <v>#REF!</v>
      </c>
      <c r="F25" s="17" t="s">
        <v>570</v>
      </c>
      <c r="G25" s="15" t="e">
        <f t="shared" si="0"/>
        <v>#VALUE!</v>
      </c>
    </row>
    <row r="26" spans="1:7">
      <c r="A26" s="22"/>
      <c r="B26" s="14" t="e">
        <f>VLOOKUP(A26,#REF!,3,FALSE)</f>
        <v>#REF!</v>
      </c>
      <c r="C26" s="18" t="s">
        <v>570</v>
      </c>
      <c r="D26" s="14" t="e">
        <f>VLOOKUP(A26,#REF!,11,FALSE)</f>
        <v>#REF!</v>
      </c>
      <c r="E26" s="15" t="e">
        <f>VLOOKUP(A26,#REF!,8,FALSE)</f>
        <v>#REF!</v>
      </c>
      <c r="F26" s="17" t="s">
        <v>570</v>
      </c>
      <c r="G26" s="15" t="e">
        <f t="shared" si="0"/>
        <v>#VALUE!</v>
      </c>
    </row>
    <row r="27" spans="1:7">
      <c r="A27" s="22"/>
      <c r="B27" s="14" t="e">
        <f>VLOOKUP(A27,#REF!,3,FALSE)</f>
        <v>#REF!</v>
      </c>
      <c r="C27" s="18" t="s">
        <v>570</v>
      </c>
      <c r="D27" s="14" t="e">
        <f>VLOOKUP(A27,#REF!,11,FALSE)</f>
        <v>#REF!</v>
      </c>
      <c r="E27" s="15" t="e">
        <f>VLOOKUP(A27,#REF!,8,FALSE)</f>
        <v>#REF!</v>
      </c>
      <c r="F27" s="17" t="s">
        <v>570</v>
      </c>
      <c r="G27" s="15" t="e">
        <f t="shared" si="0"/>
        <v>#VALUE!</v>
      </c>
    </row>
    <row r="28" spans="1:7">
      <c r="A28" s="22"/>
      <c r="B28" s="14" t="e">
        <f>VLOOKUP(A28,#REF!,3,FALSE)</f>
        <v>#REF!</v>
      </c>
      <c r="C28" s="18" t="s">
        <v>570</v>
      </c>
      <c r="D28" s="14" t="e">
        <f>VLOOKUP(A28,#REF!,11,FALSE)</f>
        <v>#REF!</v>
      </c>
      <c r="E28" s="15" t="e">
        <f>VLOOKUP(A28,#REF!,8,FALSE)</f>
        <v>#REF!</v>
      </c>
      <c r="F28" s="17" t="s">
        <v>570</v>
      </c>
      <c r="G28" s="15" t="e">
        <f t="shared" si="0"/>
        <v>#VALUE!</v>
      </c>
    </row>
    <row r="29" spans="1:7">
      <c r="A29" s="22"/>
      <c r="B29" s="14" t="e">
        <f>VLOOKUP(A29,#REF!,3,FALSE)</f>
        <v>#REF!</v>
      </c>
      <c r="C29" s="18" t="s">
        <v>570</v>
      </c>
      <c r="D29" s="14" t="e">
        <f>VLOOKUP(A29,#REF!,11,FALSE)</f>
        <v>#REF!</v>
      </c>
      <c r="E29" s="15" t="e">
        <f>VLOOKUP(A29,#REF!,8,FALSE)</f>
        <v>#REF!</v>
      </c>
      <c r="F29" s="17" t="s">
        <v>570</v>
      </c>
      <c r="G29" s="15" t="e">
        <f t="shared" si="0"/>
        <v>#VALUE!</v>
      </c>
    </row>
    <row r="30" spans="1:7">
      <c r="A30" s="17"/>
      <c r="B30" s="14" t="e">
        <f>VLOOKUP(A30,#REF!,3,FALSE)</f>
        <v>#REF!</v>
      </c>
      <c r="C30" s="18" t="s">
        <v>570</v>
      </c>
      <c r="D30" s="14" t="e">
        <f>VLOOKUP(A30,#REF!,11,FALSE)</f>
        <v>#REF!</v>
      </c>
      <c r="E30" s="15" t="e">
        <f>VLOOKUP(A30,#REF!,8,FALSE)</f>
        <v>#REF!</v>
      </c>
      <c r="F30" s="17" t="s">
        <v>570</v>
      </c>
      <c r="G30" s="15" t="e">
        <f t="shared" si="0"/>
        <v>#VALUE!</v>
      </c>
    </row>
    <row r="31" spans="1:7">
      <c r="A31" s="17"/>
      <c r="B31" s="14" t="e">
        <f>VLOOKUP(A31,#REF!,3,FALSE)</f>
        <v>#REF!</v>
      </c>
      <c r="C31" s="18" t="s">
        <v>570</v>
      </c>
      <c r="D31" s="14" t="e">
        <f>VLOOKUP(A31,#REF!,11,FALSE)</f>
        <v>#REF!</v>
      </c>
      <c r="E31" s="15" t="e">
        <f>VLOOKUP(A31,#REF!,8,FALSE)</f>
        <v>#REF!</v>
      </c>
      <c r="F31" s="17" t="s">
        <v>570</v>
      </c>
      <c r="G31" s="15" t="e">
        <f t="shared" si="0"/>
        <v>#VALUE!</v>
      </c>
    </row>
    <row r="32" spans="1:7">
      <c r="A32" s="17"/>
      <c r="B32" s="14" t="e">
        <f>VLOOKUP(A32,#REF!,3,FALSE)</f>
        <v>#REF!</v>
      </c>
      <c r="C32" s="18" t="s">
        <v>570</v>
      </c>
      <c r="D32" s="14" t="e">
        <f>VLOOKUP(A32,#REF!,11,FALSE)</f>
        <v>#REF!</v>
      </c>
      <c r="E32" s="15" t="e">
        <f>VLOOKUP(A32,#REF!,8,FALSE)</f>
        <v>#REF!</v>
      </c>
      <c r="F32" s="17" t="s">
        <v>570</v>
      </c>
      <c r="G32" s="15" t="e">
        <f t="shared" si="0"/>
        <v>#VALUE!</v>
      </c>
    </row>
    <row r="33" spans="1:7">
      <c r="A33" s="17"/>
      <c r="B33" s="14" t="e">
        <f>VLOOKUP(A33,#REF!,3,FALSE)</f>
        <v>#REF!</v>
      </c>
      <c r="C33" s="18" t="s">
        <v>570</v>
      </c>
      <c r="D33" s="14" t="e">
        <f>VLOOKUP(A33,#REF!,11,FALSE)</f>
        <v>#REF!</v>
      </c>
      <c r="E33" s="15" t="e">
        <f>VLOOKUP(A33,#REF!,8,FALSE)</f>
        <v>#REF!</v>
      </c>
      <c r="F33" s="17" t="s">
        <v>570</v>
      </c>
      <c r="G33" s="15" t="e">
        <f t="shared" si="0"/>
        <v>#VALUE!</v>
      </c>
    </row>
    <row r="34" spans="1:7">
      <c r="A34" s="17"/>
      <c r="B34" s="14" t="e">
        <f>VLOOKUP(A34,#REF!,3,FALSE)</f>
        <v>#REF!</v>
      </c>
      <c r="C34" s="18" t="s">
        <v>570</v>
      </c>
      <c r="D34" s="14" t="e">
        <f>VLOOKUP(A34,#REF!,11,FALSE)</f>
        <v>#REF!</v>
      </c>
      <c r="E34" s="15" t="e">
        <f>VLOOKUP(A34,#REF!,8,FALSE)</f>
        <v>#REF!</v>
      </c>
      <c r="F34" s="17" t="s">
        <v>570</v>
      </c>
      <c r="G34" s="15" t="e">
        <f t="shared" si="0"/>
        <v>#VALUE!</v>
      </c>
    </row>
    <row r="35" spans="1:7">
      <c r="A35" s="17"/>
      <c r="B35" s="14" t="e">
        <f>VLOOKUP(A35,#REF!,3,FALSE)</f>
        <v>#REF!</v>
      </c>
      <c r="C35" s="18" t="s">
        <v>570</v>
      </c>
      <c r="D35" s="14" t="e">
        <f>VLOOKUP(A35,#REF!,11,FALSE)</f>
        <v>#REF!</v>
      </c>
      <c r="E35" s="15" t="e">
        <f>VLOOKUP(A35,#REF!,8,FALSE)</f>
        <v>#REF!</v>
      </c>
      <c r="F35" s="17" t="s">
        <v>570</v>
      </c>
      <c r="G35" s="15" t="e">
        <f t="shared" si="0"/>
        <v>#VALUE!</v>
      </c>
    </row>
    <row r="36" spans="1:7">
      <c r="A36" s="17"/>
      <c r="B36" s="14" t="e">
        <f>VLOOKUP(A36,#REF!,3,FALSE)</f>
        <v>#REF!</v>
      </c>
      <c r="C36" s="18" t="s">
        <v>570</v>
      </c>
      <c r="D36" s="14" t="e">
        <f>VLOOKUP(A36,#REF!,11,FALSE)</f>
        <v>#REF!</v>
      </c>
      <c r="E36" s="15" t="e">
        <f>VLOOKUP(A36,#REF!,8,FALSE)</f>
        <v>#REF!</v>
      </c>
      <c r="F36" s="17" t="s">
        <v>570</v>
      </c>
      <c r="G36" s="15" t="e">
        <f t="shared" si="0"/>
        <v>#VALUE!</v>
      </c>
    </row>
    <row r="37" spans="1:7">
      <c r="A37" s="17"/>
      <c r="B37" s="14" t="e">
        <f>VLOOKUP(A37,#REF!,3,FALSE)</f>
        <v>#REF!</v>
      </c>
      <c r="C37" s="18" t="s">
        <v>570</v>
      </c>
      <c r="D37" s="14" t="e">
        <f>VLOOKUP(A37,#REF!,11,FALSE)</f>
        <v>#REF!</v>
      </c>
      <c r="E37" s="15" t="e">
        <f>VLOOKUP(A37,#REF!,8,FALSE)</f>
        <v>#REF!</v>
      </c>
      <c r="F37" s="17" t="s">
        <v>570</v>
      </c>
      <c r="G37" s="15" t="e">
        <f t="shared" si="0"/>
        <v>#VALUE!</v>
      </c>
    </row>
    <row r="38" spans="1:7">
      <c r="A38" s="17"/>
      <c r="B38" s="14" t="e">
        <f>VLOOKUP(A38,#REF!,3,FALSE)</f>
        <v>#REF!</v>
      </c>
      <c r="C38" s="18" t="s">
        <v>570</v>
      </c>
      <c r="D38" s="14" t="e">
        <f>VLOOKUP(A38,#REF!,11,FALSE)</f>
        <v>#REF!</v>
      </c>
      <c r="E38" s="15" t="e">
        <f>VLOOKUP(A38,#REF!,8,FALSE)</f>
        <v>#REF!</v>
      </c>
      <c r="F38" s="17" t="s">
        <v>570</v>
      </c>
      <c r="G38" s="15" t="e">
        <f t="shared" si="0"/>
        <v>#VALUE!</v>
      </c>
    </row>
    <row r="39" spans="1:7">
      <c r="A39" s="17"/>
      <c r="B39" s="14" t="e">
        <f>VLOOKUP(A39,#REF!,3,FALSE)</f>
        <v>#REF!</v>
      </c>
      <c r="C39" s="18" t="s">
        <v>570</v>
      </c>
      <c r="D39" s="14" t="e">
        <f>VLOOKUP(A39,#REF!,11,FALSE)</f>
        <v>#REF!</v>
      </c>
      <c r="E39" s="15" t="e">
        <f>VLOOKUP(A39,#REF!,8,FALSE)</f>
        <v>#REF!</v>
      </c>
      <c r="F39" s="17" t="s">
        <v>570</v>
      </c>
      <c r="G39" s="15" t="e">
        <f t="shared" si="0"/>
        <v>#VALUE!</v>
      </c>
    </row>
    <row r="40" spans="1:7">
      <c r="A40" s="17"/>
      <c r="B40" s="14" t="e">
        <f>VLOOKUP(A40,#REF!,3,FALSE)</f>
        <v>#REF!</v>
      </c>
      <c r="C40" s="18" t="s">
        <v>570</v>
      </c>
      <c r="D40" s="14" t="e">
        <f>VLOOKUP(A40,#REF!,11,FALSE)</f>
        <v>#REF!</v>
      </c>
      <c r="E40" s="15" t="e">
        <f>VLOOKUP(A40,#REF!,8,FALSE)</f>
        <v>#REF!</v>
      </c>
      <c r="F40" s="17" t="s">
        <v>570</v>
      </c>
      <c r="G40" s="15" t="e">
        <f t="shared" si="0"/>
        <v>#VALUE!</v>
      </c>
    </row>
    <row r="41" spans="1:7">
      <c r="A41" s="17"/>
      <c r="B41" s="14" t="e">
        <f>VLOOKUP(A41,#REF!,3,FALSE)</f>
        <v>#REF!</v>
      </c>
      <c r="C41" s="18" t="s">
        <v>570</v>
      </c>
      <c r="D41" s="14" t="e">
        <f>VLOOKUP(A41,#REF!,11,FALSE)</f>
        <v>#REF!</v>
      </c>
      <c r="E41" s="15" t="e">
        <f>VLOOKUP(A41,#REF!,8,FALSE)</f>
        <v>#REF!</v>
      </c>
      <c r="F41" s="17" t="s">
        <v>570</v>
      </c>
      <c r="G41" s="15" t="e">
        <f t="shared" si="0"/>
        <v>#VALUE!</v>
      </c>
    </row>
    <row r="42" spans="1:7">
      <c r="A42" s="17"/>
      <c r="B42" s="14" t="e">
        <f>VLOOKUP(A42,#REF!,3,FALSE)</f>
        <v>#REF!</v>
      </c>
      <c r="C42" s="18" t="s">
        <v>570</v>
      </c>
      <c r="D42" s="14" t="e">
        <f>VLOOKUP(A42,#REF!,11,FALSE)</f>
        <v>#REF!</v>
      </c>
      <c r="E42" s="15" t="e">
        <f>VLOOKUP(A42,#REF!,8,FALSE)</f>
        <v>#REF!</v>
      </c>
      <c r="F42" s="17" t="s">
        <v>570</v>
      </c>
      <c r="G42" s="15" t="e">
        <f t="shared" si="0"/>
        <v>#VALUE!</v>
      </c>
    </row>
    <row r="43" spans="1:7">
      <c r="A43" s="17" t="s">
        <v>570</v>
      </c>
      <c r="B43" s="14" t="e">
        <f>VLOOKUP(A43,#REF!,3,FALSE)</f>
        <v>#REF!</v>
      </c>
      <c r="C43" s="18" t="s">
        <v>570</v>
      </c>
      <c r="D43" s="14" t="e">
        <f>VLOOKUP(A43,#REF!,11,FALSE)</f>
        <v>#REF!</v>
      </c>
      <c r="E43" s="15" t="e">
        <f>VLOOKUP(A43,#REF!,8,FALSE)</f>
        <v>#REF!</v>
      </c>
      <c r="F43" s="17" t="s">
        <v>570</v>
      </c>
      <c r="G43" s="15" t="e">
        <f t="shared" si="0"/>
        <v>#VALUE!</v>
      </c>
    </row>
    <row r="44" spans="1:7">
      <c r="A44" s="17" t="s">
        <v>570</v>
      </c>
      <c r="B44" s="14" t="e">
        <f>VLOOKUP(A44,#REF!,3,FALSE)</f>
        <v>#REF!</v>
      </c>
      <c r="C44" s="18" t="s">
        <v>570</v>
      </c>
      <c r="D44" s="14" t="e">
        <f>VLOOKUP(A44,#REF!,11,FALSE)</f>
        <v>#REF!</v>
      </c>
      <c r="E44" s="15" t="e">
        <f>VLOOKUP(A44,#REF!,8,FALSE)</f>
        <v>#REF!</v>
      </c>
      <c r="F44" s="17" t="s">
        <v>570</v>
      </c>
      <c r="G44" s="15" t="e">
        <f t="shared" si="0"/>
        <v>#VALUE!</v>
      </c>
    </row>
    <row r="45" spans="1:7">
      <c r="A45" s="17" t="s">
        <v>570</v>
      </c>
      <c r="B45" s="14" t="e">
        <f>VLOOKUP(A45,#REF!,3,FALSE)</f>
        <v>#REF!</v>
      </c>
      <c r="C45" s="18" t="s">
        <v>570</v>
      </c>
      <c r="D45" s="14" t="e">
        <f>VLOOKUP(A45,#REF!,11,FALSE)</f>
        <v>#REF!</v>
      </c>
      <c r="E45" s="15" t="e">
        <f>VLOOKUP(A45,#REF!,8,FALSE)</f>
        <v>#REF!</v>
      </c>
      <c r="F45" s="17" t="s">
        <v>570</v>
      </c>
      <c r="G45" s="15" t="e">
        <f t="shared" si="0"/>
        <v>#VALUE!</v>
      </c>
    </row>
    <row r="46" spans="1:7">
      <c r="A46" s="17" t="s">
        <v>570</v>
      </c>
      <c r="B46" s="14" t="e">
        <f>VLOOKUP(A46,#REF!,3,FALSE)</f>
        <v>#REF!</v>
      </c>
      <c r="C46" s="18" t="s">
        <v>570</v>
      </c>
      <c r="D46" s="14" t="e">
        <f>VLOOKUP(A46,#REF!,11,FALSE)</f>
        <v>#REF!</v>
      </c>
      <c r="E46" s="15" t="e">
        <f>VLOOKUP(A46,#REF!,8,FALSE)</f>
        <v>#REF!</v>
      </c>
      <c r="F46" s="17" t="s">
        <v>570</v>
      </c>
      <c r="G46" s="15" t="e">
        <f t="shared" si="0"/>
        <v>#VALUE!</v>
      </c>
    </row>
    <row r="47" spans="1:7">
      <c r="A47" s="17" t="s">
        <v>570</v>
      </c>
      <c r="B47" s="14" t="e">
        <f>VLOOKUP(A47,#REF!,3,FALSE)</f>
        <v>#REF!</v>
      </c>
      <c r="C47" s="18" t="s">
        <v>570</v>
      </c>
      <c r="D47" s="14" t="e">
        <f>VLOOKUP(A47,#REF!,11,FALSE)</f>
        <v>#REF!</v>
      </c>
      <c r="E47" s="15" t="e">
        <f>VLOOKUP(A47,#REF!,8,FALSE)</f>
        <v>#REF!</v>
      </c>
      <c r="F47" s="17" t="s">
        <v>570</v>
      </c>
      <c r="G47" s="15" t="e">
        <f t="shared" si="0"/>
        <v>#VALUE!</v>
      </c>
    </row>
    <row r="48" spans="1:7">
      <c r="A48" s="17" t="s">
        <v>570</v>
      </c>
      <c r="B48" s="14" t="e">
        <f>VLOOKUP(A48,#REF!,3,FALSE)</f>
        <v>#REF!</v>
      </c>
      <c r="C48" s="18" t="s">
        <v>570</v>
      </c>
      <c r="D48" s="14" t="e">
        <f>VLOOKUP(A48,#REF!,11,FALSE)</f>
        <v>#REF!</v>
      </c>
      <c r="E48" s="15" t="e">
        <f>VLOOKUP(A48,#REF!,8,FALSE)</f>
        <v>#REF!</v>
      </c>
      <c r="F48" s="17" t="s">
        <v>570</v>
      </c>
      <c r="G48" s="15" t="e">
        <f t="shared" si="0"/>
        <v>#VALUE!</v>
      </c>
    </row>
  </sheetData>
  <mergeCells count="6">
    <mergeCell ref="A8:G8"/>
    <mergeCell ref="A1:G1"/>
    <mergeCell ref="A2:G2"/>
    <mergeCell ref="B3:G3"/>
    <mergeCell ref="B5:G5"/>
    <mergeCell ref="B7:G7"/>
  </mergeCells>
  <conditionalFormatting sqref="A10:A29">
    <cfRule type="expression" priority="1">
      <formula>MOD(ROW(),2)=0</formula>
    </cfRule>
    <cfRule type="expression" dxfId="0" priority="2">
      <formula>MOD(ROW(),2)=0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49E24F15A64A43B2BF84216ADD5591" ma:contentTypeVersion="8" ma:contentTypeDescription="Create a new document." ma:contentTypeScope="" ma:versionID="4b38a1aeb3fab479ccb217dd704e8eeb">
  <xsd:schema xmlns:xsd="http://www.w3.org/2001/XMLSchema" xmlns:xs="http://www.w3.org/2001/XMLSchema" xmlns:p="http://schemas.microsoft.com/office/2006/metadata/properties" xmlns:ns2="30dd758e-ff9e-4cbd-9ced-273386dbd063" xmlns:ns3="0577ae52-4649-4ba0-965c-9c18ceca7ba3" targetNamespace="http://schemas.microsoft.com/office/2006/metadata/properties" ma:root="true" ma:fieldsID="339563b3d50e7d0abfe9b57aee67231b" ns2:_="" ns3:_="">
    <xsd:import namespace="30dd758e-ff9e-4cbd-9ced-273386dbd063"/>
    <xsd:import namespace="0577ae52-4649-4ba0-965c-9c18ceca7ba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dd758e-ff9e-4cbd-9ced-273386dbd0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77ae52-4649-4ba0-965c-9c18ceca7ba3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0577ae52-4649-4ba0-965c-9c18ceca7ba3">
      <UserInfo>
        <DisplayName>Andy Veale</DisplayName>
        <AccountId>370</AccountId>
        <AccountType/>
      </UserInfo>
      <UserInfo>
        <DisplayName>Nina Lloyd</DisplayName>
        <AccountId>440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044AE4D7-7432-4C76-B253-F81E725A7C5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0D2E9AC-8B5F-4C3D-AABC-D5F005394A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dd758e-ff9e-4cbd-9ced-273386dbd063"/>
    <ds:schemaRef ds:uri="0577ae52-4649-4ba0-965c-9c18ceca7b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36EE2C4-0780-4331-B0EC-623F83262DB2}">
  <ds:schemaRefs>
    <ds:schemaRef ds:uri="http://schemas.microsoft.com/office/2006/metadata/properties"/>
    <ds:schemaRef ds:uri="http://schemas.microsoft.com/office/infopath/2007/PartnerControls"/>
    <ds:schemaRef ds:uri="0577ae52-4649-4ba0-965c-9c18ceca7ba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Fine Wine</vt:lpstr>
      <vt:lpstr>Historical SKUs</vt:lpstr>
      <vt:lpstr>Order Form </vt:lpstr>
      <vt:lpstr>'Fine Wine'!Print_Area</vt:lpstr>
      <vt:lpstr>'Fine Wine'!Print_Titles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Adam Lennox</dc:creator>
  <cp:keywords/>
  <dc:description/>
  <cp:lastModifiedBy>Andrew Craig</cp:lastModifiedBy>
  <cp:revision/>
  <cp:lastPrinted>2024-11-06T15:28:26Z</cp:lastPrinted>
  <dcterms:created xsi:type="dcterms:W3CDTF">2023-07-31T09:36:09Z</dcterms:created>
  <dcterms:modified xsi:type="dcterms:W3CDTF">2024-11-19T10:29:20Z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0x010100FB49E24F15A64A43B2BF84216ADD5591</vt:lpwstr>
  </property>
</Properties>
</file>